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common/CTTC ASSESSMENT/G Drive/ot/Research Files/VENDORS/TOURISM ECONOMICS/Lodging Forecasts/2022/April/Industry Site/"/>
    </mc:Choice>
  </mc:AlternateContent>
  <xr:revisionPtr revIDLastSave="0" documentId="13_ncr:1_{C37B74F5-97BF-A94E-B467-EBC2E0524E19}" xr6:coauthVersionLast="47" xr6:coauthVersionMax="47" xr10:uidLastSave="{00000000-0000-0000-0000-000000000000}"/>
  <bookViews>
    <workbookView xWindow="51420" yWindow="460" windowWidth="47920" windowHeight="25740" xr2:uid="{730B77F4-E6BB-40D6-AF93-D3864A5CF7A1}"/>
  </bookViews>
  <sheets>
    <sheet name="Summary" sheetId="2" r:id="rId1"/>
    <sheet name="California" sheetId="15" r:id="rId2"/>
    <sheet name="Gateways" sheetId="1" r:id="rId3"/>
    <sheet name="All Other Regions" sheetId="16" r:id="rId4"/>
    <sheet name="Central Coast" sheetId="3" r:id="rId5"/>
    <sheet name="Central Valley" sheetId="4" r:id="rId6"/>
    <sheet name="Deserts" sheetId="5" r:id="rId7"/>
    <sheet name="Gold Country" sheetId="6" r:id="rId8"/>
    <sheet name="High Sierra" sheetId="7" r:id="rId9"/>
    <sheet name="Inland Empire" sheetId="8" r:id="rId10"/>
    <sheet name="Los Angeles" sheetId="9" r:id="rId11"/>
    <sheet name="North Coast" sheetId="10" r:id="rId12"/>
    <sheet name="Orange County" sheetId="11" r:id="rId13"/>
    <sheet name="Shasta Cascade" sheetId="12" r:id="rId14"/>
    <sheet name="San Diego" sheetId="13" r:id="rId15"/>
    <sheet name="San Francisco" sheetId="14" r:id="rId16"/>
  </sheets>
  <externalReferences>
    <externalReference r:id="rId17"/>
    <externalReference r:id="rId18"/>
  </externalReferences>
  <definedNames>
    <definedName name="cur_scenario">[1]set_vars!$D$10</definedName>
    <definedName name="model_columns">[1]model!$5:$5</definedName>
    <definedName name="model_data">[1]model!$1:$1048576</definedName>
    <definedName name="model_rows">[1]model!$A:$A</definedName>
    <definedName name="scn_columns">[2]scn_sheet!$3:$3</definedName>
    <definedName name="scn_data">[2]scn_sheet!$1:$1048576</definedName>
    <definedName name="scn_rows">[2]scn_sheet!$B:$B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54" i="2" l="1"/>
  <c r="S54" i="2"/>
  <c r="T54" i="2"/>
  <c r="U54" i="2"/>
  <c r="V54" i="2"/>
  <c r="R55" i="2"/>
  <c r="S55" i="2"/>
  <c r="T55" i="2"/>
  <c r="U55" i="2"/>
  <c r="V55" i="2"/>
  <c r="R53" i="2"/>
  <c r="K55" i="2"/>
  <c r="L55" i="2"/>
  <c r="M55" i="2"/>
  <c r="N55" i="2"/>
  <c r="O55" i="2"/>
  <c r="K54" i="2"/>
  <c r="O54" i="2"/>
  <c r="N54" i="2"/>
  <c r="M54" i="2"/>
  <c r="L54" i="2"/>
  <c r="H55" i="2"/>
  <c r="G55" i="2"/>
  <c r="F55" i="2"/>
  <c r="E55" i="2"/>
  <c r="D55" i="2"/>
  <c r="C55" i="2"/>
  <c r="H54" i="2"/>
  <c r="G54" i="2"/>
  <c r="F54" i="2"/>
  <c r="E54" i="2"/>
  <c r="D54" i="2"/>
  <c r="C54" i="2"/>
  <c r="R32" i="2"/>
  <c r="S32" i="2"/>
  <c r="T32" i="2"/>
  <c r="U32" i="2"/>
  <c r="V32" i="2"/>
  <c r="R33" i="2"/>
  <c r="S33" i="2"/>
  <c r="T33" i="2"/>
  <c r="U33" i="2"/>
  <c r="V33" i="2"/>
  <c r="R31" i="2"/>
  <c r="L33" i="2"/>
  <c r="M33" i="2"/>
  <c r="N33" i="2"/>
  <c r="O33" i="2"/>
  <c r="K33" i="2"/>
  <c r="R10" i="2"/>
  <c r="S10" i="2"/>
  <c r="T10" i="2"/>
  <c r="U10" i="2"/>
  <c r="V10" i="2"/>
  <c r="R11" i="2"/>
  <c r="S11" i="2"/>
  <c r="T11" i="2"/>
  <c r="U11" i="2"/>
  <c r="V11" i="2"/>
  <c r="S9" i="2"/>
  <c r="R9" i="2"/>
  <c r="D11" i="2"/>
  <c r="E11" i="2"/>
  <c r="F11" i="2"/>
  <c r="G11" i="2"/>
  <c r="H11" i="2"/>
  <c r="C11" i="2"/>
  <c r="K10" i="2"/>
  <c r="L10" i="2"/>
  <c r="M10" i="2"/>
  <c r="N10" i="2"/>
  <c r="O10" i="2"/>
  <c r="L11" i="2"/>
  <c r="M11" i="2"/>
  <c r="N11" i="2"/>
  <c r="O11" i="2"/>
  <c r="K9" i="2"/>
  <c r="D10" i="2"/>
  <c r="E10" i="2"/>
  <c r="F10" i="2"/>
  <c r="G10" i="2"/>
  <c r="H10" i="2"/>
  <c r="C10" i="2"/>
  <c r="R12" i="2"/>
  <c r="S12" i="2"/>
  <c r="T12" i="2"/>
  <c r="U12" i="2"/>
  <c r="V12" i="2"/>
  <c r="K11" i="2" l="1"/>
  <c r="R34" i="2"/>
  <c r="E11" i="15"/>
  <c r="E11" i="14"/>
  <c r="E11" i="12"/>
  <c r="H11" i="11"/>
  <c r="G11" i="11" s="1"/>
  <c r="H11" i="6"/>
  <c r="H11" i="3"/>
  <c r="E11" i="6" l="1"/>
  <c r="E11" i="11"/>
  <c r="H11" i="13"/>
  <c r="G11" i="13" s="1"/>
  <c r="E11" i="8"/>
  <c r="H11" i="10"/>
  <c r="G11" i="10" s="1"/>
  <c r="H11" i="12"/>
  <c r="H11" i="14"/>
  <c r="H11" i="15"/>
  <c r="E11" i="10"/>
  <c r="E11" i="13"/>
  <c r="E11" i="9"/>
  <c r="D11" i="1"/>
  <c r="D11" i="16" s="1"/>
  <c r="G11" i="6"/>
  <c r="E11" i="7"/>
  <c r="C11" i="1"/>
  <c r="H11" i="5"/>
  <c r="H11" i="7"/>
  <c r="E11" i="4"/>
  <c r="E11" i="5"/>
  <c r="E11" i="3"/>
  <c r="G11" i="3"/>
  <c r="H11" i="9"/>
  <c r="H11" i="8"/>
  <c r="H11" i="4"/>
  <c r="E11" i="1" l="1"/>
  <c r="G11" i="7"/>
  <c r="G11" i="5"/>
  <c r="G11" i="15"/>
  <c r="G11" i="4"/>
  <c r="G11" i="8"/>
  <c r="G11" i="14"/>
  <c r="G11" i="9"/>
  <c r="H11" i="1"/>
  <c r="H11" i="16" s="1"/>
  <c r="G11" i="12"/>
  <c r="C11" i="16"/>
  <c r="E11" i="16" s="1"/>
  <c r="B2" i="16"/>
  <c r="B23" i="16"/>
  <c r="B15" i="16"/>
  <c r="B14" i="16"/>
  <c r="B2" i="1"/>
  <c r="B23" i="1"/>
  <c r="B22" i="1"/>
  <c r="B14" i="1"/>
  <c r="G11" i="1" l="1"/>
  <c r="F11" i="1"/>
  <c r="F11" i="16"/>
  <c r="G11" i="16"/>
  <c r="B21" i="1"/>
  <c r="B21" i="16"/>
  <c r="B22" i="16"/>
  <c r="B16" i="16"/>
  <c r="B15" i="1"/>
  <c r="B16" i="1"/>
  <c r="B23" i="15"/>
  <c r="B15" i="15"/>
  <c r="B14" i="15"/>
  <c r="B23" i="14"/>
  <c r="B15" i="14"/>
  <c r="B14" i="14"/>
  <c r="B23" i="13"/>
  <c r="B22" i="13"/>
  <c r="B14" i="13"/>
  <c r="B23" i="12"/>
  <c r="B22" i="12"/>
  <c r="B14" i="12"/>
  <c r="B21" i="11"/>
  <c r="B23" i="11"/>
  <c r="B14" i="11"/>
  <c r="B23" i="10"/>
  <c r="B15" i="10"/>
  <c r="B14" i="10"/>
  <c r="B23" i="9"/>
  <c r="B22" i="9"/>
  <c r="B14" i="9"/>
  <c r="B23" i="8"/>
  <c r="B14" i="8"/>
  <c r="B23" i="7"/>
  <c r="B22" i="7"/>
  <c r="B14" i="7"/>
  <c r="B23" i="6"/>
  <c r="B14" i="6"/>
  <c r="B22" i="5"/>
  <c r="B14" i="5"/>
  <c r="B23" i="4"/>
  <c r="B22" i="4"/>
  <c r="B14" i="4"/>
  <c r="B23" i="3"/>
  <c r="B15" i="3"/>
  <c r="B14" i="3"/>
  <c r="B21" i="12" l="1"/>
  <c r="B22" i="3"/>
  <c r="B22" i="14"/>
  <c r="B21" i="4"/>
  <c r="B21" i="10"/>
  <c r="B22" i="10"/>
  <c r="B21" i="5"/>
  <c r="B22" i="15"/>
  <c r="B22" i="6"/>
  <c r="B15" i="6"/>
  <c r="B22" i="11"/>
  <c r="B15" i="11"/>
  <c r="B23" i="5"/>
  <c r="B16" i="5"/>
  <c r="B15" i="8"/>
  <c r="B22" i="8"/>
  <c r="B15" i="9"/>
  <c r="B16" i="12"/>
  <c r="B16" i="6"/>
  <c r="B16" i="10"/>
  <c r="B16" i="11"/>
  <c r="B16" i="14"/>
  <c r="B21" i="15"/>
  <c r="B16" i="15"/>
  <c r="B21" i="14"/>
  <c r="B21" i="13"/>
  <c r="B15" i="13"/>
  <c r="B16" i="13"/>
  <c r="B15" i="12"/>
  <c r="B21" i="9"/>
  <c r="B16" i="9"/>
  <c r="B21" i="8"/>
  <c r="B16" i="8"/>
  <c r="B21" i="7"/>
  <c r="B15" i="7"/>
  <c r="B16" i="7"/>
  <c r="B21" i="6"/>
  <c r="B15" i="5"/>
  <c r="B15" i="4"/>
  <c r="B16" i="4"/>
  <c r="B21" i="3"/>
  <c r="B16" i="3"/>
  <c r="D25" i="5" l="1"/>
  <c r="D25" i="9"/>
  <c r="D25" i="11"/>
  <c r="D25" i="10"/>
  <c r="D25" i="8"/>
  <c r="D25" i="4"/>
  <c r="D25" i="15"/>
  <c r="D25" i="12"/>
  <c r="D25" i="6"/>
  <c r="D25" i="14"/>
  <c r="D25" i="13"/>
  <c r="D25" i="7"/>
  <c r="D25" i="3" l="1"/>
  <c r="D6" i="1"/>
  <c r="D25" i="1" s="1"/>
  <c r="D18" i="11"/>
  <c r="D6" i="16" l="1"/>
  <c r="D25" i="16" s="1"/>
  <c r="D17" i="11"/>
  <c r="D24" i="11"/>
  <c r="C16" i="11"/>
  <c r="E9" i="11"/>
  <c r="D23" i="11"/>
  <c r="C18" i="11"/>
  <c r="C17" i="11" l="1"/>
  <c r="E10" i="11"/>
  <c r="E18" i="11" s="1"/>
  <c r="D21" i="11" l="1"/>
  <c r="D14" i="11"/>
  <c r="E17" i="11"/>
  <c r="E8" i="11" l="1"/>
  <c r="D15" i="11"/>
  <c r="D22" i="11"/>
  <c r="D16" i="11"/>
  <c r="E16" i="11" l="1"/>
  <c r="C25" i="15" l="1"/>
  <c r="C25" i="14"/>
  <c r="C25" i="12"/>
  <c r="C25" i="10"/>
  <c r="C25" i="8"/>
  <c r="C25" i="6"/>
  <c r="C25" i="4"/>
  <c r="C25" i="13"/>
  <c r="C25" i="7"/>
  <c r="C25" i="5"/>
  <c r="E6" i="13" l="1"/>
  <c r="E6" i="4"/>
  <c r="E6" i="14"/>
  <c r="C16" i="9"/>
  <c r="C25" i="3"/>
  <c r="E6" i="15"/>
  <c r="E6" i="5"/>
  <c r="E6" i="6"/>
  <c r="D14" i="14"/>
  <c r="D21" i="14"/>
  <c r="E6" i="8"/>
  <c r="E6" i="7"/>
  <c r="C15" i="11"/>
  <c r="E7" i="11"/>
  <c r="E6" i="10"/>
  <c r="C15" i="9"/>
  <c r="E6" i="12"/>
  <c r="C25" i="9"/>
  <c r="C18" i="9"/>
  <c r="E25" i="15" l="1"/>
  <c r="E25" i="12"/>
  <c r="E25" i="10"/>
  <c r="C21" i="11"/>
  <c r="C25" i="11"/>
  <c r="E25" i="6"/>
  <c r="E25" i="5"/>
  <c r="E25" i="14"/>
  <c r="E25" i="4"/>
  <c r="E25" i="13"/>
  <c r="E25" i="7"/>
  <c r="E25" i="8"/>
  <c r="C14" i="11"/>
  <c r="C14" i="13"/>
  <c r="C21" i="13"/>
  <c r="C6" i="1"/>
  <c r="C25" i="1" s="1"/>
  <c r="E6" i="9"/>
  <c r="E7" i="13"/>
  <c r="D21" i="13"/>
  <c r="D14" i="13"/>
  <c r="C21" i="14"/>
  <c r="C14" i="14"/>
  <c r="E6" i="3"/>
  <c r="D22" i="14"/>
  <c r="D15" i="14"/>
  <c r="E7" i="14"/>
  <c r="D7" i="1"/>
  <c r="E7" i="9"/>
  <c r="D21" i="9"/>
  <c r="D14" i="9"/>
  <c r="C23" i="9"/>
  <c r="C22" i="9"/>
  <c r="C14" i="9"/>
  <c r="E6" i="11"/>
  <c r="E25" i="11" s="1"/>
  <c r="C22" i="11"/>
  <c r="C23" i="11"/>
  <c r="C24" i="11"/>
  <c r="C21" i="9"/>
  <c r="C7" i="1"/>
  <c r="E15" i="11"/>
  <c r="C17" i="9"/>
  <c r="C24" i="9"/>
  <c r="E8" i="14"/>
  <c r="F25" i="8"/>
  <c r="F25" i="15"/>
  <c r="F25" i="7"/>
  <c r="F25" i="14"/>
  <c r="F25" i="6"/>
  <c r="F25" i="13"/>
  <c r="F25" i="5"/>
  <c r="F25" i="12"/>
  <c r="F25" i="4"/>
  <c r="F25" i="11"/>
  <c r="F25" i="10"/>
  <c r="F25" i="9"/>
  <c r="E25" i="9" l="1"/>
  <c r="E25" i="3"/>
  <c r="E14" i="11"/>
  <c r="E21" i="11"/>
  <c r="C21" i="1"/>
  <c r="E15" i="14"/>
  <c r="E22" i="14"/>
  <c r="H6" i="13"/>
  <c r="H25" i="13" s="1"/>
  <c r="H6" i="6"/>
  <c r="H25" i="6" s="1"/>
  <c r="E21" i="14"/>
  <c r="E14" i="14"/>
  <c r="D8" i="1"/>
  <c r="D22" i="9"/>
  <c r="E8" i="9"/>
  <c r="D15" i="9"/>
  <c r="F21" i="14"/>
  <c r="F14" i="14"/>
  <c r="H7" i="14"/>
  <c r="D14" i="5"/>
  <c r="D21" i="5"/>
  <c r="E8" i="13"/>
  <c r="D22" i="13"/>
  <c r="D15" i="13"/>
  <c r="D14" i="12"/>
  <c r="D21" i="12"/>
  <c r="D14" i="7"/>
  <c r="D21" i="7"/>
  <c r="E21" i="13"/>
  <c r="E14" i="13"/>
  <c r="D21" i="10"/>
  <c r="E7" i="10"/>
  <c r="D14" i="10"/>
  <c r="F25" i="3"/>
  <c r="H6" i="4"/>
  <c r="H25" i="4" s="1"/>
  <c r="C21" i="10"/>
  <c r="C14" i="10"/>
  <c r="H6" i="8"/>
  <c r="H25" i="8" s="1"/>
  <c r="D21" i="8"/>
  <c r="D14" i="8"/>
  <c r="H6" i="9"/>
  <c r="H25" i="9" s="1"/>
  <c r="H6" i="12"/>
  <c r="H25" i="12" s="1"/>
  <c r="H6" i="7"/>
  <c r="H25" i="7" s="1"/>
  <c r="C14" i="1"/>
  <c r="E6" i="1"/>
  <c r="C6" i="16"/>
  <c r="C25" i="16" s="1"/>
  <c r="H6" i="11"/>
  <c r="H25" i="11" s="1"/>
  <c r="D14" i="6"/>
  <c r="D21" i="6"/>
  <c r="E23" i="11"/>
  <c r="E24" i="11"/>
  <c r="E22" i="11"/>
  <c r="E14" i="9"/>
  <c r="E21" i="9"/>
  <c r="H6" i="15"/>
  <c r="H25" i="15" s="1"/>
  <c r="E7" i="1"/>
  <c r="D14" i="1"/>
  <c r="D21" i="1"/>
  <c r="H6" i="10"/>
  <c r="H25" i="10" s="1"/>
  <c r="C15" i="13"/>
  <c r="C22" i="13"/>
  <c r="C8" i="1"/>
  <c r="C22" i="10"/>
  <c r="C15" i="10"/>
  <c r="H6" i="14"/>
  <c r="H25" i="14" s="1"/>
  <c r="C22" i="14"/>
  <c r="C15" i="14"/>
  <c r="H6" i="5"/>
  <c r="H25" i="5" s="1"/>
  <c r="D14" i="4"/>
  <c r="D21" i="4"/>
  <c r="E25" i="1" l="1"/>
  <c r="F21" i="13"/>
  <c r="F14" i="13"/>
  <c r="H7" i="13"/>
  <c r="G6" i="5"/>
  <c r="G6" i="10"/>
  <c r="G25" i="10" s="1"/>
  <c r="G6" i="4"/>
  <c r="G25" i="4" s="1"/>
  <c r="G6" i="9"/>
  <c r="H6" i="1"/>
  <c r="E21" i="10"/>
  <c r="E14" i="10"/>
  <c r="C16" i="14"/>
  <c r="C23" i="14"/>
  <c r="C23" i="13"/>
  <c r="C16" i="13"/>
  <c r="C9" i="1"/>
  <c r="G6" i="8"/>
  <c r="G25" i="8" s="1"/>
  <c r="H6" i="3"/>
  <c r="H25" i="3" s="1"/>
  <c r="C15" i="1"/>
  <c r="C22" i="1"/>
  <c r="G6" i="11"/>
  <c r="G25" i="11" s="1"/>
  <c r="H14" i="14"/>
  <c r="H21" i="14"/>
  <c r="G7" i="14"/>
  <c r="G6" i="7"/>
  <c r="G25" i="7" s="1"/>
  <c r="G6" i="6"/>
  <c r="G25" i="6" s="1"/>
  <c r="E14" i="1"/>
  <c r="E21" i="1"/>
  <c r="D16" i="14"/>
  <c r="E9" i="14"/>
  <c r="D23" i="14"/>
  <c r="F21" i="9"/>
  <c r="F14" i="9"/>
  <c r="H7" i="9"/>
  <c r="G6" i="15"/>
  <c r="G25" i="15" s="1"/>
  <c r="G6" i="12"/>
  <c r="G25" i="12" s="1"/>
  <c r="G6" i="13"/>
  <c r="G25" i="13" s="1"/>
  <c r="E15" i="9"/>
  <c r="E22" i="9"/>
  <c r="G6" i="14"/>
  <c r="G25" i="14" s="1"/>
  <c r="E8" i="1"/>
  <c r="D22" i="1"/>
  <c r="D15" i="1"/>
  <c r="E15" i="13"/>
  <c r="E22" i="13"/>
  <c r="E6" i="16"/>
  <c r="C18" i="14"/>
  <c r="C18" i="13"/>
  <c r="D18" i="14"/>
  <c r="H9" i="14"/>
  <c r="G25" i="9" l="1"/>
  <c r="G25" i="5"/>
  <c r="H6" i="16"/>
  <c r="H25" i="16" s="1"/>
  <c r="H25" i="1"/>
  <c r="E25" i="16"/>
  <c r="H23" i="14"/>
  <c r="G9" i="14"/>
  <c r="E15" i="1"/>
  <c r="E22" i="1"/>
  <c r="F15" i="14"/>
  <c r="F22" i="14"/>
  <c r="H8" i="14"/>
  <c r="H16" i="14" s="1"/>
  <c r="C23" i="1"/>
  <c r="C16" i="1"/>
  <c r="G21" i="14"/>
  <c r="G14" i="14"/>
  <c r="G6" i="1"/>
  <c r="G25" i="1" s="1"/>
  <c r="F6" i="1"/>
  <c r="F25" i="1" s="1"/>
  <c r="C24" i="14"/>
  <c r="C17" i="14"/>
  <c r="D24" i="14"/>
  <c r="D17" i="14"/>
  <c r="E10" i="14"/>
  <c r="E18" i="14" s="1"/>
  <c r="H14" i="9"/>
  <c r="H21" i="9"/>
  <c r="G7" i="9"/>
  <c r="F15" i="9"/>
  <c r="F22" i="9"/>
  <c r="H8" i="9"/>
  <c r="E9" i="9"/>
  <c r="D9" i="1"/>
  <c r="D16" i="9"/>
  <c r="D23" i="9"/>
  <c r="C16" i="10"/>
  <c r="C23" i="10"/>
  <c r="G6" i="3"/>
  <c r="D16" i="13"/>
  <c r="E9" i="13"/>
  <c r="D23" i="13"/>
  <c r="C17" i="13"/>
  <c r="C24" i="13"/>
  <c r="C10" i="1"/>
  <c r="C18" i="1" s="1"/>
  <c r="H14" i="13"/>
  <c r="G7" i="13"/>
  <c r="H21" i="13"/>
  <c r="F15" i="13"/>
  <c r="F22" i="13"/>
  <c r="H8" i="13"/>
  <c r="F23" i="14"/>
  <c r="F16" i="14"/>
  <c r="E23" i="14"/>
  <c r="E16" i="14"/>
  <c r="D18" i="13"/>
  <c r="C18" i="10"/>
  <c r="D18" i="9"/>
  <c r="H9" i="9"/>
  <c r="F6" i="16" l="1"/>
  <c r="F25" i="16" s="1"/>
  <c r="G6" i="16"/>
  <c r="G25" i="16" s="1"/>
  <c r="G25" i="3"/>
  <c r="G9" i="9"/>
  <c r="H16" i="9"/>
  <c r="H23" i="9"/>
  <c r="C24" i="10"/>
  <c r="C17" i="10"/>
  <c r="G14" i="9"/>
  <c r="G21" i="9"/>
  <c r="G14" i="13"/>
  <c r="G21" i="13"/>
  <c r="C15" i="12"/>
  <c r="C22" i="12"/>
  <c r="D17" i="9"/>
  <c r="E10" i="9"/>
  <c r="E18" i="9" s="1"/>
  <c r="D24" i="9"/>
  <c r="D10" i="1"/>
  <c r="D18" i="1" s="1"/>
  <c r="C21" i="6"/>
  <c r="C14" i="6"/>
  <c r="E7" i="6"/>
  <c r="C22" i="5"/>
  <c r="C21" i="8"/>
  <c r="C14" i="8"/>
  <c r="E7" i="8"/>
  <c r="D16" i="1"/>
  <c r="D23" i="1"/>
  <c r="E9" i="1"/>
  <c r="C21" i="7"/>
  <c r="C14" i="7"/>
  <c r="E7" i="7"/>
  <c r="C17" i="1"/>
  <c r="C24" i="1"/>
  <c r="E23" i="9"/>
  <c r="E16" i="9"/>
  <c r="E17" i="14"/>
  <c r="E24" i="14"/>
  <c r="C14" i="4"/>
  <c r="C21" i="4"/>
  <c r="E7" i="4"/>
  <c r="G8" i="13"/>
  <c r="H15" i="13"/>
  <c r="H22" i="13"/>
  <c r="G23" i="14"/>
  <c r="C14" i="12"/>
  <c r="C21" i="12"/>
  <c r="E7" i="12"/>
  <c r="G8" i="9"/>
  <c r="H22" i="9"/>
  <c r="H15" i="9"/>
  <c r="H22" i="14"/>
  <c r="G8" i="14"/>
  <c r="G16" i="14" s="1"/>
  <c r="H15" i="14"/>
  <c r="D24" i="13"/>
  <c r="E10" i="13"/>
  <c r="E18" i="13" s="1"/>
  <c r="D17" i="13"/>
  <c r="C16" i="12"/>
  <c r="C23" i="12"/>
  <c r="E23" i="13"/>
  <c r="E16" i="13"/>
  <c r="F23" i="9"/>
  <c r="F16" i="9"/>
  <c r="C14" i="3"/>
  <c r="C21" i="3"/>
  <c r="F18" i="9"/>
  <c r="C18" i="12"/>
  <c r="F18" i="14"/>
  <c r="E21" i="4" l="1"/>
  <c r="E14" i="4"/>
  <c r="E14" i="8"/>
  <c r="E21" i="8"/>
  <c r="F17" i="14"/>
  <c r="F24" i="14"/>
  <c r="H10" i="14"/>
  <c r="H18" i="14" s="1"/>
  <c r="E24" i="9"/>
  <c r="E17" i="9"/>
  <c r="G22" i="9"/>
  <c r="G15" i="9"/>
  <c r="C24" i="12"/>
  <c r="C17" i="12"/>
  <c r="E14" i="12"/>
  <c r="E21" i="12"/>
  <c r="F21" i="11"/>
  <c r="F14" i="11"/>
  <c r="H7" i="11"/>
  <c r="E16" i="1"/>
  <c r="E23" i="1"/>
  <c r="E21" i="6"/>
  <c r="E14" i="6"/>
  <c r="E24" i="13"/>
  <c r="E17" i="13"/>
  <c r="F24" i="9"/>
  <c r="F17" i="9"/>
  <c r="E14" i="7"/>
  <c r="E21" i="7"/>
  <c r="H10" i="9"/>
  <c r="H18" i="9" s="1"/>
  <c r="D24" i="1"/>
  <c r="D17" i="1"/>
  <c r="E10" i="1"/>
  <c r="E18" i="1" s="1"/>
  <c r="G23" i="9"/>
  <c r="G16" i="9"/>
  <c r="G22" i="14"/>
  <c r="G15" i="14"/>
  <c r="G15" i="13"/>
  <c r="G22" i="13"/>
  <c r="F21" i="10" l="1"/>
  <c r="F14" i="10"/>
  <c r="H7" i="10"/>
  <c r="F14" i="4"/>
  <c r="F21" i="4"/>
  <c r="H7" i="4"/>
  <c r="F21" i="8"/>
  <c r="F14" i="8"/>
  <c r="H7" i="8"/>
  <c r="H24" i="14"/>
  <c r="G10" i="14"/>
  <c r="G18" i="14" s="1"/>
  <c r="H17" i="14"/>
  <c r="F21" i="6"/>
  <c r="F14" i="6"/>
  <c r="H7" i="6"/>
  <c r="F14" i="7"/>
  <c r="F21" i="7"/>
  <c r="H7" i="7"/>
  <c r="H14" i="11"/>
  <c r="G7" i="11"/>
  <c r="H21" i="11"/>
  <c r="H7" i="1"/>
  <c r="H24" i="9"/>
  <c r="H17" i="9"/>
  <c r="G10" i="9"/>
  <c r="G18" i="9" s="1"/>
  <c r="E24" i="1"/>
  <c r="E17" i="1"/>
  <c r="F14" i="12"/>
  <c r="F21" i="12"/>
  <c r="H7" i="12"/>
  <c r="F21" i="5"/>
  <c r="F14" i="5"/>
  <c r="H7" i="5"/>
  <c r="H14" i="5" l="1"/>
  <c r="H21" i="5"/>
  <c r="G24" i="14"/>
  <c r="G17" i="14"/>
  <c r="G7" i="1"/>
  <c r="F7" i="1"/>
  <c r="H21" i="1"/>
  <c r="H14" i="1"/>
  <c r="G21" i="11"/>
  <c r="G14" i="11"/>
  <c r="D14" i="15"/>
  <c r="D7" i="16"/>
  <c r="D21" i="15"/>
  <c r="H14" i="8"/>
  <c r="G7" i="8"/>
  <c r="H21" i="8"/>
  <c r="H21" i="12"/>
  <c r="H14" i="12"/>
  <c r="G7" i="12"/>
  <c r="G7" i="7"/>
  <c r="H14" i="7"/>
  <c r="H21" i="7"/>
  <c r="H21" i="4"/>
  <c r="G7" i="4"/>
  <c r="H14" i="4"/>
  <c r="D14" i="3"/>
  <c r="E7" i="3"/>
  <c r="D21" i="3"/>
  <c r="G24" i="9"/>
  <c r="G17" i="9"/>
  <c r="H14" i="6"/>
  <c r="H21" i="6"/>
  <c r="G7" i="6"/>
  <c r="H21" i="10"/>
  <c r="H14" i="10"/>
  <c r="G7" i="10"/>
  <c r="D14" i="16" l="1"/>
  <c r="D21" i="16"/>
  <c r="G14" i="6"/>
  <c r="G21" i="6"/>
  <c r="G14" i="7"/>
  <c r="G21" i="7"/>
  <c r="G21" i="12"/>
  <c r="G14" i="12"/>
  <c r="F21" i="1"/>
  <c r="F14" i="1"/>
  <c r="G21" i="1"/>
  <c r="G14" i="1"/>
  <c r="E21" i="3"/>
  <c r="E14" i="3"/>
  <c r="G14" i="8"/>
  <c r="G21" i="8"/>
  <c r="G21" i="10"/>
  <c r="G14" i="10"/>
  <c r="G14" i="4"/>
  <c r="G21" i="4"/>
  <c r="F23" i="13" l="1"/>
  <c r="F16" i="13"/>
  <c r="H9" i="13"/>
  <c r="H23" i="13" l="1"/>
  <c r="G9" i="13"/>
  <c r="H16" i="13"/>
  <c r="G16" i="13" l="1"/>
  <c r="G23" i="13"/>
  <c r="D18" i="8" l="1"/>
  <c r="D18" i="10"/>
  <c r="D18" i="4"/>
  <c r="D18" i="12"/>
  <c r="E10" i="12" l="1"/>
  <c r="E18" i="12" s="1"/>
  <c r="D24" i="12"/>
  <c r="D24" i="4"/>
  <c r="E10" i="10"/>
  <c r="E18" i="10" s="1"/>
  <c r="D24" i="10"/>
  <c r="D24" i="8"/>
  <c r="D18" i="5"/>
  <c r="D18" i="7"/>
  <c r="D18" i="6"/>
  <c r="E24" i="10" l="1"/>
  <c r="D24" i="6"/>
  <c r="D24" i="7"/>
  <c r="E24" i="12"/>
  <c r="D24" i="5"/>
  <c r="F18" i="13"/>
  <c r="F24" i="13" l="1"/>
  <c r="F17" i="13"/>
  <c r="H10" i="13"/>
  <c r="H18" i="13" s="1"/>
  <c r="G10" i="13" l="1"/>
  <c r="G18" i="13" s="1"/>
  <c r="H24" i="13"/>
  <c r="H17" i="13"/>
  <c r="G17" i="13" l="1"/>
  <c r="G24" i="13"/>
  <c r="D16" i="12" l="1"/>
  <c r="E9" i="12"/>
  <c r="D23" i="12"/>
  <c r="D17" i="12"/>
  <c r="D15" i="4"/>
  <c r="D22" i="4"/>
  <c r="D23" i="10"/>
  <c r="E9" i="10"/>
  <c r="D16" i="10"/>
  <c r="D17" i="10"/>
  <c r="D22" i="8"/>
  <c r="D15" i="8"/>
  <c r="E8" i="12"/>
  <c r="D22" i="12"/>
  <c r="D15" i="12"/>
  <c r="F23" i="4"/>
  <c r="H9" i="4"/>
  <c r="D16" i="4"/>
  <c r="D23" i="4"/>
  <c r="D17" i="4"/>
  <c r="E8" i="10"/>
  <c r="D15" i="10"/>
  <c r="D22" i="10"/>
  <c r="D23" i="8"/>
  <c r="D16" i="8"/>
  <c r="D17" i="8"/>
  <c r="H9" i="8"/>
  <c r="H8" i="8"/>
  <c r="H8" i="4"/>
  <c r="H9" i="10"/>
  <c r="H8" i="10"/>
  <c r="H8" i="12"/>
  <c r="F16" i="4" l="1"/>
  <c r="H15" i="10"/>
  <c r="G8" i="10"/>
  <c r="H22" i="10"/>
  <c r="H15" i="8"/>
  <c r="H22" i="8"/>
  <c r="G8" i="12"/>
  <c r="H22" i="12"/>
  <c r="H15" i="12"/>
  <c r="D22" i="6"/>
  <c r="H8" i="6"/>
  <c r="D15" i="6"/>
  <c r="E23" i="10"/>
  <c r="E16" i="10"/>
  <c r="E17" i="10"/>
  <c r="H23" i="8"/>
  <c r="H16" i="8"/>
  <c r="F16" i="12"/>
  <c r="F23" i="12"/>
  <c r="H15" i="4"/>
  <c r="H22" i="4"/>
  <c r="H16" i="10"/>
  <c r="H23" i="10"/>
  <c r="G9" i="10"/>
  <c r="D23" i="6"/>
  <c r="D16" i="6"/>
  <c r="D17" i="6"/>
  <c r="D23" i="7"/>
  <c r="D16" i="7"/>
  <c r="D17" i="7"/>
  <c r="E15" i="12"/>
  <c r="E22" i="12"/>
  <c r="E15" i="10"/>
  <c r="E22" i="10"/>
  <c r="F16" i="10"/>
  <c r="F23" i="10"/>
  <c r="H9" i="12"/>
  <c r="F15" i="8"/>
  <c r="F22" i="8"/>
  <c r="F22" i="12"/>
  <c r="F15" i="12"/>
  <c r="F16" i="8"/>
  <c r="F23" i="8"/>
  <c r="H16" i="4"/>
  <c r="H23" i="4"/>
  <c r="F22" i="6"/>
  <c r="F15" i="6"/>
  <c r="E23" i="12"/>
  <c r="E16" i="12"/>
  <c r="E17" i="12"/>
  <c r="D15" i="5"/>
  <c r="D22" i="5"/>
  <c r="E8" i="5"/>
  <c r="D23" i="5"/>
  <c r="D16" i="5"/>
  <c r="D17" i="5"/>
  <c r="D15" i="7"/>
  <c r="D22" i="7"/>
  <c r="F22" i="10"/>
  <c r="F15" i="10"/>
  <c r="F22" i="4"/>
  <c r="F15" i="4"/>
  <c r="H9" i="6"/>
  <c r="H9" i="5"/>
  <c r="H8" i="5"/>
  <c r="H9" i="7"/>
  <c r="H8" i="7"/>
  <c r="H23" i="7" l="1"/>
  <c r="H16" i="7"/>
  <c r="G8" i="5"/>
  <c r="H22" i="5"/>
  <c r="H15" i="5"/>
  <c r="H22" i="7"/>
  <c r="H15" i="7"/>
  <c r="H23" i="5"/>
  <c r="H16" i="5"/>
  <c r="H23" i="6"/>
  <c r="H16" i="6"/>
  <c r="H22" i="6"/>
  <c r="H15" i="6"/>
  <c r="F16" i="7"/>
  <c r="F23" i="7"/>
  <c r="G22" i="12"/>
  <c r="G15" i="12"/>
  <c r="H16" i="12"/>
  <c r="G9" i="12"/>
  <c r="H23" i="12"/>
  <c r="F16" i="6"/>
  <c r="F23" i="6"/>
  <c r="F22" i="5"/>
  <c r="F15" i="5"/>
  <c r="F16" i="11"/>
  <c r="F23" i="11"/>
  <c r="H9" i="11"/>
  <c r="E22" i="5"/>
  <c r="F15" i="7"/>
  <c r="F22" i="7"/>
  <c r="G23" i="10"/>
  <c r="G16" i="10"/>
  <c r="G22" i="10"/>
  <c r="G15" i="10"/>
  <c r="F23" i="5"/>
  <c r="F16" i="5"/>
  <c r="F15" i="11"/>
  <c r="F22" i="11"/>
  <c r="H8" i="11"/>
  <c r="G23" i="12" l="1"/>
  <c r="G16" i="12"/>
  <c r="H22" i="11"/>
  <c r="G8" i="11"/>
  <c r="H15" i="11"/>
  <c r="H8" i="1"/>
  <c r="H16" i="11"/>
  <c r="G9" i="11"/>
  <c r="H23" i="11"/>
  <c r="H9" i="1"/>
  <c r="G22" i="5"/>
  <c r="H23" i="1" l="1"/>
  <c r="F9" i="1"/>
  <c r="G9" i="1"/>
  <c r="H16" i="1"/>
  <c r="G23" i="11"/>
  <c r="G16" i="11"/>
  <c r="H22" i="1"/>
  <c r="H15" i="1"/>
  <c r="F8" i="1"/>
  <c r="G8" i="1"/>
  <c r="G15" i="11"/>
  <c r="G22" i="11"/>
  <c r="G22" i="1" l="1"/>
  <c r="G15" i="1"/>
  <c r="F15" i="1"/>
  <c r="F22" i="1"/>
  <c r="G16" i="1"/>
  <c r="G23" i="1"/>
  <c r="F23" i="1"/>
  <c r="F16" i="1"/>
  <c r="F21" i="3" l="1"/>
  <c r="F14" i="3"/>
  <c r="H7" i="3"/>
  <c r="G7" i="3" l="1"/>
  <c r="H14" i="3"/>
  <c r="H21" i="3"/>
  <c r="G14" i="3" l="1"/>
  <c r="G21" i="3"/>
  <c r="F18" i="11" l="1"/>
  <c r="F17" i="11" l="1"/>
  <c r="F24" i="11"/>
  <c r="H10" i="11"/>
  <c r="H18" i="11" s="1"/>
  <c r="F18" i="10"/>
  <c r="F18" i="5"/>
  <c r="F18" i="6"/>
  <c r="F18" i="4"/>
  <c r="F18" i="12"/>
  <c r="F18" i="7"/>
  <c r="F18" i="8"/>
  <c r="F17" i="4" l="1"/>
  <c r="F24" i="4"/>
  <c r="H10" i="4"/>
  <c r="H18" i="4" s="1"/>
  <c r="F17" i="12"/>
  <c r="F24" i="12"/>
  <c r="H10" i="12"/>
  <c r="H18" i="12" s="1"/>
  <c r="F24" i="6"/>
  <c r="F17" i="6"/>
  <c r="H10" i="6"/>
  <c r="H18" i="6" s="1"/>
  <c r="F17" i="5"/>
  <c r="F24" i="5"/>
  <c r="H10" i="5"/>
  <c r="H18" i="5" s="1"/>
  <c r="F24" i="10"/>
  <c r="F17" i="10"/>
  <c r="H10" i="10"/>
  <c r="H18" i="10" s="1"/>
  <c r="F24" i="8"/>
  <c r="F17" i="8"/>
  <c r="H10" i="8"/>
  <c r="H18" i="8" s="1"/>
  <c r="G10" i="11"/>
  <c r="G18" i="11" s="1"/>
  <c r="H24" i="11"/>
  <c r="H17" i="11"/>
  <c r="H10" i="1"/>
  <c r="H18" i="1" s="1"/>
  <c r="F17" i="7"/>
  <c r="F24" i="7"/>
  <c r="H10" i="7"/>
  <c r="H18" i="7" s="1"/>
  <c r="H17" i="5" l="1"/>
  <c r="H24" i="5"/>
  <c r="H17" i="1"/>
  <c r="F10" i="1"/>
  <c r="F18" i="1" s="1"/>
  <c r="G10" i="1"/>
  <c r="G18" i="1" s="1"/>
  <c r="H24" i="1"/>
  <c r="H17" i="6"/>
  <c r="H24" i="6"/>
  <c r="G24" i="11"/>
  <c r="G17" i="11"/>
  <c r="H17" i="8"/>
  <c r="H24" i="8"/>
  <c r="H17" i="12"/>
  <c r="H24" i="12"/>
  <c r="G10" i="12"/>
  <c r="G18" i="12" s="1"/>
  <c r="G10" i="10"/>
  <c r="G18" i="10" s="1"/>
  <c r="H17" i="10"/>
  <c r="H24" i="10"/>
  <c r="H17" i="4"/>
  <c r="H24" i="4"/>
  <c r="H24" i="7"/>
  <c r="H17" i="7"/>
  <c r="G24" i="10" l="1"/>
  <c r="G17" i="10"/>
  <c r="G17" i="1"/>
  <c r="G24" i="1"/>
  <c r="G24" i="12"/>
  <c r="G17" i="12"/>
  <c r="F24" i="1"/>
  <c r="F17" i="1"/>
  <c r="C22" i="7" l="1"/>
  <c r="C15" i="7"/>
  <c r="E8" i="7"/>
  <c r="G8" i="7"/>
  <c r="C15" i="8"/>
  <c r="C22" i="8"/>
  <c r="E8" i="8"/>
  <c r="G8" i="8"/>
  <c r="C18" i="8"/>
  <c r="C18" i="6"/>
  <c r="C18" i="7"/>
  <c r="C18" i="5"/>
  <c r="C18" i="4"/>
  <c r="C17" i="5" l="1"/>
  <c r="C24" i="5"/>
  <c r="E10" i="5"/>
  <c r="E18" i="5" s="1"/>
  <c r="G10" i="5"/>
  <c r="G18" i="5" s="1"/>
  <c r="C16" i="5"/>
  <c r="C23" i="5"/>
  <c r="E9" i="5"/>
  <c r="G9" i="5"/>
  <c r="C23" i="7"/>
  <c r="C16" i="7"/>
  <c r="E9" i="7"/>
  <c r="G9" i="7"/>
  <c r="C15" i="6"/>
  <c r="C22" i="6"/>
  <c r="E8" i="6"/>
  <c r="G8" i="6"/>
  <c r="G15" i="8"/>
  <c r="G22" i="8"/>
  <c r="C17" i="4"/>
  <c r="C24" i="4"/>
  <c r="E10" i="4"/>
  <c r="E18" i="4" s="1"/>
  <c r="G10" i="4"/>
  <c r="G18" i="4" s="1"/>
  <c r="C16" i="6"/>
  <c r="C23" i="6"/>
  <c r="E9" i="6"/>
  <c r="G9" i="6"/>
  <c r="E15" i="8"/>
  <c r="E22" i="8"/>
  <c r="C24" i="7"/>
  <c r="C17" i="7"/>
  <c r="E10" i="7"/>
  <c r="E18" i="7" s="1"/>
  <c r="G10" i="7"/>
  <c r="G18" i="7" s="1"/>
  <c r="C23" i="4"/>
  <c r="C16" i="4"/>
  <c r="E9" i="4"/>
  <c r="G9" i="4"/>
  <c r="C17" i="6"/>
  <c r="C24" i="6"/>
  <c r="E10" i="6"/>
  <c r="E18" i="6" s="1"/>
  <c r="G10" i="6"/>
  <c r="G18" i="6" s="1"/>
  <c r="C15" i="4"/>
  <c r="C22" i="4"/>
  <c r="E8" i="4"/>
  <c r="G8" i="4"/>
  <c r="C16" i="8"/>
  <c r="C23" i="8"/>
  <c r="E9" i="8"/>
  <c r="G9" i="8"/>
  <c r="C17" i="8"/>
  <c r="C24" i="8"/>
  <c r="E10" i="8"/>
  <c r="E18" i="8" s="1"/>
  <c r="G10" i="8"/>
  <c r="G18" i="8" s="1"/>
  <c r="G15" i="7"/>
  <c r="G22" i="7"/>
  <c r="E15" i="7"/>
  <c r="E22" i="7"/>
  <c r="E16" i="8" l="1"/>
  <c r="E23" i="8"/>
  <c r="E17" i="7"/>
  <c r="E24" i="7"/>
  <c r="E15" i="6"/>
  <c r="E22" i="6"/>
  <c r="G22" i="4"/>
  <c r="G15" i="4"/>
  <c r="G16" i="7"/>
  <c r="G23" i="7"/>
  <c r="E15" i="4"/>
  <c r="E22" i="4"/>
  <c r="E16" i="7"/>
  <c r="E23" i="7"/>
  <c r="G24" i="7"/>
  <c r="G17" i="7"/>
  <c r="G23" i="6"/>
  <c r="G16" i="6"/>
  <c r="E23" i="6"/>
  <c r="E16" i="6"/>
  <c r="G24" i="6"/>
  <c r="G17" i="6"/>
  <c r="G16" i="5"/>
  <c r="G23" i="5"/>
  <c r="E17" i="6"/>
  <c r="E24" i="6"/>
  <c r="E16" i="5"/>
  <c r="E23" i="5"/>
  <c r="G24" i="4"/>
  <c r="G17" i="4"/>
  <c r="E24" i="4"/>
  <c r="E17" i="4"/>
  <c r="G17" i="8"/>
  <c r="G24" i="8"/>
  <c r="G23" i="4"/>
  <c r="G16" i="4"/>
  <c r="G24" i="5"/>
  <c r="G17" i="5"/>
  <c r="E24" i="8"/>
  <c r="E17" i="8"/>
  <c r="E16" i="4"/>
  <c r="E23" i="4"/>
  <c r="E17" i="5"/>
  <c r="E24" i="5"/>
  <c r="G22" i="6"/>
  <c r="G15" i="6"/>
  <c r="G16" i="8"/>
  <c r="G23" i="8"/>
  <c r="C18" i="3" l="1"/>
  <c r="C18" i="15"/>
  <c r="C8" i="16" l="1"/>
  <c r="C22" i="15"/>
  <c r="C16" i="3"/>
  <c r="C23" i="3"/>
  <c r="C24" i="3"/>
  <c r="C17" i="3"/>
  <c r="C10" i="16"/>
  <c r="C18" i="16" s="1"/>
  <c r="C24" i="15"/>
  <c r="C17" i="15"/>
  <c r="C9" i="16"/>
  <c r="C16" i="15"/>
  <c r="C23" i="15"/>
  <c r="C22" i="3"/>
  <c r="C15" i="3"/>
  <c r="C16" i="16" l="1"/>
  <c r="C23" i="16"/>
  <c r="C24" i="16"/>
  <c r="C17" i="16"/>
  <c r="C22" i="16"/>
  <c r="F14" i="15" l="1"/>
  <c r="F21" i="15"/>
  <c r="H7" i="15"/>
  <c r="H14" i="15" l="1"/>
  <c r="H21" i="15"/>
  <c r="H7" i="16"/>
  <c r="F7" i="16" l="1"/>
  <c r="H14" i="16"/>
  <c r="H21" i="16"/>
  <c r="F21" i="16" l="1"/>
  <c r="F14" i="16"/>
  <c r="C21" i="5" l="1"/>
  <c r="C14" i="5"/>
  <c r="E7" i="5"/>
  <c r="C15" i="5"/>
  <c r="G7" i="5"/>
  <c r="C7" i="16" l="1"/>
  <c r="C14" i="15"/>
  <c r="C21" i="15"/>
  <c r="E7" i="15"/>
  <c r="C15" i="15"/>
  <c r="G7" i="15"/>
  <c r="G14" i="5"/>
  <c r="G21" i="5"/>
  <c r="G15" i="5"/>
  <c r="E14" i="5"/>
  <c r="E21" i="5"/>
  <c r="E15" i="5"/>
  <c r="G14" i="15" l="1"/>
  <c r="G21" i="15"/>
  <c r="E21" i="15"/>
  <c r="E14" i="15"/>
  <c r="C14" i="16"/>
  <c r="C21" i="16"/>
  <c r="E7" i="16"/>
  <c r="C15" i="16"/>
  <c r="G7" i="16"/>
  <c r="G14" i="16" l="1"/>
  <c r="G21" i="16"/>
  <c r="E21" i="16"/>
  <c r="E14" i="16"/>
  <c r="D15" i="15" l="1"/>
  <c r="D22" i="15"/>
  <c r="D8" i="16"/>
  <c r="E8" i="15"/>
  <c r="D22" i="3" l="1"/>
  <c r="H8" i="3"/>
  <c r="E8" i="3"/>
  <c r="D15" i="3"/>
  <c r="E15" i="15"/>
  <c r="E22" i="15"/>
  <c r="D22" i="16"/>
  <c r="E8" i="16"/>
  <c r="D15" i="16"/>
  <c r="E22" i="16" l="1"/>
  <c r="E15" i="16"/>
  <c r="G8" i="3"/>
  <c r="H15" i="3"/>
  <c r="H22" i="3"/>
  <c r="F15" i="15"/>
  <c r="F22" i="15"/>
  <c r="H8" i="15"/>
  <c r="E15" i="3"/>
  <c r="E22" i="3"/>
  <c r="F15" i="3"/>
  <c r="F22" i="3"/>
  <c r="H8" i="16" l="1"/>
  <c r="G8" i="15"/>
  <c r="H22" i="15"/>
  <c r="H15" i="15"/>
  <c r="G15" i="3"/>
  <c r="G22" i="3"/>
  <c r="H22" i="16" l="1"/>
  <c r="G8" i="16"/>
  <c r="F8" i="16"/>
  <c r="H15" i="16"/>
  <c r="G22" i="15"/>
  <c r="G15" i="15"/>
  <c r="F22" i="16" l="1"/>
  <c r="F15" i="16"/>
  <c r="G22" i="16"/>
  <c r="G15" i="16"/>
  <c r="D18" i="3" l="1"/>
  <c r="D24" i="3" l="1"/>
  <c r="E10" i="3"/>
  <c r="E18" i="3" s="1"/>
  <c r="E24" i="3" l="1"/>
  <c r="F18" i="3"/>
  <c r="F24" i="3" l="1"/>
  <c r="H10" i="3"/>
  <c r="H18" i="3" s="1"/>
  <c r="D18" i="15"/>
  <c r="E10" i="15" l="1"/>
  <c r="E18" i="15" s="1"/>
  <c r="D10" i="16"/>
  <c r="D18" i="16" s="1"/>
  <c r="D24" i="15"/>
  <c r="H24" i="3"/>
  <c r="G10" i="3"/>
  <c r="G18" i="3" s="1"/>
  <c r="F18" i="15"/>
  <c r="R20" i="2" l="1"/>
  <c r="V20" i="2"/>
  <c r="U13" i="2"/>
  <c r="T20" i="2"/>
  <c r="S21" i="2"/>
  <c r="T21" i="2"/>
  <c r="S14" i="2"/>
  <c r="U21" i="2"/>
  <c r="T14" i="2"/>
  <c r="U22" i="2"/>
  <c r="V14" i="2"/>
  <c r="R22" i="2"/>
  <c r="T22" i="2"/>
  <c r="S22" i="2"/>
  <c r="R19" i="2"/>
  <c r="R23" i="2"/>
  <c r="T23" i="2"/>
  <c r="R21" i="2"/>
  <c r="T18" i="2"/>
  <c r="V15" i="2"/>
  <c r="S20" i="2"/>
  <c r="S23" i="2"/>
  <c r="U20" i="2"/>
  <c r="V23" i="2"/>
  <c r="F24" i="15"/>
  <c r="E10" i="16"/>
  <c r="E18" i="16" s="1"/>
  <c r="D24" i="16"/>
  <c r="E24" i="15"/>
  <c r="H10" i="15"/>
  <c r="H18" i="15" s="1"/>
  <c r="G24" i="3"/>
  <c r="D16" i="3"/>
  <c r="E9" i="3"/>
  <c r="D23" i="3"/>
  <c r="D17" i="3"/>
  <c r="R14" i="2" l="1"/>
  <c r="U9" i="2"/>
  <c r="N9" i="2"/>
  <c r="S19" i="2"/>
  <c r="V17" i="2"/>
  <c r="T15" i="2"/>
  <c r="V18" i="2"/>
  <c r="V16" i="2"/>
  <c r="T17" i="2"/>
  <c r="T13" i="2"/>
  <c r="S15" i="2"/>
  <c r="V9" i="2"/>
  <c r="O9" i="2"/>
  <c r="U19" i="2"/>
  <c r="R15" i="2"/>
  <c r="U15" i="2"/>
  <c r="S18" i="2"/>
  <c r="S16" i="2"/>
  <c r="D9" i="16"/>
  <c r="E9" i="15"/>
  <c r="D16" i="15"/>
  <c r="D23" i="15"/>
  <c r="D17" i="15"/>
  <c r="V19" i="2"/>
  <c r="T16" i="2"/>
  <c r="H24" i="15"/>
  <c r="G10" i="15"/>
  <c r="G18" i="15" s="1"/>
  <c r="H10" i="16"/>
  <c r="H18" i="16" s="1"/>
  <c r="U18" i="2"/>
  <c r="S17" i="2"/>
  <c r="L9" i="2"/>
  <c r="U34" i="2"/>
  <c r="U43" i="2"/>
  <c r="V43" i="2"/>
  <c r="S38" i="2"/>
  <c r="R45" i="2"/>
  <c r="T38" i="2"/>
  <c r="S45" i="2"/>
  <c r="V39" i="2"/>
  <c r="T39" i="2"/>
  <c r="S31" i="2"/>
  <c r="U39" i="2"/>
  <c r="R39" i="2"/>
  <c r="S43" i="2"/>
  <c r="U41" i="2"/>
  <c r="T45" i="2"/>
  <c r="U38" i="2"/>
  <c r="V31" i="2"/>
  <c r="R38" i="2"/>
  <c r="U45" i="2"/>
  <c r="V38" i="2"/>
  <c r="U31" i="2"/>
  <c r="V22" i="2"/>
  <c r="U14" i="2"/>
  <c r="T9" i="2"/>
  <c r="M9" i="2"/>
  <c r="U16" i="2"/>
  <c r="U17" i="2"/>
  <c r="E24" i="16"/>
  <c r="U23" i="2"/>
  <c r="T19" i="2"/>
  <c r="V21" i="2"/>
  <c r="R17" i="2"/>
  <c r="S13" i="2"/>
  <c r="E16" i="3"/>
  <c r="E23" i="3"/>
  <c r="E17" i="3"/>
  <c r="R13" i="2"/>
  <c r="R16" i="2"/>
  <c r="R18" i="2"/>
  <c r="V13" i="2"/>
  <c r="H9" i="15"/>
  <c r="R35" i="2" l="1"/>
  <c r="R40" i="2"/>
  <c r="T37" i="2"/>
  <c r="T34" i="2"/>
  <c r="R41" i="2"/>
  <c r="V41" i="2"/>
  <c r="U35" i="2"/>
  <c r="S44" i="2"/>
  <c r="S41" i="2"/>
  <c r="V37" i="2"/>
  <c r="U37" i="2"/>
  <c r="S35" i="2"/>
  <c r="T35" i="2"/>
  <c r="T44" i="2"/>
  <c r="S37" i="2"/>
  <c r="V44" i="2"/>
  <c r="T41" i="2"/>
  <c r="R37" i="2"/>
  <c r="G9" i="15"/>
  <c r="G17" i="15" s="1"/>
  <c r="H23" i="15"/>
  <c r="H9" i="16"/>
  <c r="H17" i="16" s="1"/>
  <c r="H16" i="15"/>
  <c r="H17" i="15"/>
  <c r="H24" i="16"/>
  <c r="G10" i="16"/>
  <c r="G18" i="16" s="1"/>
  <c r="F10" i="16"/>
  <c r="F18" i="16" s="1"/>
  <c r="G24" i="15"/>
  <c r="V40" i="2"/>
  <c r="T42" i="2"/>
  <c r="E16" i="15"/>
  <c r="E23" i="15"/>
  <c r="E17" i="15"/>
  <c r="V42" i="2"/>
  <c r="S42" i="2"/>
  <c r="D16" i="16"/>
  <c r="D23" i="16"/>
  <c r="E9" i="16"/>
  <c r="D17" i="16"/>
  <c r="R36" i="2"/>
  <c r="T36" i="2"/>
  <c r="F23" i="3"/>
  <c r="F16" i="3"/>
  <c r="F17" i="3"/>
  <c r="H9" i="3"/>
  <c r="T40" i="2"/>
  <c r="S40" i="2"/>
  <c r="R43" i="2"/>
  <c r="V36" i="2"/>
  <c r="U36" i="2"/>
  <c r="V34" i="2"/>
  <c r="R42" i="2"/>
  <c r="S39" i="2"/>
  <c r="T43" i="2"/>
  <c r="S34" i="2"/>
  <c r="F23" i="15"/>
  <c r="F16" i="15"/>
  <c r="F17" i="15"/>
  <c r="U40" i="2"/>
  <c r="U44" i="2"/>
  <c r="V45" i="2"/>
  <c r="V35" i="2"/>
  <c r="S36" i="2"/>
  <c r="R44" i="2"/>
  <c r="T31" i="2"/>
  <c r="U42" i="2"/>
  <c r="H23" i="3" l="1"/>
  <c r="G9" i="3"/>
  <c r="H16" i="3"/>
  <c r="H17" i="3"/>
  <c r="F24" i="16"/>
  <c r="G24" i="16"/>
  <c r="E16" i="16"/>
  <c r="E23" i="16"/>
  <c r="E17" i="16"/>
  <c r="F9" i="16"/>
  <c r="G9" i="16"/>
  <c r="H23" i="16"/>
  <c r="H16" i="16"/>
  <c r="G16" i="15"/>
  <c r="G23" i="15"/>
  <c r="V56" i="2"/>
  <c r="R61" i="2"/>
  <c r="T61" i="2"/>
  <c r="U61" i="2"/>
  <c r="R63" i="2"/>
  <c r="S63" i="2"/>
  <c r="T67" i="2"/>
  <c r="U60" i="2"/>
  <c r="S56" i="2"/>
  <c r="V60" i="2"/>
  <c r="V62" i="2"/>
  <c r="U56" i="2"/>
  <c r="R67" i="2"/>
  <c r="V67" i="2"/>
  <c r="R65" i="2"/>
  <c r="V61" i="2"/>
  <c r="T56" i="2"/>
  <c r="R56" i="2"/>
  <c r="U67" i="2"/>
  <c r="S62" i="2"/>
  <c r="U63" i="2" l="1"/>
  <c r="R58" i="2"/>
  <c r="U53" i="2"/>
  <c r="V64" i="2"/>
  <c r="V53" i="2"/>
  <c r="S53" i="2"/>
  <c r="U66" i="2"/>
  <c r="T53" i="2"/>
  <c r="T64" i="2"/>
  <c r="G16" i="16"/>
  <c r="G23" i="16"/>
  <c r="F23" i="16"/>
  <c r="F16" i="16"/>
  <c r="V58" i="2"/>
  <c r="S66" i="2"/>
  <c r="R66" i="2"/>
  <c r="R60" i="2"/>
  <c r="V57" i="2"/>
  <c r="S59" i="2"/>
  <c r="V65" i="2"/>
  <c r="G17" i="16"/>
  <c r="U59" i="2"/>
  <c r="T60" i="2"/>
  <c r="T58" i="2"/>
  <c r="S67" i="2"/>
  <c r="T57" i="2"/>
  <c r="S60" i="2"/>
  <c r="R64" i="2"/>
  <c r="S57" i="2"/>
  <c r="F17" i="16"/>
  <c r="R57" i="2"/>
  <c r="U58" i="2"/>
  <c r="V66" i="2"/>
  <c r="U65" i="2"/>
  <c r="T65" i="2"/>
  <c r="R59" i="2"/>
  <c r="U64" i="2"/>
  <c r="T59" i="2"/>
  <c r="S58" i="2"/>
  <c r="T62" i="2"/>
  <c r="V63" i="2"/>
  <c r="G16" i="3"/>
  <c r="G23" i="3"/>
  <c r="G17" i="3"/>
  <c r="U57" i="2"/>
  <c r="S61" i="2"/>
  <c r="R62" i="2"/>
  <c r="T66" i="2"/>
  <c r="S64" i="2"/>
  <c r="V59" i="2"/>
  <c r="S65" i="2"/>
  <c r="T63" i="2"/>
  <c r="U62" i="2"/>
</calcChain>
</file>

<file path=xl/sharedStrings.xml><?xml version="1.0" encoding="utf-8"?>
<sst xmlns="http://schemas.openxmlformats.org/spreadsheetml/2006/main" count="323" uniqueCount="47">
  <si>
    <t>Forecast summary: Annual</t>
  </si>
  <si>
    <t>Room demand</t>
  </si>
  <si>
    <t>Levels</t>
  </si>
  <si>
    <t>Growth</t>
  </si>
  <si>
    <t>Relative to 2019</t>
  </si>
  <si>
    <t>Central Coast</t>
  </si>
  <si>
    <t>Central Valley</t>
  </si>
  <si>
    <t>Deserts</t>
  </si>
  <si>
    <t>Gold Country</t>
  </si>
  <si>
    <t>High Sierra</t>
  </si>
  <si>
    <t>Inland Empire</t>
  </si>
  <si>
    <t>Los Angeles County</t>
  </si>
  <si>
    <t>North Coast</t>
  </si>
  <si>
    <t>Orange County</t>
  </si>
  <si>
    <t>Shasta Cascade</t>
  </si>
  <si>
    <t>San Diego County</t>
  </si>
  <si>
    <t>San Francisco Bay Area</t>
  </si>
  <si>
    <t>California</t>
  </si>
  <si>
    <t>Occupancy</t>
  </si>
  <si>
    <t>Room revenue</t>
  </si>
  <si>
    <t>Source: STR; Tourism Economics</t>
  </si>
  <si>
    <t>ADR</t>
  </si>
  <si>
    <t>RevPAR</t>
  </si>
  <si>
    <t>*Gateway Regions: Los Angeles, Orange County, San Diego, San Francisco Bay Area</t>
  </si>
  <si>
    <t>*Gateway Regions: Central Coast, Central Valley, Deserts, Gold Country, High Sierra, Inland Empire, North Coast, Shasta Cascade</t>
  </si>
  <si>
    <t>Daily levels</t>
  </si>
  <si>
    <t>Hotel supply (daily)</t>
  </si>
  <si>
    <t>Hotel room demand (daily)</t>
  </si>
  <si>
    <t xml:space="preserve"> </t>
  </si>
  <si>
    <t>Forecast summary: Annual, Central Coast</t>
  </si>
  <si>
    <t>Forecast summary: Annual, Central Valley</t>
  </si>
  <si>
    <t>Forecast summary: Annual, Deserts</t>
  </si>
  <si>
    <t>Forecast summary: Annual, Gold Country</t>
  </si>
  <si>
    <t>Forecast summary: Annual, High Sierra</t>
  </si>
  <si>
    <t>Forecast summary: Annual, Inland Empire</t>
  </si>
  <si>
    <t>Forecast summary: Annual, Los Angeles County</t>
  </si>
  <si>
    <t>Forecast summary: Annual, North Coast</t>
  </si>
  <si>
    <t>Forecast summary: Annual, Orange County</t>
  </si>
  <si>
    <t>Forecast summary: Annual, Shasta Cascade</t>
  </si>
  <si>
    <t>Forecast summary: Annual, San Diego County</t>
  </si>
  <si>
    <t>Forecast summary: Annual, San Francisco Bay Area</t>
  </si>
  <si>
    <t>Forecast summary: Annual, CALIFORNIA</t>
  </si>
  <si>
    <t>Gateway Regions*</t>
  </si>
  <si>
    <t>All Other Regions**</t>
  </si>
  <si>
    <t>All Other Regions</t>
  </si>
  <si>
    <t>* Gateway Regions: Los Angeles, Orange County, San Diego, San Francisco Bay Area</t>
  </si>
  <si>
    <t>** Other Regions: Central Coast, Central Valley, Deserts, Gold Country, High Sierra, Inland Empire, North Coast, Shasta Cascade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</si>
</sst>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&quot;$&quot;#,##0"/>
    <numFmt numFmtId="166" formatCode="&quot;$&quot;#,##0.00"/>
  </numFmts>
  <fonts count="15" x14ac:knownFonts="1">
    <font>
      <sz val="10"/>
      <color theme="1"/>
      <name val="Lato"/>
      <family val="2"/>
    </font>
    <font>
      <sz val="10"/>
      <color theme="1"/>
      <name val="Lato"/>
      <family val="2"/>
    </font>
    <font>
      <sz val="11"/>
      <color theme="1"/>
      <name val="Calibri"/>
      <family val="2"/>
      <scheme val="minor"/>
    </font>
    <font>
      <sz val="8"/>
      <color theme="1"/>
      <name val="Roboto"/>
    </font>
    <font>
      <sz val="12"/>
      <color theme="1"/>
      <name val="Lato"/>
      <family val="2"/>
    </font>
    <font>
      <b/>
      <sz val="16"/>
      <color theme="1"/>
      <name val="Lato"/>
    </font>
    <font>
      <sz val="12"/>
      <color theme="0"/>
      <name val="Lato"/>
      <family val="2"/>
    </font>
    <font>
      <b/>
      <sz val="14"/>
      <color theme="0"/>
      <name val="Lato"/>
    </font>
    <font>
      <b/>
      <sz val="12"/>
      <color theme="1"/>
      <name val="Lato"/>
    </font>
    <font>
      <b/>
      <sz val="12"/>
      <color theme="1"/>
      <name val="Lato"/>
      <family val="2"/>
    </font>
    <font>
      <sz val="12"/>
      <color theme="1"/>
      <name val="Lato"/>
    </font>
    <font>
      <sz val="14"/>
      <color theme="1"/>
      <name val="Lato"/>
      <family val="2"/>
    </font>
    <font>
      <sz val="7"/>
      <color theme="1"/>
      <name val="Lato"/>
      <family val="2"/>
    </font>
    <font>
      <b/>
      <sz val="16"/>
      <color theme="1"/>
      <name val="Lato"/>
      <family val="2"/>
    </font>
    <font>
      <b/>
      <sz val="7"/>
      <color theme="1"/>
      <name val="Lato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2" applyFont="1"/>
    <xf numFmtId="164" fontId="3" fillId="2" borderId="0" xfId="3" applyNumberFormat="1" applyFont="1" applyFill="1"/>
    <xf numFmtId="9" fontId="3" fillId="2" borderId="0" xfId="3" applyFont="1" applyFill="1"/>
    <xf numFmtId="0" fontId="4" fillId="2" borderId="0" xfId="2" applyFont="1" applyFill="1"/>
    <xf numFmtId="0" fontId="4" fillId="2" borderId="0" xfId="2" applyFont="1" applyFill="1" applyAlignment="1">
      <alignment horizontal="center" vertical="center"/>
    </xf>
    <xf numFmtId="0" fontId="4" fillId="2" borderId="0" xfId="2" applyFont="1" applyFill="1" applyAlignment="1">
      <alignment horizontal="left" vertical="center"/>
    </xf>
    <xf numFmtId="0" fontId="5" fillId="2" borderId="0" xfId="2" applyFont="1" applyFill="1" applyAlignment="1">
      <alignment horizontal="left" vertical="center"/>
    </xf>
    <xf numFmtId="0" fontId="6" fillId="2" borderId="0" xfId="2" applyFont="1" applyFill="1"/>
    <xf numFmtId="0" fontId="6" fillId="2" borderId="0" xfId="2" applyFont="1" applyFill="1" applyAlignment="1">
      <alignment horizontal="center" vertical="center"/>
    </xf>
    <xf numFmtId="0" fontId="7" fillId="3" borderId="0" xfId="2" applyFont="1" applyFill="1" applyAlignment="1">
      <alignment horizontal="center"/>
    </xf>
    <xf numFmtId="0" fontId="7" fillId="3" borderId="0" xfId="2" applyFont="1" applyFill="1" applyAlignment="1">
      <alignment horizontal="center" vertical="center"/>
    </xf>
    <xf numFmtId="0" fontId="4" fillId="0" borderId="0" xfId="2" applyFont="1"/>
    <xf numFmtId="0" fontId="8" fillId="2" borderId="0" xfId="2" applyFont="1" applyFill="1"/>
    <xf numFmtId="0" fontId="8" fillId="4" borderId="0" xfId="2" applyFont="1" applyFill="1" applyAlignment="1">
      <alignment horizontal="center"/>
    </xf>
    <xf numFmtId="0" fontId="8" fillId="4" borderId="0" xfId="2" applyFont="1" applyFill="1" applyAlignment="1">
      <alignment horizontal="center" vertical="center"/>
    </xf>
    <xf numFmtId="0" fontId="8" fillId="0" borderId="0" xfId="2" applyFont="1"/>
    <xf numFmtId="0" fontId="4" fillId="2" borderId="0" xfId="2" applyFont="1" applyFill="1" applyAlignment="1">
      <alignment horizontal="center"/>
    </xf>
    <xf numFmtId="0" fontId="9" fillId="2" borderId="0" xfId="2" applyFont="1" applyFill="1" applyAlignment="1">
      <alignment horizontal="center" vertical="center"/>
    </xf>
    <xf numFmtId="0" fontId="9" fillId="2" borderId="0" xfId="2" applyFont="1" applyFill="1" applyAlignment="1">
      <alignment horizontal="center" vertical="center" wrapText="1"/>
    </xf>
    <xf numFmtId="0" fontId="7" fillId="2" borderId="0" xfId="2" applyFont="1" applyFill="1" applyAlignment="1">
      <alignment horizontal="center"/>
    </xf>
    <xf numFmtId="0" fontId="9" fillId="0" borderId="0" xfId="2" applyFont="1" applyAlignment="1">
      <alignment horizontal="center" vertical="center"/>
    </xf>
    <xf numFmtId="0" fontId="4" fillId="2" borderId="0" xfId="2" applyFont="1" applyFill="1" applyAlignment="1">
      <alignment wrapText="1"/>
    </xf>
    <xf numFmtId="0" fontId="8" fillId="2" borderId="0" xfId="2" applyFont="1" applyFill="1" applyAlignment="1">
      <alignment horizontal="center"/>
    </xf>
    <xf numFmtId="0" fontId="9" fillId="2" borderId="0" xfId="2" applyFont="1" applyFill="1" applyAlignment="1">
      <alignment horizontal="left" vertical="center"/>
    </xf>
    <xf numFmtId="0" fontId="9" fillId="5" borderId="0" xfId="0" applyFont="1" applyFill="1"/>
    <xf numFmtId="3" fontId="9" fillId="5" borderId="0" xfId="2" applyNumberFormat="1" applyFont="1" applyFill="1" applyAlignment="1">
      <alignment horizontal="center" vertical="center"/>
    </xf>
    <xf numFmtId="164" fontId="8" fillId="5" borderId="0" xfId="1" applyNumberFormat="1" applyFont="1" applyFill="1" applyAlignment="1">
      <alignment horizontal="center" vertical="center"/>
    </xf>
    <xf numFmtId="164" fontId="8" fillId="2" borderId="0" xfId="1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left" indent="1"/>
    </xf>
    <xf numFmtId="3" fontId="4" fillId="2" borderId="0" xfId="2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 indent="1"/>
    </xf>
    <xf numFmtId="164" fontId="4" fillId="2" borderId="0" xfId="1" applyNumberFormat="1" applyFont="1" applyFill="1" applyAlignment="1">
      <alignment horizontal="center" vertical="center"/>
    </xf>
    <xf numFmtId="9" fontId="4" fillId="2" borderId="0" xfId="1" applyFont="1" applyFill="1" applyAlignment="1">
      <alignment horizontal="center"/>
    </xf>
    <xf numFmtId="9" fontId="4" fillId="2" borderId="0" xfId="1" applyFont="1" applyFill="1" applyAlignment="1">
      <alignment horizontal="center" vertical="center"/>
    </xf>
    <xf numFmtId="164" fontId="4" fillId="2" borderId="0" xfId="3" applyNumberFormat="1" applyFont="1" applyFill="1" applyBorder="1" applyAlignment="1">
      <alignment horizontal="center" vertical="center"/>
    </xf>
    <xf numFmtId="164" fontId="9" fillId="5" borderId="0" xfId="1" applyNumberFormat="1" applyFont="1" applyFill="1" applyAlignment="1">
      <alignment horizontal="center" vertical="center"/>
    </xf>
    <xf numFmtId="165" fontId="9" fillId="5" borderId="0" xfId="2" applyNumberFormat="1" applyFont="1" applyFill="1" applyAlignment="1">
      <alignment horizontal="center" vertical="center"/>
    </xf>
    <xf numFmtId="165" fontId="4" fillId="2" borderId="0" xfId="2" applyNumberFormat="1" applyFont="1" applyFill="1" applyAlignment="1">
      <alignment horizontal="center" vertical="center"/>
    </xf>
    <xf numFmtId="165" fontId="4" fillId="2" borderId="0" xfId="2" applyNumberFormat="1" applyFont="1" applyFill="1" applyAlignment="1">
      <alignment horizontal="center"/>
    </xf>
    <xf numFmtId="1" fontId="4" fillId="2" borderId="0" xfId="2" applyNumberFormat="1" applyFont="1" applyFill="1"/>
    <xf numFmtId="9" fontId="4" fillId="2" borderId="0" xfId="3" applyFont="1" applyFill="1" applyBorder="1" applyAlignment="1">
      <alignment horizontal="center" vertical="center"/>
    </xf>
    <xf numFmtId="9" fontId="9" fillId="2" borderId="0" xfId="3" applyFont="1" applyFill="1" applyBorder="1" applyAlignment="1">
      <alignment horizontal="center" vertical="center"/>
    </xf>
    <xf numFmtId="9" fontId="3" fillId="2" borderId="0" xfId="1" applyFont="1" applyFill="1"/>
    <xf numFmtId="164" fontId="4" fillId="2" borderId="0" xfId="1" applyNumberFormat="1" applyFont="1" applyFill="1" applyAlignment="1">
      <alignment horizontal="left" vertical="center"/>
    </xf>
    <xf numFmtId="0" fontId="11" fillId="2" borderId="0" xfId="2" applyFont="1" applyFill="1"/>
    <xf numFmtId="0" fontId="12" fillId="0" borderId="0" xfId="2" applyFont="1"/>
    <xf numFmtId="0" fontId="13" fillId="2" borderId="0" xfId="2" applyFont="1" applyFill="1" applyAlignment="1">
      <alignment horizontal="left"/>
    </xf>
    <xf numFmtId="0" fontId="12" fillId="2" borderId="0" xfId="2" applyFont="1" applyFill="1"/>
    <xf numFmtId="0" fontId="11" fillId="0" borderId="0" xfId="2" applyFont="1"/>
    <xf numFmtId="0" fontId="9" fillId="2" borderId="0" xfId="2" applyFont="1" applyFill="1"/>
    <xf numFmtId="0" fontId="12" fillId="2" borderId="0" xfId="2" applyFont="1" applyFill="1" applyAlignment="1">
      <alignment horizontal="right"/>
    </xf>
    <xf numFmtId="0" fontId="12" fillId="2" borderId="0" xfId="2" applyFont="1" applyFill="1" applyAlignment="1">
      <alignment wrapText="1"/>
    </xf>
    <xf numFmtId="0" fontId="12" fillId="2" borderId="0" xfId="2" applyFont="1" applyFill="1" applyAlignment="1">
      <alignment horizontal="right" wrapText="1"/>
    </xf>
    <xf numFmtId="0" fontId="7" fillId="3" borderId="0" xfId="2" applyFont="1" applyFill="1" applyAlignment="1">
      <alignment horizontal="center" vertical="center" wrapText="1"/>
    </xf>
    <xf numFmtId="0" fontId="14" fillId="2" borderId="0" xfId="2" applyFont="1" applyFill="1" applyAlignment="1">
      <alignment wrapText="1"/>
    </xf>
    <xf numFmtId="0" fontId="14" fillId="2" borderId="0" xfId="2" applyFont="1" applyFill="1" applyAlignment="1">
      <alignment horizontal="right" wrapText="1"/>
    </xf>
    <xf numFmtId="0" fontId="8" fillId="4" borderId="0" xfId="2" applyFont="1" applyFill="1" applyAlignment="1">
      <alignment horizontal="center" vertical="center" wrapText="1"/>
    </xf>
    <xf numFmtId="0" fontId="14" fillId="2" borderId="0" xfId="2" applyFont="1" applyFill="1"/>
    <xf numFmtId="1" fontId="10" fillId="2" borderId="0" xfId="2" applyNumberFormat="1" applyFont="1" applyFill="1" applyAlignment="1">
      <alignment horizontal="right"/>
    </xf>
    <xf numFmtId="3" fontId="10" fillId="2" borderId="0" xfId="2" applyNumberFormat="1" applyFont="1" applyFill="1" applyAlignment="1">
      <alignment horizontal="center"/>
    </xf>
    <xf numFmtId="164" fontId="10" fillId="2" borderId="0" xfId="3" applyNumberFormat="1" applyFont="1" applyFill="1" applyAlignment="1">
      <alignment horizontal="center"/>
    </xf>
    <xf numFmtId="166" fontId="10" fillId="2" borderId="0" xfId="2" applyNumberFormat="1" applyFont="1" applyFill="1" applyAlignment="1">
      <alignment horizontal="center"/>
    </xf>
    <xf numFmtId="165" fontId="10" fillId="2" borderId="0" xfId="2" applyNumberFormat="1" applyFont="1" applyFill="1" applyAlignment="1">
      <alignment horizontal="center"/>
    </xf>
    <xf numFmtId="1" fontId="12" fillId="2" borderId="0" xfId="2" applyNumberFormat="1" applyFont="1" applyFill="1" applyAlignment="1">
      <alignment horizontal="right"/>
    </xf>
    <xf numFmtId="164" fontId="12" fillId="2" borderId="0" xfId="3" applyNumberFormat="1" applyFont="1" applyFill="1"/>
    <xf numFmtId="9" fontId="10" fillId="2" borderId="0" xfId="3" applyFont="1" applyFill="1" applyAlignment="1">
      <alignment horizontal="center"/>
    </xf>
    <xf numFmtId="9" fontId="10" fillId="2" borderId="0" xfId="3" applyFont="1" applyFill="1" applyBorder="1" applyAlignment="1">
      <alignment horizontal="center"/>
    </xf>
    <xf numFmtId="14" fontId="11" fillId="2" borderId="0" xfId="2" applyNumberFormat="1" applyFont="1" applyFill="1"/>
    <xf numFmtId="164" fontId="11" fillId="2" borderId="0" xfId="3" applyNumberFormat="1" applyFont="1" applyFill="1"/>
  </cellXfs>
  <cellStyles count="4">
    <cellStyle name="Normal" xfId="0" builtinId="0"/>
    <cellStyle name="Normal 3" xfId="2" xr:uid="{C211AB3A-E522-43D8-99FE-1D3B82D8F29C}"/>
    <cellStyle name="Percent" xfId="1" builtinId="5"/>
    <cellStyle name="Percent 2" xfId="3" xr:uid="{4ED8D7CC-A980-4FFF-A751-622301D966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xecon-my.sharepoint.com/Users/Emina%20Cardamone/Documents/California/sd%20-%20model%20-%202020-07-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xecon-my.sharepoint.com/personal/clouddrive_oxfordeconomics_com/Documents/TE%20Shared/Client%20projects/Destinations/San%20Diego/2020/Covid%20update%202020-07/analysis/sd%20-%20model%20-%202020-04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mile_q"/>
      <sheetName val="compile_m"/>
      <sheetName val="compile_a"/>
      <sheetName val="est june"/>
      <sheetName val="&lt;- inputs"/>
      <sheetName val="model"/>
      <sheetName val="&lt;- model"/>
      <sheetName val="set_vars"/>
      <sheetName val="&lt;- reference"/>
      <sheetName val="report-&gt;"/>
      <sheetName val="summary"/>
      <sheetName val="report_m"/>
      <sheetName val="report_q"/>
      <sheetName val="report_a"/>
      <sheetName val="report_seg_a"/>
      <sheetName val="report_seg_q"/>
      <sheetName val="report_seg_m"/>
      <sheetName val="graph_a"/>
      <sheetName val="graph_m"/>
      <sheetName val="comp_a"/>
      <sheetName val="demd_m"/>
      <sheetName val="adr_m"/>
    </sheetNames>
    <sheetDataSet>
      <sheetData sheetId="0"/>
      <sheetData sheetId="1"/>
      <sheetData sheetId="2"/>
      <sheetData sheetId="3"/>
      <sheetData sheetId="4"/>
      <sheetData sheetId="5">
        <row r="2">
          <cell r="B2" t="str">
            <v>scen_a</v>
          </cell>
          <cell r="EQ2"/>
        </row>
        <row r="4">
          <cell r="C4" t="str">
            <v>Monthly</v>
          </cell>
          <cell r="DS4"/>
          <cell r="GN4" t="str">
            <v>Quarterly</v>
          </cell>
          <cell r="IN4" t="str">
            <v>Quarterly</v>
          </cell>
          <cell r="JA4" t="str">
            <v>Annual</v>
          </cell>
          <cell r="JM4" t="str">
            <v>Annual</v>
          </cell>
        </row>
        <row r="5">
          <cell r="B5" t="str">
            <v>columns</v>
          </cell>
          <cell r="C5" t="str">
            <v>m39083</v>
          </cell>
          <cell r="D5" t="str">
            <v>m39114</v>
          </cell>
          <cell r="E5" t="str">
            <v>m39142</v>
          </cell>
          <cell r="F5" t="str">
            <v>m39173</v>
          </cell>
          <cell r="G5" t="str">
            <v>m39203</v>
          </cell>
          <cell r="H5" t="str">
            <v>m39234</v>
          </cell>
          <cell r="I5" t="str">
            <v>m39264</v>
          </cell>
          <cell r="J5" t="str">
            <v>m39295</v>
          </cell>
          <cell r="K5" t="str">
            <v>m39326</v>
          </cell>
          <cell r="L5" t="str">
            <v>m39356</v>
          </cell>
          <cell r="M5" t="str">
            <v>m39387</v>
          </cell>
          <cell r="N5" t="str">
            <v>m39417</v>
          </cell>
          <cell r="O5" t="str">
            <v>m39448</v>
          </cell>
          <cell r="P5" t="str">
            <v>m39479</v>
          </cell>
          <cell r="Q5" t="str">
            <v>m39508</v>
          </cell>
          <cell r="R5" t="str">
            <v>m39539</v>
          </cell>
          <cell r="S5" t="str">
            <v>m39569</v>
          </cell>
          <cell r="T5" t="str">
            <v>m39600</v>
          </cell>
          <cell r="U5" t="str">
            <v>m39630</v>
          </cell>
          <cell r="V5" t="str">
            <v>m39661</v>
          </cell>
          <cell r="W5" t="str">
            <v>m39692</v>
          </cell>
          <cell r="X5" t="str">
            <v>m39722</v>
          </cell>
          <cell r="Y5" t="str">
            <v>m39753</v>
          </cell>
          <cell r="Z5" t="str">
            <v>m39783</v>
          </cell>
          <cell r="AA5" t="str">
            <v>m39814</v>
          </cell>
          <cell r="AB5" t="str">
            <v>m39845</v>
          </cell>
          <cell r="AC5" t="str">
            <v>m39873</v>
          </cell>
          <cell r="AD5" t="str">
            <v>m39904</v>
          </cell>
          <cell r="AE5" t="str">
            <v>m39934</v>
          </cell>
          <cell r="AF5" t="str">
            <v>m39965</v>
          </cell>
          <cell r="AG5" t="str">
            <v>m39995</v>
          </cell>
          <cell r="AH5" t="str">
            <v>m40026</v>
          </cell>
          <cell r="AI5" t="str">
            <v>m40057</v>
          </cell>
          <cell r="AJ5" t="str">
            <v>m40087</v>
          </cell>
          <cell r="AK5" t="str">
            <v>m40118</v>
          </cell>
          <cell r="AL5" t="str">
            <v>m40148</v>
          </cell>
          <cell r="AM5" t="str">
            <v>m40179</v>
          </cell>
          <cell r="AN5" t="str">
            <v>m40210</v>
          </cell>
          <cell r="AO5" t="str">
            <v>m40238</v>
          </cell>
          <cell r="AP5" t="str">
            <v>m40269</v>
          </cell>
          <cell r="AQ5" t="str">
            <v>m40299</v>
          </cell>
          <cell r="AR5" t="str">
            <v>m40330</v>
          </cell>
          <cell r="AS5" t="str">
            <v>m40360</v>
          </cell>
          <cell r="AT5" t="str">
            <v>m40391</v>
          </cell>
          <cell r="AU5" t="str">
            <v>m40422</v>
          </cell>
          <cell r="AV5" t="str">
            <v>m40452</v>
          </cell>
          <cell r="AW5" t="str">
            <v>m40483</v>
          </cell>
          <cell r="AX5" t="str">
            <v>m40513</v>
          </cell>
          <cell r="AY5" t="str">
            <v>m40544</v>
          </cell>
          <cell r="AZ5" t="str">
            <v>m40575</v>
          </cell>
          <cell r="BA5" t="str">
            <v>m40603</v>
          </cell>
          <cell r="BB5" t="str">
            <v>m40634</v>
          </cell>
          <cell r="BC5" t="str">
            <v>m40664</v>
          </cell>
          <cell r="BD5" t="str">
            <v>m40695</v>
          </cell>
          <cell r="BE5" t="str">
            <v>m40725</v>
          </cell>
          <cell r="BF5" t="str">
            <v>m40756</v>
          </cell>
          <cell r="BG5" t="str">
            <v>m40787</v>
          </cell>
          <cell r="BH5" t="str">
            <v>m40817</v>
          </cell>
          <cell r="BI5" t="str">
            <v>m40848</v>
          </cell>
          <cell r="BJ5" t="str">
            <v>m40878</v>
          </cell>
          <cell r="BK5" t="str">
            <v>m40909</v>
          </cell>
          <cell r="BL5" t="str">
            <v>m40940</v>
          </cell>
          <cell r="BM5" t="str">
            <v>m40969</v>
          </cell>
          <cell r="BN5" t="str">
            <v>m41000</v>
          </cell>
          <cell r="BO5" t="str">
            <v>m41030</v>
          </cell>
          <cell r="BP5" t="str">
            <v>m41061</v>
          </cell>
          <cell r="BQ5" t="str">
            <v>m41091</v>
          </cell>
          <cell r="BR5" t="str">
            <v>m41122</v>
          </cell>
          <cell r="BS5" t="str">
            <v>m41153</v>
          </cell>
          <cell r="BT5" t="str">
            <v>m41183</v>
          </cell>
          <cell r="BU5" t="str">
            <v>m41214</v>
          </cell>
          <cell r="BV5" t="str">
            <v>m41244</v>
          </cell>
          <cell r="BW5" t="str">
            <v>m41275</v>
          </cell>
          <cell r="BX5" t="str">
            <v>m41306</v>
          </cell>
          <cell r="BY5" t="str">
            <v>m41334</v>
          </cell>
          <cell r="BZ5" t="str">
            <v>m41365</v>
          </cell>
          <cell r="CA5" t="str">
            <v>m41395</v>
          </cell>
          <cell r="CB5" t="str">
            <v>m41426</v>
          </cell>
          <cell r="CC5" t="str">
            <v>m41456</v>
          </cell>
          <cell r="CD5" t="str">
            <v>m41487</v>
          </cell>
          <cell r="CE5" t="str">
            <v>m41518</v>
          </cell>
          <cell r="CF5" t="str">
            <v>m41548</v>
          </cell>
          <cell r="CG5" t="str">
            <v>m41579</v>
          </cell>
          <cell r="CH5" t="str">
            <v>m41609</v>
          </cell>
          <cell r="CI5" t="str">
            <v>m41640</v>
          </cell>
          <cell r="CJ5" t="str">
            <v>m41671</v>
          </cell>
          <cell r="CK5" t="str">
            <v>m41699</v>
          </cell>
          <cell r="CL5" t="str">
            <v>m41730</v>
          </cell>
          <cell r="CM5" t="str">
            <v>m41760</v>
          </cell>
          <cell r="CN5" t="str">
            <v>m41791</v>
          </cell>
          <cell r="CO5" t="str">
            <v>m41821</v>
          </cell>
          <cell r="CP5" t="str">
            <v>m41852</v>
          </cell>
          <cell r="CQ5" t="str">
            <v>m41883</v>
          </cell>
          <cell r="CR5" t="str">
            <v>m41913</v>
          </cell>
          <cell r="CS5" t="str">
            <v>m41944</v>
          </cell>
          <cell r="CT5" t="str">
            <v>m41974</v>
          </cell>
          <cell r="CU5" t="str">
            <v>m42005</v>
          </cell>
          <cell r="CV5" t="str">
            <v>m42036</v>
          </cell>
          <cell r="CW5" t="str">
            <v>m42064</v>
          </cell>
          <cell r="CX5" t="str">
            <v>m42095</v>
          </cell>
          <cell r="CY5" t="str">
            <v>m42125</v>
          </cell>
          <cell r="CZ5" t="str">
            <v>m42156</v>
          </cell>
          <cell r="DA5" t="str">
            <v>m42186</v>
          </cell>
          <cell r="DB5" t="str">
            <v>m42217</v>
          </cell>
          <cell r="DC5" t="str">
            <v>m42248</v>
          </cell>
          <cell r="DD5" t="str">
            <v>m42278</v>
          </cell>
          <cell r="DE5" t="str">
            <v>m42309</v>
          </cell>
          <cell r="DF5" t="str">
            <v>m42339</v>
          </cell>
          <cell r="DG5" t="str">
            <v>m42370</v>
          </cell>
          <cell r="DH5" t="str">
            <v>m42401</v>
          </cell>
          <cell r="DI5" t="str">
            <v>m42430</v>
          </cell>
          <cell r="DJ5" t="str">
            <v>m42461</v>
          </cell>
          <cell r="DK5" t="str">
            <v>m42491</v>
          </cell>
          <cell r="DL5" t="str">
            <v>m42522</v>
          </cell>
          <cell r="DM5" t="str">
            <v>m42552</v>
          </cell>
          <cell r="DN5" t="str">
            <v>m42583</v>
          </cell>
          <cell r="DO5" t="str">
            <v>m42614</v>
          </cell>
          <cell r="DP5" t="str">
            <v>m42644</v>
          </cell>
          <cell r="DQ5" t="str">
            <v>m42675</v>
          </cell>
          <cell r="DR5" t="str">
            <v>m42705</v>
          </cell>
          <cell r="DS5" t="str">
            <v>m42736</v>
          </cell>
          <cell r="DT5" t="str">
            <v>m42767</v>
          </cell>
          <cell r="DU5" t="str">
            <v>m42795</v>
          </cell>
          <cell r="DV5" t="str">
            <v>m42826</v>
          </cell>
          <cell r="DW5" t="str">
            <v>m42856</v>
          </cell>
          <cell r="DX5" t="str">
            <v>m42887</v>
          </cell>
          <cell r="DY5" t="str">
            <v>m42917</v>
          </cell>
          <cell r="DZ5" t="str">
            <v>m42948</v>
          </cell>
          <cell r="EA5" t="str">
            <v>m42979</v>
          </cell>
          <cell r="EB5" t="str">
            <v>m43009</v>
          </cell>
          <cell r="EC5" t="str">
            <v>m43040</v>
          </cell>
          <cell r="ED5" t="str">
            <v>m43070</v>
          </cell>
          <cell r="EE5" t="str">
            <v>m43101</v>
          </cell>
          <cell r="EF5" t="str">
            <v>m43132</v>
          </cell>
          <cell r="EG5" t="str">
            <v>m43160</v>
          </cell>
          <cell r="EH5" t="str">
            <v>m43191</v>
          </cell>
          <cell r="EI5" t="str">
            <v>m43221</v>
          </cell>
          <cell r="EJ5" t="str">
            <v>m43252</v>
          </cell>
          <cell r="EK5" t="str">
            <v>m43282</v>
          </cell>
          <cell r="EL5" t="str">
            <v>m43313</v>
          </cell>
          <cell r="EM5" t="str">
            <v>m43344</v>
          </cell>
          <cell r="EN5" t="str">
            <v>m43374</v>
          </cell>
          <cell r="EO5" t="str">
            <v>m43405</v>
          </cell>
          <cell r="EP5" t="str">
            <v>m43435</v>
          </cell>
          <cell r="EQ5" t="str">
            <v>m43466</v>
          </cell>
          <cell r="ER5" t="str">
            <v>m43497</v>
          </cell>
          <cell r="ES5" t="str">
            <v>m43525</v>
          </cell>
          <cell r="ET5" t="str">
            <v>m43556</v>
          </cell>
          <cell r="EU5" t="str">
            <v>m43586</v>
          </cell>
          <cell r="EV5" t="str">
            <v>m43617</v>
          </cell>
          <cell r="EW5" t="str">
            <v>m43647</v>
          </cell>
          <cell r="EX5" t="str">
            <v>m43678</v>
          </cell>
          <cell r="EY5" t="str">
            <v>m43709</v>
          </cell>
          <cell r="EZ5" t="str">
            <v>m43739</v>
          </cell>
          <cell r="FA5" t="str">
            <v>m43770</v>
          </cell>
          <cell r="FB5" t="str">
            <v>m43800</v>
          </cell>
          <cell r="FC5" t="str">
            <v>m43831</v>
          </cell>
          <cell r="FD5" t="str">
            <v>m43862</v>
          </cell>
          <cell r="FE5" t="str">
            <v>m43891</v>
          </cell>
          <cell r="FF5" t="str">
            <v>m43922</v>
          </cell>
          <cell r="FG5" t="str">
            <v>m43952</v>
          </cell>
          <cell r="FH5" t="str">
            <v>m43983</v>
          </cell>
          <cell r="FI5" t="str">
            <v>m44013</v>
          </cell>
          <cell r="FJ5" t="str">
            <v>m44044</v>
          </cell>
          <cell r="FK5" t="str">
            <v>m44075</v>
          </cell>
          <cell r="FL5" t="str">
            <v>m44105</v>
          </cell>
          <cell r="FM5" t="str">
            <v>m44136</v>
          </cell>
          <cell r="FN5" t="str">
            <v>m44166</v>
          </cell>
          <cell r="FO5" t="str">
            <v>m44197</v>
          </cell>
          <cell r="FP5" t="str">
            <v>m44228</v>
          </cell>
          <cell r="FQ5" t="str">
            <v>m44256</v>
          </cell>
          <cell r="FR5" t="str">
            <v>m44287</v>
          </cell>
          <cell r="FS5" t="str">
            <v>m44317</v>
          </cell>
          <cell r="FT5" t="str">
            <v>m44348</v>
          </cell>
          <cell r="FU5" t="str">
            <v>m44378</v>
          </cell>
          <cell r="FV5" t="str">
            <v>m44409</v>
          </cell>
          <cell r="FW5" t="str">
            <v>m44440</v>
          </cell>
          <cell r="FX5" t="str">
            <v>m44470</v>
          </cell>
          <cell r="FY5" t="str">
            <v>m44501</v>
          </cell>
          <cell r="FZ5" t="str">
            <v>m44531</v>
          </cell>
          <cell r="GA5" t="str">
            <v>m44562</v>
          </cell>
          <cell r="GB5" t="str">
            <v>m44593</v>
          </cell>
          <cell r="GC5" t="str">
            <v>m44621</v>
          </cell>
          <cell r="GD5" t="str">
            <v>m44652</v>
          </cell>
          <cell r="GE5" t="str">
            <v>m44682</v>
          </cell>
          <cell r="GF5" t="str">
            <v>m44713</v>
          </cell>
          <cell r="GG5" t="str">
            <v>m44743</v>
          </cell>
          <cell r="GH5" t="str">
            <v>m44774</v>
          </cell>
          <cell r="GI5" t="str">
            <v>m44805</v>
          </cell>
          <cell r="GJ5" t="str">
            <v>m44835</v>
          </cell>
          <cell r="GK5" t="str">
            <v>m44866</v>
          </cell>
          <cell r="GL5" t="str">
            <v>m44896</v>
          </cell>
          <cell r="GN5" t="str">
            <v>q39083</v>
          </cell>
          <cell r="GO5" t="str">
            <v>q39173</v>
          </cell>
          <cell r="GP5" t="str">
            <v>q39264</v>
          </cell>
          <cell r="GQ5" t="str">
            <v>q39356</v>
          </cell>
          <cell r="GR5" t="str">
            <v>q39448</v>
          </cell>
          <cell r="GS5" t="str">
            <v>q39539</v>
          </cell>
          <cell r="GT5" t="str">
            <v>q39630</v>
          </cell>
          <cell r="GU5" t="str">
            <v>q39722</v>
          </cell>
          <cell r="GV5" t="str">
            <v>q39814</v>
          </cell>
          <cell r="GW5" t="str">
            <v>q39904</v>
          </cell>
          <cell r="GX5" t="str">
            <v>q39995</v>
          </cell>
          <cell r="GY5" t="str">
            <v>q40087</v>
          </cell>
          <cell r="GZ5" t="str">
            <v>q40179</v>
          </cell>
          <cell r="HA5" t="str">
            <v>q40269</v>
          </cell>
          <cell r="HB5" t="str">
            <v>q40360</v>
          </cell>
          <cell r="HC5" t="str">
            <v>q40452</v>
          </cell>
          <cell r="HD5" t="str">
            <v>q40544</v>
          </cell>
          <cell r="HE5" t="str">
            <v>q40634</v>
          </cell>
          <cell r="HF5" t="str">
            <v>q40725</v>
          </cell>
          <cell r="HG5" t="str">
            <v>q40817</v>
          </cell>
          <cell r="HH5" t="str">
            <v>q40909</v>
          </cell>
          <cell r="HI5" t="str">
            <v>q41000</v>
          </cell>
          <cell r="HJ5" t="str">
            <v>q41091</v>
          </cell>
          <cell r="HK5" t="str">
            <v>q41183</v>
          </cell>
          <cell r="HL5" t="str">
            <v>q41275</v>
          </cell>
          <cell r="HM5" t="str">
            <v>q41365</v>
          </cell>
          <cell r="HN5" t="str">
            <v>q41456</v>
          </cell>
          <cell r="HO5" t="str">
            <v>q41548</v>
          </cell>
          <cell r="HP5" t="str">
            <v>q41640</v>
          </cell>
          <cell r="HQ5" t="str">
            <v>q41730</v>
          </cell>
          <cell r="HR5" t="str">
            <v>q41821</v>
          </cell>
          <cell r="HS5" t="str">
            <v>q41913</v>
          </cell>
          <cell r="HT5" t="str">
            <v>q42005</v>
          </cell>
          <cell r="HU5" t="str">
            <v>q42095</v>
          </cell>
          <cell r="HV5" t="str">
            <v>q42186</v>
          </cell>
          <cell r="HW5" t="str">
            <v>q42278</v>
          </cell>
          <cell r="HX5" t="str">
            <v>q42370</v>
          </cell>
          <cell r="HY5" t="str">
            <v>q42461</v>
          </cell>
          <cell r="HZ5" t="str">
            <v>q42552</v>
          </cell>
          <cell r="IA5" t="str">
            <v>q42644</v>
          </cell>
          <cell r="IB5" t="str">
            <v>q42736</v>
          </cell>
          <cell r="IC5" t="str">
            <v>q42826</v>
          </cell>
          <cell r="ID5" t="str">
            <v>q42917</v>
          </cell>
          <cell r="IE5" t="str">
            <v>q43009</v>
          </cell>
          <cell r="IF5" t="str">
            <v>q43101</v>
          </cell>
          <cell r="IG5" t="str">
            <v>q43191</v>
          </cell>
          <cell r="IH5" t="str">
            <v>q43282</v>
          </cell>
          <cell r="II5" t="str">
            <v>q43374</v>
          </cell>
          <cell r="IJ5" t="str">
            <v>q43466</v>
          </cell>
          <cell r="IK5" t="str">
            <v>q43556</v>
          </cell>
          <cell r="IL5" t="str">
            <v>q43647</v>
          </cell>
          <cell r="IM5" t="str">
            <v>q43739</v>
          </cell>
          <cell r="IN5" t="str">
            <v>q43831</v>
          </cell>
          <cell r="IO5" t="str">
            <v>q43922</v>
          </cell>
          <cell r="IP5" t="str">
            <v>q44013</v>
          </cell>
          <cell r="IQ5" t="str">
            <v>q44105</v>
          </cell>
          <cell r="IR5" t="str">
            <v>q44197</v>
          </cell>
          <cell r="IS5" t="str">
            <v>q44287</v>
          </cell>
          <cell r="IT5" t="str">
            <v>q44378</v>
          </cell>
          <cell r="IU5" t="str">
            <v>q44470</v>
          </cell>
          <cell r="IV5" t="str">
            <v>q44562</v>
          </cell>
          <cell r="IW5" t="str">
            <v>q44652</v>
          </cell>
          <cell r="IX5" t="str">
            <v>q44743</v>
          </cell>
          <cell r="IY5" t="str">
            <v>q44835</v>
          </cell>
          <cell r="JA5" t="str">
            <v>a39083</v>
          </cell>
          <cell r="JB5" t="str">
            <v>a39448</v>
          </cell>
          <cell r="JC5" t="str">
            <v>a39814</v>
          </cell>
          <cell r="JD5" t="str">
            <v>a40179</v>
          </cell>
          <cell r="JE5" t="str">
            <v>a40544</v>
          </cell>
          <cell r="JF5" t="str">
            <v>a40909</v>
          </cell>
          <cell r="JG5" t="str">
            <v>a41275</v>
          </cell>
          <cell r="JH5" t="str">
            <v>a41640</v>
          </cell>
          <cell r="JI5" t="str">
            <v>a42005</v>
          </cell>
          <cell r="JJ5" t="str">
            <v>a42370</v>
          </cell>
          <cell r="JK5" t="str">
            <v>a42736</v>
          </cell>
          <cell r="JL5" t="str">
            <v>a43101</v>
          </cell>
          <cell r="JM5" t="str">
            <v>a43466</v>
          </cell>
          <cell r="JN5" t="str">
            <v>a43831</v>
          </cell>
          <cell r="JO5" t="str">
            <v>a44197</v>
          </cell>
          <cell r="JP5" t="str">
            <v>a44562</v>
          </cell>
        </row>
        <row r="6">
          <cell r="A6" t="str">
            <v>rows</v>
          </cell>
          <cell r="C6">
            <v>39083</v>
          </cell>
          <cell r="D6">
            <v>39114</v>
          </cell>
          <cell r="E6">
            <v>39142</v>
          </cell>
          <cell r="F6">
            <v>39173</v>
          </cell>
          <cell r="G6">
            <v>39203</v>
          </cell>
          <cell r="H6">
            <v>39234</v>
          </cell>
          <cell r="I6">
            <v>39264</v>
          </cell>
          <cell r="J6">
            <v>39295</v>
          </cell>
          <cell r="K6">
            <v>39326</v>
          </cell>
          <cell r="L6">
            <v>39356</v>
          </cell>
          <cell r="M6">
            <v>39387</v>
          </cell>
          <cell r="N6">
            <v>39417</v>
          </cell>
          <cell r="O6">
            <v>39448</v>
          </cell>
          <cell r="P6">
            <v>39479</v>
          </cell>
          <cell r="Q6">
            <v>39508</v>
          </cell>
          <cell r="R6">
            <v>39539</v>
          </cell>
          <cell r="S6">
            <v>39569</v>
          </cell>
          <cell r="T6">
            <v>39600</v>
          </cell>
          <cell r="U6">
            <v>39630</v>
          </cell>
          <cell r="V6">
            <v>39661</v>
          </cell>
          <cell r="W6">
            <v>39692</v>
          </cell>
          <cell r="X6">
            <v>39722</v>
          </cell>
          <cell r="Y6">
            <v>39753</v>
          </cell>
          <cell r="Z6">
            <v>39783</v>
          </cell>
          <cell r="AA6">
            <v>39814</v>
          </cell>
          <cell r="AB6">
            <v>39845</v>
          </cell>
          <cell r="AC6">
            <v>39873</v>
          </cell>
          <cell r="AD6">
            <v>39904</v>
          </cell>
          <cell r="AE6">
            <v>39934</v>
          </cell>
          <cell r="AF6">
            <v>39965</v>
          </cell>
          <cell r="AG6">
            <v>39995</v>
          </cell>
          <cell r="AH6">
            <v>40026</v>
          </cell>
          <cell r="AI6">
            <v>40057</v>
          </cell>
          <cell r="AJ6">
            <v>40087</v>
          </cell>
          <cell r="AK6">
            <v>40118</v>
          </cell>
          <cell r="AL6">
            <v>40148</v>
          </cell>
          <cell r="AM6">
            <v>40179</v>
          </cell>
          <cell r="AN6">
            <v>40210</v>
          </cell>
          <cell r="AO6">
            <v>40238</v>
          </cell>
          <cell r="AP6">
            <v>40269</v>
          </cell>
          <cell r="AQ6">
            <v>40299</v>
          </cell>
          <cell r="AR6">
            <v>40330</v>
          </cell>
          <cell r="AS6">
            <v>40360</v>
          </cell>
          <cell r="AT6">
            <v>40391</v>
          </cell>
          <cell r="AU6">
            <v>40422</v>
          </cell>
          <cell r="AV6">
            <v>40452</v>
          </cell>
          <cell r="AW6">
            <v>40483</v>
          </cell>
          <cell r="AX6">
            <v>40513</v>
          </cell>
          <cell r="AY6">
            <v>40544</v>
          </cell>
          <cell r="AZ6">
            <v>40575</v>
          </cell>
          <cell r="BA6">
            <v>40603</v>
          </cell>
          <cell r="BB6">
            <v>40634</v>
          </cell>
          <cell r="BC6">
            <v>40664</v>
          </cell>
          <cell r="BD6">
            <v>40695</v>
          </cell>
          <cell r="BE6">
            <v>40725</v>
          </cell>
          <cell r="BF6">
            <v>40756</v>
          </cell>
          <cell r="BG6">
            <v>40787</v>
          </cell>
          <cell r="BH6">
            <v>40817</v>
          </cell>
          <cell r="BI6">
            <v>40848</v>
          </cell>
          <cell r="BJ6">
            <v>40878</v>
          </cell>
          <cell r="BK6">
            <v>40909</v>
          </cell>
          <cell r="BL6">
            <v>40940</v>
          </cell>
          <cell r="BM6">
            <v>40969</v>
          </cell>
          <cell r="BN6">
            <v>41000</v>
          </cell>
          <cell r="BO6">
            <v>41030</v>
          </cell>
          <cell r="BP6">
            <v>41061</v>
          </cell>
          <cell r="BQ6">
            <v>41091</v>
          </cell>
          <cell r="BR6">
            <v>41122</v>
          </cell>
          <cell r="BS6">
            <v>41153</v>
          </cell>
          <cell r="BT6">
            <v>41183</v>
          </cell>
          <cell r="BU6">
            <v>41214</v>
          </cell>
          <cell r="BV6">
            <v>41244</v>
          </cell>
          <cell r="BW6">
            <v>41275</v>
          </cell>
          <cell r="BX6">
            <v>41306</v>
          </cell>
          <cell r="BY6">
            <v>41334</v>
          </cell>
          <cell r="BZ6">
            <v>41365</v>
          </cell>
          <cell r="CA6">
            <v>41395</v>
          </cell>
          <cell r="CB6">
            <v>41426</v>
          </cell>
          <cell r="CC6">
            <v>41456</v>
          </cell>
          <cell r="CD6">
            <v>41487</v>
          </cell>
          <cell r="CE6">
            <v>41518</v>
          </cell>
          <cell r="CF6">
            <v>41548</v>
          </cell>
          <cell r="CG6">
            <v>41579</v>
          </cell>
          <cell r="CH6">
            <v>41609</v>
          </cell>
          <cell r="CI6">
            <v>41640</v>
          </cell>
          <cell r="CJ6">
            <v>41671</v>
          </cell>
          <cell r="CK6">
            <v>41699</v>
          </cell>
          <cell r="CL6">
            <v>41730</v>
          </cell>
          <cell r="CM6">
            <v>41760</v>
          </cell>
          <cell r="CN6">
            <v>41791</v>
          </cell>
          <cell r="CO6">
            <v>41821</v>
          </cell>
          <cell r="CP6">
            <v>41852</v>
          </cell>
          <cell r="CQ6">
            <v>41883</v>
          </cell>
          <cell r="CR6">
            <v>41913</v>
          </cell>
          <cell r="CS6">
            <v>41944</v>
          </cell>
          <cell r="CT6">
            <v>41974</v>
          </cell>
          <cell r="CU6">
            <v>42005</v>
          </cell>
          <cell r="CV6">
            <v>42036</v>
          </cell>
          <cell r="CW6">
            <v>42064</v>
          </cell>
          <cell r="CX6">
            <v>42095</v>
          </cell>
          <cell r="CY6">
            <v>42125</v>
          </cell>
          <cell r="CZ6">
            <v>42156</v>
          </cell>
          <cell r="DA6">
            <v>42186</v>
          </cell>
          <cell r="DB6">
            <v>42217</v>
          </cell>
          <cell r="DC6">
            <v>42248</v>
          </cell>
          <cell r="DD6">
            <v>42278</v>
          </cell>
          <cell r="DE6">
            <v>42309</v>
          </cell>
          <cell r="DF6">
            <v>42339</v>
          </cell>
          <cell r="DG6">
            <v>42370</v>
          </cell>
          <cell r="DH6">
            <v>42401</v>
          </cell>
          <cell r="DI6">
            <v>42430</v>
          </cell>
          <cell r="DJ6">
            <v>42461</v>
          </cell>
          <cell r="DK6">
            <v>42491</v>
          </cell>
          <cell r="DL6">
            <v>42522</v>
          </cell>
          <cell r="DM6">
            <v>42552</v>
          </cell>
          <cell r="DN6">
            <v>42583</v>
          </cell>
          <cell r="DO6">
            <v>42614</v>
          </cell>
          <cell r="DP6">
            <v>42644</v>
          </cell>
          <cell r="DQ6">
            <v>42675</v>
          </cell>
          <cell r="DR6">
            <v>42705</v>
          </cell>
          <cell r="DS6">
            <v>42736</v>
          </cell>
          <cell r="DT6">
            <v>42767</v>
          </cell>
          <cell r="DU6">
            <v>42795</v>
          </cell>
          <cell r="DV6">
            <v>42826</v>
          </cell>
          <cell r="DW6">
            <v>42856</v>
          </cell>
          <cell r="DX6">
            <v>42887</v>
          </cell>
          <cell r="DY6">
            <v>42917</v>
          </cell>
          <cell r="DZ6">
            <v>42948</v>
          </cell>
          <cell r="EA6">
            <v>42979</v>
          </cell>
          <cell r="EB6">
            <v>43009</v>
          </cell>
          <cell r="EC6">
            <v>43040</v>
          </cell>
          <cell r="ED6">
            <v>43070</v>
          </cell>
          <cell r="EE6">
            <v>43101</v>
          </cell>
          <cell r="EF6">
            <v>43132</v>
          </cell>
          <cell r="EG6">
            <v>43160</v>
          </cell>
          <cell r="EH6">
            <v>43191</v>
          </cell>
          <cell r="EI6">
            <v>43221</v>
          </cell>
          <cell r="EJ6">
            <v>43252</v>
          </cell>
          <cell r="EK6">
            <v>43282</v>
          </cell>
          <cell r="EL6">
            <v>43313</v>
          </cell>
          <cell r="EM6">
            <v>43344</v>
          </cell>
          <cell r="EN6">
            <v>43374</v>
          </cell>
          <cell r="EO6">
            <v>43405</v>
          </cell>
          <cell r="EP6">
            <v>43435</v>
          </cell>
          <cell r="EQ6">
            <v>43466</v>
          </cell>
          <cell r="ER6">
            <v>43497</v>
          </cell>
          <cell r="ES6">
            <v>43525</v>
          </cell>
          <cell r="ET6">
            <v>43556</v>
          </cell>
          <cell r="EU6">
            <v>43586</v>
          </cell>
          <cell r="EV6">
            <v>43617</v>
          </cell>
          <cell r="EW6">
            <v>43647</v>
          </cell>
          <cell r="EX6">
            <v>43678</v>
          </cell>
          <cell r="EY6">
            <v>43709</v>
          </cell>
          <cell r="EZ6">
            <v>43739</v>
          </cell>
          <cell r="FA6">
            <v>43770</v>
          </cell>
          <cell r="FB6">
            <v>43800</v>
          </cell>
          <cell r="FC6">
            <v>43831</v>
          </cell>
          <cell r="FD6">
            <v>43862</v>
          </cell>
          <cell r="FE6">
            <v>43891</v>
          </cell>
          <cell r="FF6">
            <v>43922</v>
          </cell>
          <cell r="FG6">
            <v>43952</v>
          </cell>
          <cell r="FH6">
            <v>43983</v>
          </cell>
          <cell r="FI6">
            <v>44013</v>
          </cell>
          <cell r="FJ6">
            <v>44044</v>
          </cell>
          <cell r="FK6">
            <v>44075</v>
          </cell>
          <cell r="FL6">
            <v>44105</v>
          </cell>
          <cell r="FM6">
            <v>44136</v>
          </cell>
          <cell r="FN6">
            <v>44166</v>
          </cell>
          <cell r="FO6">
            <v>44197</v>
          </cell>
          <cell r="FP6">
            <v>44228</v>
          </cell>
          <cell r="FQ6">
            <v>44256</v>
          </cell>
          <cell r="FR6">
            <v>44287</v>
          </cell>
          <cell r="FS6">
            <v>44317</v>
          </cell>
          <cell r="FT6">
            <v>44348</v>
          </cell>
          <cell r="FU6">
            <v>44378</v>
          </cell>
          <cell r="FV6">
            <v>44409</v>
          </cell>
          <cell r="FW6">
            <v>44440</v>
          </cell>
          <cell r="FX6">
            <v>44470</v>
          </cell>
          <cell r="FY6">
            <v>44501</v>
          </cell>
          <cell r="FZ6">
            <v>44531</v>
          </cell>
          <cell r="GA6">
            <v>44562</v>
          </cell>
          <cell r="GB6">
            <v>44593</v>
          </cell>
          <cell r="GC6">
            <v>44621</v>
          </cell>
          <cell r="GD6">
            <v>44652</v>
          </cell>
          <cell r="GE6">
            <v>44682</v>
          </cell>
          <cell r="GF6">
            <v>44713</v>
          </cell>
          <cell r="GG6">
            <v>44743</v>
          </cell>
          <cell r="GH6">
            <v>44774</v>
          </cell>
          <cell r="GI6">
            <v>44805</v>
          </cell>
          <cell r="GJ6">
            <v>44835</v>
          </cell>
          <cell r="GK6">
            <v>44866</v>
          </cell>
          <cell r="GL6">
            <v>44896</v>
          </cell>
          <cell r="GN6">
            <v>39083</v>
          </cell>
          <cell r="GO6">
            <v>39173</v>
          </cell>
          <cell r="GP6">
            <v>39264</v>
          </cell>
          <cell r="GQ6">
            <v>39356</v>
          </cell>
          <cell r="GR6">
            <v>39448</v>
          </cell>
          <cell r="GS6">
            <v>39539</v>
          </cell>
          <cell r="GT6">
            <v>39630</v>
          </cell>
          <cell r="GU6">
            <v>39722</v>
          </cell>
          <cell r="GV6">
            <v>39814</v>
          </cell>
          <cell r="GW6">
            <v>39904</v>
          </cell>
          <cell r="GX6">
            <v>39995</v>
          </cell>
          <cell r="GY6">
            <v>40087</v>
          </cell>
          <cell r="GZ6">
            <v>40179</v>
          </cell>
          <cell r="HA6">
            <v>40269</v>
          </cell>
          <cell r="HB6">
            <v>40360</v>
          </cell>
          <cell r="HC6">
            <v>40452</v>
          </cell>
          <cell r="HD6">
            <v>40544</v>
          </cell>
          <cell r="HE6">
            <v>40634</v>
          </cell>
          <cell r="HF6">
            <v>40725</v>
          </cell>
          <cell r="HG6">
            <v>40817</v>
          </cell>
          <cell r="HH6">
            <v>40909</v>
          </cell>
          <cell r="HI6">
            <v>41000</v>
          </cell>
          <cell r="HJ6">
            <v>41091</v>
          </cell>
          <cell r="HK6">
            <v>41183</v>
          </cell>
          <cell r="HL6">
            <v>41275</v>
          </cell>
          <cell r="HM6">
            <v>41365</v>
          </cell>
          <cell r="HN6">
            <v>41456</v>
          </cell>
          <cell r="HO6">
            <v>41548</v>
          </cell>
          <cell r="HP6">
            <v>41640</v>
          </cell>
          <cell r="HQ6">
            <v>41730</v>
          </cell>
          <cell r="HR6">
            <v>41821</v>
          </cell>
          <cell r="HS6">
            <v>41913</v>
          </cell>
          <cell r="HT6">
            <v>42005</v>
          </cell>
          <cell r="HU6">
            <v>42095</v>
          </cell>
          <cell r="HV6">
            <v>42186</v>
          </cell>
          <cell r="HW6">
            <v>42278</v>
          </cell>
          <cell r="HX6">
            <v>42370</v>
          </cell>
          <cell r="HY6">
            <v>42461</v>
          </cell>
          <cell r="HZ6">
            <v>42552</v>
          </cell>
          <cell r="IA6">
            <v>42644</v>
          </cell>
          <cell r="IB6">
            <v>42736</v>
          </cell>
          <cell r="IC6">
            <v>42826</v>
          </cell>
          <cell r="ID6">
            <v>42917</v>
          </cell>
          <cell r="IE6">
            <v>43009</v>
          </cell>
          <cell r="IF6">
            <v>43101</v>
          </cell>
          <cell r="IG6">
            <v>43191</v>
          </cell>
          <cell r="IH6">
            <v>43282</v>
          </cell>
          <cell r="II6">
            <v>43374</v>
          </cell>
          <cell r="IJ6">
            <v>43466</v>
          </cell>
          <cell r="IK6">
            <v>43556</v>
          </cell>
          <cell r="IL6">
            <v>43647</v>
          </cell>
          <cell r="IM6">
            <v>43739</v>
          </cell>
          <cell r="IN6">
            <v>43831</v>
          </cell>
          <cell r="IO6">
            <v>43922</v>
          </cell>
          <cell r="IP6">
            <v>44013</v>
          </cell>
          <cell r="IQ6">
            <v>44105</v>
          </cell>
          <cell r="IR6">
            <v>44197</v>
          </cell>
          <cell r="IS6">
            <v>44287</v>
          </cell>
          <cell r="IT6">
            <v>44378</v>
          </cell>
          <cell r="IU6">
            <v>44470</v>
          </cell>
          <cell r="IV6">
            <v>44562</v>
          </cell>
          <cell r="IW6">
            <v>44652</v>
          </cell>
          <cell r="IX6">
            <v>44743</v>
          </cell>
          <cell r="IY6">
            <v>44835</v>
          </cell>
          <cell r="JA6">
            <v>39083</v>
          </cell>
          <cell r="JB6">
            <v>39448</v>
          </cell>
          <cell r="JC6">
            <v>39814</v>
          </cell>
          <cell r="JD6">
            <v>40179</v>
          </cell>
          <cell r="JE6">
            <v>40544</v>
          </cell>
          <cell r="JF6">
            <v>40909</v>
          </cell>
          <cell r="JG6">
            <v>41275</v>
          </cell>
          <cell r="JH6">
            <v>41640</v>
          </cell>
          <cell r="JI6">
            <v>42005</v>
          </cell>
          <cell r="JJ6">
            <v>42370</v>
          </cell>
          <cell r="JK6">
            <v>42736</v>
          </cell>
          <cell r="JL6">
            <v>43101</v>
          </cell>
          <cell r="JM6">
            <v>43466</v>
          </cell>
          <cell r="JN6">
            <v>43831</v>
          </cell>
          <cell r="JO6">
            <v>44197</v>
          </cell>
          <cell r="JP6">
            <v>44562</v>
          </cell>
        </row>
        <row r="7">
          <cell r="B7" t="str">
            <v>year</v>
          </cell>
          <cell r="C7">
            <v>2007</v>
          </cell>
          <cell r="D7">
            <v>2007</v>
          </cell>
          <cell r="E7">
            <v>2007</v>
          </cell>
          <cell r="F7">
            <v>2007</v>
          </cell>
          <cell r="G7">
            <v>2007</v>
          </cell>
          <cell r="H7">
            <v>2007</v>
          </cell>
          <cell r="I7">
            <v>2007</v>
          </cell>
          <cell r="J7">
            <v>2007</v>
          </cell>
          <cell r="K7">
            <v>2007</v>
          </cell>
          <cell r="L7">
            <v>2007</v>
          </cell>
          <cell r="M7">
            <v>2007</v>
          </cell>
          <cell r="N7">
            <v>2007</v>
          </cell>
          <cell r="O7">
            <v>2008</v>
          </cell>
          <cell r="P7">
            <v>2008</v>
          </cell>
          <cell r="Q7">
            <v>2008</v>
          </cell>
          <cell r="R7">
            <v>2008</v>
          </cell>
          <cell r="S7">
            <v>2008</v>
          </cell>
          <cell r="T7">
            <v>2008</v>
          </cell>
          <cell r="U7">
            <v>2008</v>
          </cell>
          <cell r="V7">
            <v>2008</v>
          </cell>
          <cell r="W7">
            <v>2008</v>
          </cell>
          <cell r="X7">
            <v>2008</v>
          </cell>
          <cell r="Y7">
            <v>2008</v>
          </cell>
          <cell r="Z7">
            <v>2008</v>
          </cell>
          <cell r="AA7">
            <v>2009</v>
          </cell>
          <cell r="AB7">
            <v>2009</v>
          </cell>
          <cell r="AC7">
            <v>2009</v>
          </cell>
          <cell r="AD7">
            <v>2009</v>
          </cell>
          <cell r="AE7">
            <v>2009</v>
          </cell>
          <cell r="AF7">
            <v>2009</v>
          </cell>
          <cell r="AG7">
            <v>2009</v>
          </cell>
          <cell r="AH7">
            <v>2009</v>
          </cell>
          <cell r="AI7">
            <v>2009</v>
          </cell>
          <cell r="AJ7">
            <v>2009</v>
          </cell>
          <cell r="AK7">
            <v>2009</v>
          </cell>
          <cell r="AL7">
            <v>2009</v>
          </cell>
          <cell r="AM7">
            <v>2010</v>
          </cell>
          <cell r="AN7">
            <v>2010</v>
          </cell>
          <cell r="AO7">
            <v>2010</v>
          </cell>
          <cell r="AP7">
            <v>2010</v>
          </cell>
          <cell r="AQ7">
            <v>2010</v>
          </cell>
          <cell r="AR7">
            <v>2010</v>
          </cell>
          <cell r="AS7">
            <v>2010</v>
          </cell>
          <cell r="AT7">
            <v>2010</v>
          </cell>
          <cell r="AU7">
            <v>2010</v>
          </cell>
          <cell r="AV7">
            <v>2010</v>
          </cell>
          <cell r="AW7">
            <v>2010</v>
          </cell>
          <cell r="AX7">
            <v>2010</v>
          </cell>
          <cell r="AY7">
            <v>2011</v>
          </cell>
          <cell r="AZ7">
            <v>2011</v>
          </cell>
          <cell r="BA7">
            <v>2011</v>
          </cell>
          <cell r="BB7">
            <v>2011</v>
          </cell>
          <cell r="BC7">
            <v>2011</v>
          </cell>
          <cell r="BD7">
            <v>2011</v>
          </cell>
          <cell r="BE7">
            <v>2011</v>
          </cell>
          <cell r="BF7">
            <v>2011</v>
          </cell>
          <cell r="BG7">
            <v>2011</v>
          </cell>
          <cell r="BH7">
            <v>2011</v>
          </cell>
          <cell r="BI7">
            <v>2011</v>
          </cell>
          <cell r="BJ7">
            <v>2011</v>
          </cell>
          <cell r="BK7">
            <v>2012</v>
          </cell>
          <cell r="BL7">
            <v>2012</v>
          </cell>
          <cell r="BM7">
            <v>2012</v>
          </cell>
          <cell r="BN7">
            <v>2012</v>
          </cell>
          <cell r="BO7">
            <v>2012</v>
          </cell>
          <cell r="BP7">
            <v>2012</v>
          </cell>
          <cell r="BQ7">
            <v>2012</v>
          </cell>
          <cell r="BR7">
            <v>2012</v>
          </cell>
          <cell r="BS7">
            <v>2012</v>
          </cell>
          <cell r="BT7">
            <v>2012</v>
          </cell>
          <cell r="BU7">
            <v>2012</v>
          </cell>
          <cell r="BV7">
            <v>2012</v>
          </cell>
          <cell r="BW7">
            <v>2013</v>
          </cell>
          <cell r="BX7">
            <v>2013</v>
          </cell>
          <cell r="BY7">
            <v>2013</v>
          </cell>
          <cell r="BZ7">
            <v>2013</v>
          </cell>
          <cell r="CA7">
            <v>2013</v>
          </cell>
          <cell r="CB7">
            <v>2013</v>
          </cell>
          <cell r="CC7">
            <v>2013</v>
          </cell>
          <cell r="CD7">
            <v>2013</v>
          </cell>
          <cell r="CE7">
            <v>2013</v>
          </cell>
          <cell r="CF7">
            <v>2013</v>
          </cell>
          <cell r="CG7">
            <v>2013</v>
          </cell>
          <cell r="CH7">
            <v>2013</v>
          </cell>
          <cell r="CI7">
            <v>2014</v>
          </cell>
          <cell r="CJ7">
            <v>2014</v>
          </cell>
          <cell r="CK7">
            <v>2014</v>
          </cell>
          <cell r="CL7">
            <v>2014</v>
          </cell>
          <cell r="CM7">
            <v>2014</v>
          </cell>
          <cell r="CN7">
            <v>2014</v>
          </cell>
          <cell r="CO7">
            <v>2014</v>
          </cell>
          <cell r="CP7">
            <v>2014</v>
          </cell>
          <cell r="CQ7">
            <v>2014</v>
          </cell>
          <cell r="CR7">
            <v>2014</v>
          </cell>
          <cell r="CS7">
            <v>2014</v>
          </cell>
          <cell r="CT7">
            <v>2014</v>
          </cell>
          <cell r="CU7">
            <v>2015</v>
          </cell>
          <cell r="CV7">
            <v>2015</v>
          </cell>
          <cell r="CW7">
            <v>2015</v>
          </cell>
          <cell r="CX7">
            <v>2015</v>
          </cell>
          <cell r="CY7">
            <v>2015</v>
          </cell>
          <cell r="CZ7">
            <v>2015</v>
          </cell>
          <cell r="DA7">
            <v>2015</v>
          </cell>
          <cell r="DB7">
            <v>2015</v>
          </cell>
          <cell r="DC7">
            <v>2015</v>
          </cell>
          <cell r="DD7">
            <v>2015</v>
          </cell>
          <cell r="DE7">
            <v>2015</v>
          </cell>
          <cell r="DF7">
            <v>2015</v>
          </cell>
          <cell r="DG7">
            <v>2016</v>
          </cell>
          <cell r="DH7">
            <v>2016</v>
          </cell>
          <cell r="DI7">
            <v>2016</v>
          </cell>
          <cell r="DJ7">
            <v>2016</v>
          </cell>
          <cell r="DK7">
            <v>2016</v>
          </cell>
          <cell r="DL7">
            <v>2016</v>
          </cell>
          <cell r="DM7">
            <v>2016</v>
          </cell>
          <cell r="DN7">
            <v>2016</v>
          </cell>
          <cell r="DO7">
            <v>2016</v>
          </cell>
          <cell r="DP7">
            <v>2016</v>
          </cell>
          <cell r="DQ7">
            <v>2016</v>
          </cell>
          <cell r="DR7">
            <v>2016</v>
          </cell>
          <cell r="DS7">
            <v>2017</v>
          </cell>
          <cell r="DT7">
            <v>2017</v>
          </cell>
          <cell r="DU7">
            <v>2017</v>
          </cell>
          <cell r="DV7">
            <v>2017</v>
          </cell>
          <cell r="DW7">
            <v>2017</v>
          </cell>
          <cell r="DX7">
            <v>2017</v>
          </cell>
          <cell r="DY7">
            <v>2017</v>
          </cell>
          <cell r="DZ7">
            <v>2017</v>
          </cell>
          <cell r="EA7">
            <v>2017</v>
          </cell>
          <cell r="EB7">
            <v>2017</v>
          </cell>
          <cell r="EC7">
            <v>2017</v>
          </cell>
          <cell r="ED7">
            <v>2017</v>
          </cell>
          <cell r="EE7">
            <v>2018</v>
          </cell>
          <cell r="EF7">
            <v>2018</v>
          </cell>
          <cell r="EG7">
            <v>2018</v>
          </cell>
          <cell r="EH7">
            <v>2018</v>
          </cell>
          <cell r="EI7">
            <v>2018</v>
          </cell>
          <cell r="EJ7">
            <v>2018</v>
          </cell>
          <cell r="EK7">
            <v>2018</v>
          </cell>
          <cell r="EL7">
            <v>2018</v>
          </cell>
          <cell r="EM7">
            <v>2018</v>
          </cell>
          <cell r="EN7">
            <v>2018</v>
          </cell>
          <cell r="EO7">
            <v>2018</v>
          </cell>
          <cell r="EP7">
            <v>2018</v>
          </cell>
          <cell r="EQ7">
            <v>2019</v>
          </cell>
          <cell r="ER7">
            <v>2019</v>
          </cell>
          <cell r="ES7">
            <v>2019</v>
          </cell>
          <cell r="ET7">
            <v>2019</v>
          </cell>
          <cell r="EU7">
            <v>2019</v>
          </cell>
          <cell r="EV7">
            <v>2019</v>
          </cell>
          <cell r="EW7">
            <v>2019</v>
          </cell>
          <cell r="EX7">
            <v>2019</v>
          </cell>
          <cell r="EY7">
            <v>2019</v>
          </cell>
          <cell r="EZ7">
            <v>2019</v>
          </cell>
          <cell r="FA7">
            <v>2019</v>
          </cell>
          <cell r="FB7">
            <v>2019</v>
          </cell>
          <cell r="FC7">
            <v>2020</v>
          </cell>
          <cell r="FD7">
            <v>2020</v>
          </cell>
          <cell r="FE7">
            <v>2020</v>
          </cell>
          <cell r="FF7">
            <v>2020</v>
          </cell>
          <cell r="FG7">
            <v>2020</v>
          </cell>
          <cell r="FH7">
            <v>2020</v>
          </cell>
          <cell r="FI7">
            <v>2020</v>
          </cell>
          <cell r="FJ7">
            <v>2020</v>
          </cell>
          <cell r="FK7">
            <v>2020</v>
          </cell>
          <cell r="FL7">
            <v>2020</v>
          </cell>
          <cell r="FM7">
            <v>2020</v>
          </cell>
          <cell r="FN7">
            <v>2020</v>
          </cell>
          <cell r="FO7">
            <v>2021</v>
          </cell>
          <cell r="FP7">
            <v>2021</v>
          </cell>
          <cell r="FQ7">
            <v>2021</v>
          </cell>
          <cell r="FR7">
            <v>2021</v>
          </cell>
          <cell r="FS7">
            <v>2021</v>
          </cell>
          <cell r="FT7">
            <v>2021</v>
          </cell>
          <cell r="FU7">
            <v>2021</v>
          </cell>
          <cell r="FV7">
            <v>2021</v>
          </cell>
          <cell r="FW7">
            <v>2021</v>
          </cell>
          <cell r="FX7">
            <v>2021</v>
          </cell>
          <cell r="FY7">
            <v>2021</v>
          </cell>
          <cell r="FZ7">
            <v>2021</v>
          </cell>
          <cell r="GA7">
            <v>2022</v>
          </cell>
          <cell r="GB7">
            <v>2022</v>
          </cell>
          <cell r="GC7">
            <v>2022</v>
          </cell>
          <cell r="GD7">
            <v>2022</v>
          </cell>
          <cell r="GE7">
            <v>2022</v>
          </cell>
          <cell r="GF7">
            <v>2022</v>
          </cell>
          <cell r="GG7">
            <v>2022</v>
          </cell>
          <cell r="GH7">
            <v>2022</v>
          </cell>
          <cell r="GI7">
            <v>2022</v>
          </cell>
          <cell r="GJ7">
            <v>2022</v>
          </cell>
          <cell r="GK7">
            <v>2022</v>
          </cell>
          <cell r="GL7">
            <v>2022</v>
          </cell>
          <cell r="GN7">
            <v>2007</v>
          </cell>
          <cell r="GO7">
            <v>2007</v>
          </cell>
          <cell r="GP7">
            <v>2007</v>
          </cell>
          <cell r="GQ7">
            <v>2007</v>
          </cell>
          <cell r="GR7">
            <v>2008</v>
          </cell>
          <cell r="GS7">
            <v>2008</v>
          </cell>
          <cell r="GT7">
            <v>2008</v>
          </cell>
          <cell r="GU7">
            <v>2008</v>
          </cell>
          <cell r="GV7">
            <v>2009</v>
          </cell>
          <cell r="GW7">
            <v>2009</v>
          </cell>
          <cell r="GX7">
            <v>2009</v>
          </cell>
          <cell r="GY7">
            <v>2009</v>
          </cell>
          <cell r="GZ7">
            <v>2010</v>
          </cell>
          <cell r="HA7">
            <v>2010</v>
          </cell>
          <cell r="HB7">
            <v>2010</v>
          </cell>
          <cell r="HC7">
            <v>2010</v>
          </cell>
          <cell r="HD7">
            <v>2011</v>
          </cell>
          <cell r="HE7">
            <v>2011</v>
          </cell>
          <cell r="HF7">
            <v>2011</v>
          </cell>
          <cell r="HG7">
            <v>2011</v>
          </cell>
          <cell r="HH7">
            <v>2012</v>
          </cell>
          <cell r="HI7">
            <v>2012</v>
          </cell>
          <cell r="HJ7">
            <v>2012</v>
          </cell>
          <cell r="HK7">
            <v>2012</v>
          </cell>
          <cell r="HL7">
            <v>2013</v>
          </cell>
          <cell r="HM7">
            <v>2013</v>
          </cell>
          <cell r="HN7">
            <v>2013</v>
          </cell>
          <cell r="HO7">
            <v>2013</v>
          </cell>
          <cell r="HP7">
            <v>2014</v>
          </cell>
          <cell r="HQ7">
            <v>2014</v>
          </cell>
          <cell r="HR7">
            <v>2014</v>
          </cell>
          <cell r="HS7">
            <v>2014</v>
          </cell>
          <cell r="HT7">
            <v>2015</v>
          </cell>
          <cell r="HU7">
            <v>2015</v>
          </cell>
          <cell r="HV7">
            <v>2015</v>
          </cell>
          <cell r="HW7">
            <v>2015</v>
          </cell>
          <cell r="HX7">
            <v>2016</v>
          </cell>
          <cell r="HY7">
            <v>2016</v>
          </cell>
          <cell r="HZ7">
            <v>2016</v>
          </cell>
          <cell r="IA7">
            <v>2016</v>
          </cell>
          <cell r="IB7">
            <v>2017</v>
          </cell>
          <cell r="IC7">
            <v>2017</v>
          </cell>
          <cell r="ID7">
            <v>2017</v>
          </cell>
          <cell r="IE7">
            <v>2017</v>
          </cell>
          <cell r="IF7">
            <v>2018</v>
          </cell>
          <cell r="IG7">
            <v>2018</v>
          </cell>
          <cell r="IH7">
            <v>2018</v>
          </cell>
          <cell r="II7">
            <v>2018</v>
          </cell>
          <cell r="IJ7">
            <v>2019</v>
          </cell>
          <cell r="IK7">
            <v>2019</v>
          </cell>
          <cell r="IL7">
            <v>2019</v>
          </cell>
          <cell r="IM7">
            <v>2019</v>
          </cell>
          <cell r="IN7">
            <v>2020</v>
          </cell>
          <cell r="IO7">
            <v>2020</v>
          </cell>
          <cell r="IP7">
            <v>2020</v>
          </cell>
          <cell r="IQ7">
            <v>2020</v>
          </cell>
          <cell r="IR7">
            <v>2021</v>
          </cell>
          <cell r="IS7">
            <v>2021</v>
          </cell>
          <cell r="IT7">
            <v>2021</v>
          </cell>
          <cell r="IU7">
            <v>2021</v>
          </cell>
          <cell r="IV7">
            <v>2022</v>
          </cell>
          <cell r="IW7">
            <v>2022</v>
          </cell>
          <cell r="IX7">
            <v>2022</v>
          </cell>
          <cell r="IY7">
            <v>2022</v>
          </cell>
          <cell r="JA7">
            <v>2007</v>
          </cell>
          <cell r="JB7">
            <v>2008</v>
          </cell>
          <cell r="JC7">
            <v>2009</v>
          </cell>
          <cell r="JD7">
            <v>2010</v>
          </cell>
          <cell r="JE7">
            <v>2011</v>
          </cell>
          <cell r="JF7">
            <v>2012</v>
          </cell>
          <cell r="JG7">
            <v>2013</v>
          </cell>
          <cell r="JH7">
            <v>2014</v>
          </cell>
          <cell r="JI7">
            <v>2015</v>
          </cell>
          <cell r="JJ7">
            <v>2016</v>
          </cell>
          <cell r="JK7">
            <v>2017</v>
          </cell>
          <cell r="JL7">
            <v>2018</v>
          </cell>
          <cell r="JM7">
            <v>2019</v>
          </cell>
          <cell r="JN7">
            <v>2020</v>
          </cell>
          <cell r="JO7">
            <v>2021</v>
          </cell>
          <cell r="JP7">
            <v>2022</v>
          </cell>
        </row>
        <row r="8">
          <cell r="B8" t="str">
            <v>quarter</v>
          </cell>
          <cell r="C8">
            <v>1</v>
          </cell>
          <cell r="D8">
            <v>1</v>
          </cell>
          <cell r="E8">
            <v>1</v>
          </cell>
          <cell r="F8">
            <v>2</v>
          </cell>
          <cell r="G8">
            <v>2</v>
          </cell>
          <cell r="H8">
            <v>2</v>
          </cell>
          <cell r="I8">
            <v>3</v>
          </cell>
          <cell r="J8">
            <v>3</v>
          </cell>
          <cell r="K8">
            <v>3</v>
          </cell>
          <cell r="L8">
            <v>4</v>
          </cell>
          <cell r="M8">
            <v>4</v>
          </cell>
          <cell r="N8">
            <v>4</v>
          </cell>
          <cell r="O8">
            <v>1</v>
          </cell>
          <cell r="P8">
            <v>1</v>
          </cell>
          <cell r="Q8">
            <v>1</v>
          </cell>
          <cell r="R8">
            <v>2</v>
          </cell>
          <cell r="S8">
            <v>2</v>
          </cell>
          <cell r="T8">
            <v>2</v>
          </cell>
          <cell r="U8">
            <v>3</v>
          </cell>
          <cell r="V8">
            <v>3</v>
          </cell>
          <cell r="W8">
            <v>3</v>
          </cell>
          <cell r="X8">
            <v>4</v>
          </cell>
          <cell r="Y8">
            <v>4</v>
          </cell>
          <cell r="Z8">
            <v>4</v>
          </cell>
          <cell r="AA8">
            <v>1</v>
          </cell>
          <cell r="AB8">
            <v>1</v>
          </cell>
          <cell r="AC8">
            <v>1</v>
          </cell>
          <cell r="AD8">
            <v>2</v>
          </cell>
          <cell r="AE8">
            <v>2</v>
          </cell>
          <cell r="AF8">
            <v>2</v>
          </cell>
          <cell r="AG8">
            <v>3</v>
          </cell>
          <cell r="AH8">
            <v>3</v>
          </cell>
          <cell r="AI8">
            <v>3</v>
          </cell>
          <cell r="AJ8">
            <v>4</v>
          </cell>
          <cell r="AK8">
            <v>4</v>
          </cell>
          <cell r="AL8">
            <v>4</v>
          </cell>
          <cell r="AM8">
            <v>1</v>
          </cell>
          <cell r="AN8">
            <v>1</v>
          </cell>
          <cell r="AO8">
            <v>1</v>
          </cell>
          <cell r="AP8">
            <v>2</v>
          </cell>
          <cell r="AQ8">
            <v>2</v>
          </cell>
          <cell r="AR8">
            <v>2</v>
          </cell>
          <cell r="AS8">
            <v>3</v>
          </cell>
          <cell r="AT8">
            <v>3</v>
          </cell>
          <cell r="AU8">
            <v>3</v>
          </cell>
          <cell r="AV8">
            <v>4</v>
          </cell>
          <cell r="AW8">
            <v>4</v>
          </cell>
          <cell r="AX8">
            <v>4</v>
          </cell>
          <cell r="AY8">
            <v>1</v>
          </cell>
          <cell r="AZ8">
            <v>1</v>
          </cell>
          <cell r="BA8">
            <v>1</v>
          </cell>
          <cell r="BB8">
            <v>2</v>
          </cell>
          <cell r="BC8">
            <v>2</v>
          </cell>
          <cell r="BD8">
            <v>2</v>
          </cell>
          <cell r="BE8">
            <v>3</v>
          </cell>
          <cell r="BF8">
            <v>3</v>
          </cell>
          <cell r="BG8">
            <v>3</v>
          </cell>
          <cell r="BH8">
            <v>4</v>
          </cell>
          <cell r="BI8">
            <v>4</v>
          </cell>
          <cell r="BJ8">
            <v>4</v>
          </cell>
          <cell r="BK8">
            <v>1</v>
          </cell>
          <cell r="BL8">
            <v>1</v>
          </cell>
          <cell r="BM8">
            <v>1</v>
          </cell>
          <cell r="BN8">
            <v>2</v>
          </cell>
          <cell r="BO8">
            <v>2</v>
          </cell>
          <cell r="BP8">
            <v>2</v>
          </cell>
          <cell r="BQ8">
            <v>3</v>
          </cell>
          <cell r="BR8">
            <v>3</v>
          </cell>
          <cell r="BS8">
            <v>3</v>
          </cell>
          <cell r="BT8">
            <v>4</v>
          </cell>
          <cell r="BU8">
            <v>4</v>
          </cell>
          <cell r="BV8">
            <v>4</v>
          </cell>
          <cell r="BW8">
            <v>1</v>
          </cell>
          <cell r="BX8">
            <v>1</v>
          </cell>
          <cell r="BY8">
            <v>1</v>
          </cell>
          <cell r="BZ8">
            <v>2</v>
          </cell>
          <cell r="CA8">
            <v>2</v>
          </cell>
          <cell r="CB8">
            <v>2</v>
          </cell>
          <cell r="CC8">
            <v>3</v>
          </cell>
          <cell r="CD8">
            <v>3</v>
          </cell>
          <cell r="CE8">
            <v>3</v>
          </cell>
          <cell r="CF8">
            <v>4</v>
          </cell>
          <cell r="CG8">
            <v>4</v>
          </cell>
          <cell r="CH8">
            <v>4</v>
          </cell>
          <cell r="CI8">
            <v>1</v>
          </cell>
          <cell r="CJ8">
            <v>1</v>
          </cell>
          <cell r="CK8">
            <v>1</v>
          </cell>
          <cell r="CL8">
            <v>2</v>
          </cell>
          <cell r="CM8">
            <v>2</v>
          </cell>
          <cell r="CN8">
            <v>2</v>
          </cell>
          <cell r="CO8">
            <v>3</v>
          </cell>
          <cell r="CP8">
            <v>3</v>
          </cell>
          <cell r="CQ8">
            <v>3</v>
          </cell>
          <cell r="CR8">
            <v>4</v>
          </cell>
          <cell r="CS8">
            <v>4</v>
          </cell>
          <cell r="CT8">
            <v>4</v>
          </cell>
          <cell r="CU8">
            <v>1</v>
          </cell>
          <cell r="CV8">
            <v>1</v>
          </cell>
          <cell r="CW8">
            <v>1</v>
          </cell>
          <cell r="CX8">
            <v>2</v>
          </cell>
          <cell r="CY8">
            <v>2</v>
          </cell>
          <cell r="CZ8">
            <v>2</v>
          </cell>
          <cell r="DA8">
            <v>3</v>
          </cell>
          <cell r="DB8">
            <v>3</v>
          </cell>
          <cell r="DC8">
            <v>3</v>
          </cell>
          <cell r="DD8">
            <v>4</v>
          </cell>
          <cell r="DE8">
            <v>4</v>
          </cell>
          <cell r="DF8">
            <v>4</v>
          </cell>
          <cell r="DG8">
            <v>1</v>
          </cell>
          <cell r="DH8">
            <v>1</v>
          </cell>
          <cell r="DI8">
            <v>1</v>
          </cell>
          <cell r="DJ8">
            <v>2</v>
          </cell>
          <cell r="DK8">
            <v>2</v>
          </cell>
          <cell r="DL8">
            <v>2</v>
          </cell>
          <cell r="DM8">
            <v>3</v>
          </cell>
          <cell r="DN8">
            <v>3</v>
          </cell>
          <cell r="DO8">
            <v>3</v>
          </cell>
          <cell r="DP8">
            <v>4</v>
          </cell>
          <cell r="DQ8">
            <v>4</v>
          </cell>
          <cell r="DR8">
            <v>4</v>
          </cell>
          <cell r="DS8">
            <v>1</v>
          </cell>
          <cell r="DT8">
            <v>1</v>
          </cell>
          <cell r="DU8">
            <v>1</v>
          </cell>
          <cell r="DV8">
            <v>2</v>
          </cell>
          <cell r="DW8">
            <v>2</v>
          </cell>
          <cell r="DX8">
            <v>2</v>
          </cell>
          <cell r="DY8">
            <v>3</v>
          </cell>
          <cell r="DZ8">
            <v>3</v>
          </cell>
          <cell r="EA8">
            <v>3</v>
          </cell>
          <cell r="EB8">
            <v>4</v>
          </cell>
          <cell r="EC8">
            <v>4</v>
          </cell>
          <cell r="ED8">
            <v>4</v>
          </cell>
          <cell r="EE8">
            <v>1</v>
          </cell>
          <cell r="EF8">
            <v>1</v>
          </cell>
          <cell r="EG8">
            <v>1</v>
          </cell>
          <cell r="EH8">
            <v>2</v>
          </cell>
          <cell r="EI8">
            <v>2</v>
          </cell>
          <cell r="EJ8">
            <v>2</v>
          </cell>
          <cell r="EK8">
            <v>3</v>
          </cell>
          <cell r="EL8">
            <v>3</v>
          </cell>
          <cell r="EM8">
            <v>3</v>
          </cell>
          <cell r="EN8">
            <v>4</v>
          </cell>
          <cell r="EO8">
            <v>4</v>
          </cell>
          <cell r="EP8">
            <v>4</v>
          </cell>
          <cell r="EQ8">
            <v>1</v>
          </cell>
          <cell r="ER8">
            <v>1</v>
          </cell>
          <cell r="ES8">
            <v>1</v>
          </cell>
          <cell r="ET8">
            <v>2</v>
          </cell>
          <cell r="EU8">
            <v>2</v>
          </cell>
          <cell r="EV8">
            <v>2</v>
          </cell>
          <cell r="EW8">
            <v>3</v>
          </cell>
          <cell r="EX8">
            <v>3</v>
          </cell>
          <cell r="EY8">
            <v>3</v>
          </cell>
          <cell r="EZ8">
            <v>4</v>
          </cell>
          <cell r="FA8">
            <v>4</v>
          </cell>
          <cell r="FB8">
            <v>4</v>
          </cell>
          <cell r="FC8">
            <v>1</v>
          </cell>
          <cell r="FD8">
            <v>1</v>
          </cell>
          <cell r="FE8">
            <v>1</v>
          </cell>
          <cell r="FF8">
            <v>2</v>
          </cell>
          <cell r="FG8">
            <v>2</v>
          </cell>
          <cell r="FH8">
            <v>2</v>
          </cell>
          <cell r="FI8">
            <v>3</v>
          </cell>
          <cell r="FJ8">
            <v>3</v>
          </cell>
          <cell r="FK8">
            <v>3</v>
          </cell>
          <cell r="FL8">
            <v>4</v>
          </cell>
          <cell r="FM8">
            <v>4</v>
          </cell>
          <cell r="FN8">
            <v>4</v>
          </cell>
          <cell r="FO8">
            <v>1</v>
          </cell>
          <cell r="FP8">
            <v>1</v>
          </cell>
          <cell r="FQ8">
            <v>1</v>
          </cell>
          <cell r="FR8">
            <v>2</v>
          </cell>
          <cell r="FS8">
            <v>2</v>
          </cell>
          <cell r="FT8">
            <v>2</v>
          </cell>
          <cell r="FU8">
            <v>3</v>
          </cell>
          <cell r="FV8">
            <v>3</v>
          </cell>
          <cell r="FW8">
            <v>3</v>
          </cell>
          <cell r="FX8">
            <v>4</v>
          </cell>
          <cell r="FY8">
            <v>4</v>
          </cell>
          <cell r="FZ8">
            <v>4</v>
          </cell>
          <cell r="GA8">
            <v>1</v>
          </cell>
          <cell r="GB8">
            <v>1</v>
          </cell>
          <cell r="GC8">
            <v>1</v>
          </cell>
          <cell r="GD8">
            <v>2</v>
          </cell>
          <cell r="GE8">
            <v>2</v>
          </cell>
          <cell r="GF8">
            <v>2</v>
          </cell>
          <cell r="GG8">
            <v>3</v>
          </cell>
          <cell r="GH8">
            <v>3</v>
          </cell>
          <cell r="GI8">
            <v>3</v>
          </cell>
          <cell r="GJ8">
            <v>4</v>
          </cell>
          <cell r="GK8">
            <v>4</v>
          </cell>
          <cell r="GL8">
            <v>4</v>
          </cell>
          <cell r="GN8">
            <v>1</v>
          </cell>
          <cell r="GO8">
            <v>2</v>
          </cell>
          <cell r="GP8">
            <v>3</v>
          </cell>
          <cell r="GQ8">
            <v>4</v>
          </cell>
          <cell r="GR8">
            <v>1</v>
          </cell>
          <cell r="GS8">
            <v>2</v>
          </cell>
          <cell r="GT8">
            <v>3</v>
          </cell>
          <cell r="GU8">
            <v>4</v>
          </cell>
          <cell r="GV8">
            <v>1</v>
          </cell>
          <cell r="GW8">
            <v>2</v>
          </cell>
          <cell r="GX8">
            <v>3</v>
          </cell>
          <cell r="GY8">
            <v>4</v>
          </cell>
          <cell r="GZ8">
            <v>1</v>
          </cell>
          <cell r="HA8">
            <v>2</v>
          </cell>
          <cell r="HB8">
            <v>3</v>
          </cell>
          <cell r="HC8">
            <v>4</v>
          </cell>
          <cell r="HD8">
            <v>1</v>
          </cell>
          <cell r="HE8">
            <v>2</v>
          </cell>
          <cell r="HF8">
            <v>3</v>
          </cell>
          <cell r="HG8">
            <v>4</v>
          </cell>
          <cell r="HH8">
            <v>1</v>
          </cell>
          <cell r="HI8">
            <v>2</v>
          </cell>
          <cell r="HJ8">
            <v>3</v>
          </cell>
          <cell r="HK8">
            <v>4</v>
          </cell>
          <cell r="HL8">
            <v>1</v>
          </cell>
          <cell r="HM8">
            <v>2</v>
          </cell>
          <cell r="HN8">
            <v>3</v>
          </cell>
          <cell r="HO8">
            <v>4</v>
          </cell>
          <cell r="HP8">
            <v>1</v>
          </cell>
          <cell r="HQ8">
            <v>2</v>
          </cell>
          <cell r="HR8">
            <v>3</v>
          </cell>
          <cell r="HS8">
            <v>4</v>
          </cell>
          <cell r="HT8">
            <v>1</v>
          </cell>
          <cell r="HU8">
            <v>2</v>
          </cell>
          <cell r="HV8">
            <v>3</v>
          </cell>
          <cell r="HW8">
            <v>4</v>
          </cell>
          <cell r="HX8">
            <v>1</v>
          </cell>
          <cell r="HY8">
            <v>2</v>
          </cell>
          <cell r="HZ8">
            <v>3</v>
          </cell>
          <cell r="IA8">
            <v>4</v>
          </cell>
          <cell r="IB8">
            <v>1</v>
          </cell>
          <cell r="IC8">
            <v>2</v>
          </cell>
          <cell r="ID8">
            <v>3</v>
          </cell>
          <cell r="IE8">
            <v>4</v>
          </cell>
          <cell r="IF8">
            <v>1</v>
          </cell>
          <cell r="IG8">
            <v>2</v>
          </cell>
          <cell r="IH8">
            <v>3</v>
          </cell>
          <cell r="II8">
            <v>4</v>
          </cell>
          <cell r="IJ8">
            <v>1</v>
          </cell>
          <cell r="IK8">
            <v>2</v>
          </cell>
          <cell r="IL8">
            <v>3</v>
          </cell>
          <cell r="IM8">
            <v>4</v>
          </cell>
          <cell r="IN8">
            <v>1</v>
          </cell>
          <cell r="IO8">
            <v>2</v>
          </cell>
          <cell r="IP8">
            <v>3</v>
          </cell>
          <cell r="IQ8">
            <v>4</v>
          </cell>
          <cell r="IR8">
            <v>1</v>
          </cell>
          <cell r="IS8">
            <v>2</v>
          </cell>
          <cell r="IT8">
            <v>3</v>
          </cell>
          <cell r="IU8">
            <v>4</v>
          </cell>
          <cell r="IV8">
            <v>1</v>
          </cell>
          <cell r="IW8">
            <v>2</v>
          </cell>
          <cell r="IX8">
            <v>3</v>
          </cell>
          <cell r="IY8">
            <v>4</v>
          </cell>
        </row>
        <row r="9">
          <cell r="A9" t="str">
            <v>strdays</v>
          </cell>
          <cell r="B9" t="str">
            <v>strdays</v>
          </cell>
          <cell r="C9">
            <v>31</v>
          </cell>
          <cell r="D9">
            <v>28</v>
          </cell>
          <cell r="E9">
            <v>31</v>
          </cell>
          <cell r="F9">
            <v>30</v>
          </cell>
          <cell r="G9">
            <v>31</v>
          </cell>
          <cell r="H9">
            <v>30</v>
          </cell>
          <cell r="I9">
            <v>31</v>
          </cell>
          <cell r="J9">
            <v>31</v>
          </cell>
          <cell r="K9">
            <v>30</v>
          </cell>
          <cell r="L9">
            <v>31</v>
          </cell>
          <cell r="M9">
            <v>30</v>
          </cell>
          <cell r="N9">
            <v>31</v>
          </cell>
          <cell r="O9">
            <v>31</v>
          </cell>
          <cell r="P9">
            <v>28</v>
          </cell>
          <cell r="Q9">
            <v>31</v>
          </cell>
          <cell r="R9">
            <v>30</v>
          </cell>
          <cell r="S9">
            <v>31</v>
          </cell>
          <cell r="T9">
            <v>30</v>
          </cell>
          <cell r="U9">
            <v>31</v>
          </cell>
          <cell r="V9">
            <v>31</v>
          </cell>
          <cell r="W9">
            <v>30</v>
          </cell>
          <cell r="X9">
            <v>31</v>
          </cell>
          <cell r="Y9">
            <v>30</v>
          </cell>
          <cell r="Z9">
            <v>31</v>
          </cell>
          <cell r="AA9">
            <v>31</v>
          </cell>
          <cell r="AB9">
            <v>28</v>
          </cell>
          <cell r="AC9">
            <v>31</v>
          </cell>
          <cell r="AD9">
            <v>30</v>
          </cell>
          <cell r="AE9">
            <v>31</v>
          </cell>
          <cell r="AF9">
            <v>30</v>
          </cell>
          <cell r="AG9">
            <v>31</v>
          </cell>
          <cell r="AH9">
            <v>31</v>
          </cell>
          <cell r="AI9">
            <v>30</v>
          </cell>
          <cell r="AJ9">
            <v>31</v>
          </cell>
          <cell r="AK9">
            <v>30</v>
          </cell>
          <cell r="AL9">
            <v>31</v>
          </cell>
          <cell r="AM9">
            <v>31</v>
          </cell>
          <cell r="AN9">
            <v>28</v>
          </cell>
          <cell r="AO9">
            <v>31</v>
          </cell>
          <cell r="AP9">
            <v>30</v>
          </cell>
          <cell r="AQ9">
            <v>31</v>
          </cell>
          <cell r="AR9">
            <v>30</v>
          </cell>
          <cell r="AS9">
            <v>31</v>
          </cell>
          <cell r="AT9">
            <v>31</v>
          </cell>
          <cell r="AU9">
            <v>30</v>
          </cell>
          <cell r="AV9">
            <v>31</v>
          </cell>
          <cell r="AW9">
            <v>30</v>
          </cell>
          <cell r="AX9">
            <v>31</v>
          </cell>
          <cell r="AY9">
            <v>31</v>
          </cell>
          <cell r="AZ9">
            <v>28</v>
          </cell>
          <cell r="BA9">
            <v>31</v>
          </cell>
          <cell r="BB9">
            <v>30</v>
          </cell>
          <cell r="BC9">
            <v>31</v>
          </cell>
          <cell r="BD9">
            <v>30</v>
          </cell>
          <cell r="BE9">
            <v>31</v>
          </cell>
          <cell r="BF9">
            <v>31</v>
          </cell>
          <cell r="BG9">
            <v>30</v>
          </cell>
          <cell r="BH9">
            <v>31</v>
          </cell>
          <cell r="BI9">
            <v>30</v>
          </cell>
          <cell r="BJ9">
            <v>31</v>
          </cell>
          <cell r="BK9">
            <v>31</v>
          </cell>
          <cell r="BL9">
            <v>28</v>
          </cell>
          <cell r="BM9">
            <v>31</v>
          </cell>
          <cell r="BN9">
            <v>30</v>
          </cell>
          <cell r="BO9">
            <v>31</v>
          </cell>
          <cell r="BP9">
            <v>30</v>
          </cell>
          <cell r="BQ9">
            <v>31</v>
          </cell>
          <cell r="BR9">
            <v>31</v>
          </cell>
          <cell r="BS9">
            <v>30</v>
          </cell>
          <cell r="BT9">
            <v>31</v>
          </cell>
          <cell r="BU9">
            <v>30</v>
          </cell>
          <cell r="BV9">
            <v>31</v>
          </cell>
          <cell r="BW9">
            <v>31</v>
          </cell>
          <cell r="BX9">
            <v>28</v>
          </cell>
          <cell r="BY9">
            <v>31</v>
          </cell>
          <cell r="BZ9">
            <v>30</v>
          </cell>
          <cell r="CA9">
            <v>31</v>
          </cell>
          <cell r="CB9">
            <v>30</v>
          </cell>
          <cell r="CC9">
            <v>31</v>
          </cell>
          <cell r="CD9">
            <v>31</v>
          </cell>
          <cell r="CE9">
            <v>30</v>
          </cell>
          <cell r="CF9">
            <v>31</v>
          </cell>
          <cell r="CG9">
            <v>30</v>
          </cell>
          <cell r="CH9">
            <v>31</v>
          </cell>
          <cell r="CI9">
            <v>31</v>
          </cell>
          <cell r="CJ9">
            <v>28</v>
          </cell>
          <cell r="CK9">
            <v>31</v>
          </cell>
          <cell r="CL9">
            <v>30</v>
          </cell>
          <cell r="CM9">
            <v>31</v>
          </cell>
          <cell r="CN9">
            <v>30</v>
          </cell>
          <cell r="CO9">
            <v>31</v>
          </cell>
          <cell r="CP9">
            <v>31</v>
          </cell>
          <cell r="CQ9">
            <v>30</v>
          </cell>
          <cell r="CR9">
            <v>31</v>
          </cell>
          <cell r="CS9">
            <v>30</v>
          </cell>
          <cell r="CT9">
            <v>31</v>
          </cell>
          <cell r="CU9">
            <v>31</v>
          </cell>
          <cell r="CV9">
            <v>28</v>
          </cell>
          <cell r="CW9">
            <v>31</v>
          </cell>
          <cell r="CX9">
            <v>30</v>
          </cell>
          <cell r="CY9">
            <v>31</v>
          </cell>
          <cell r="CZ9">
            <v>30</v>
          </cell>
          <cell r="DA9">
            <v>31</v>
          </cell>
          <cell r="DB9">
            <v>31</v>
          </cell>
          <cell r="DC9">
            <v>30</v>
          </cell>
          <cell r="DD9">
            <v>31</v>
          </cell>
          <cell r="DE9">
            <v>30</v>
          </cell>
          <cell r="DF9">
            <v>31</v>
          </cell>
          <cell r="DG9">
            <v>31</v>
          </cell>
          <cell r="DH9">
            <v>28</v>
          </cell>
          <cell r="DI9">
            <v>31</v>
          </cell>
          <cell r="DJ9">
            <v>30</v>
          </cell>
          <cell r="DK9">
            <v>31</v>
          </cell>
          <cell r="DL9">
            <v>30</v>
          </cell>
          <cell r="DM9">
            <v>31</v>
          </cell>
          <cell r="DN9">
            <v>31</v>
          </cell>
          <cell r="DO9">
            <v>30</v>
          </cell>
          <cell r="DP9">
            <v>31</v>
          </cell>
          <cell r="DQ9">
            <v>30</v>
          </cell>
          <cell r="DR9">
            <v>31</v>
          </cell>
          <cell r="DS9">
            <v>31</v>
          </cell>
          <cell r="DT9">
            <v>28</v>
          </cell>
          <cell r="DU9">
            <v>31</v>
          </cell>
          <cell r="DV9">
            <v>30</v>
          </cell>
          <cell r="DW9">
            <v>31</v>
          </cell>
          <cell r="DX9">
            <v>30</v>
          </cell>
          <cell r="DY9">
            <v>31</v>
          </cell>
          <cell r="DZ9">
            <v>31</v>
          </cell>
          <cell r="EA9">
            <v>30</v>
          </cell>
          <cell r="EB9">
            <v>31</v>
          </cell>
          <cell r="EC9">
            <v>30</v>
          </cell>
          <cell r="ED9">
            <v>31</v>
          </cell>
          <cell r="EE9">
            <v>31</v>
          </cell>
          <cell r="EF9">
            <v>28</v>
          </cell>
          <cell r="EG9">
            <v>31</v>
          </cell>
          <cell r="EH9">
            <v>30</v>
          </cell>
          <cell r="EI9">
            <v>31</v>
          </cell>
          <cell r="EJ9">
            <v>30</v>
          </cell>
          <cell r="EK9">
            <v>31</v>
          </cell>
          <cell r="EL9">
            <v>31</v>
          </cell>
          <cell r="EM9">
            <v>30</v>
          </cell>
          <cell r="EN9">
            <v>31</v>
          </cell>
          <cell r="EO9">
            <v>30</v>
          </cell>
          <cell r="EP9">
            <v>31</v>
          </cell>
          <cell r="EQ9">
            <v>31</v>
          </cell>
          <cell r="ER9">
            <v>28</v>
          </cell>
          <cell r="ES9">
            <v>31</v>
          </cell>
          <cell r="ET9">
            <v>30</v>
          </cell>
          <cell r="EU9">
            <v>31</v>
          </cell>
          <cell r="EV9">
            <v>30</v>
          </cell>
          <cell r="EW9">
            <v>31</v>
          </cell>
          <cell r="EX9">
            <v>31</v>
          </cell>
          <cell r="EY9">
            <v>30</v>
          </cell>
          <cell r="EZ9">
            <v>31</v>
          </cell>
          <cell r="FA9">
            <v>30</v>
          </cell>
          <cell r="FB9">
            <v>31</v>
          </cell>
          <cell r="FC9">
            <v>31</v>
          </cell>
          <cell r="FD9">
            <v>28</v>
          </cell>
          <cell r="FE9">
            <v>31</v>
          </cell>
          <cell r="FF9">
            <v>30</v>
          </cell>
          <cell r="FG9">
            <v>31</v>
          </cell>
          <cell r="FH9">
            <v>30</v>
          </cell>
          <cell r="FI9">
            <v>31</v>
          </cell>
          <cell r="FJ9">
            <v>31</v>
          </cell>
          <cell r="FK9">
            <v>30</v>
          </cell>
          <cell r="FL9">
            <v>31</v>
          </cell>
          <cell r="FM9">
            <v>30</v>
          </cell>
          <cell r="FN9">
            <v>31</v>
          </cell>
          <cell r="FO9">
            <v>31</v>
          </cell>
          <cell r="FP9">
            <v>28</v>
          </cell>
          <cell r="FQ9">
            <v>31</v>
          </cell>
          <cell r="FR9">
            <v>30</v>
          </cell>
          <cell r="FS9">
            <v>31</v>
          </cell>
          <cell r="FT9">
            <v>30</v>
          </cell>
          <cell r="FU9">
            <v>31</v>
          </cell>
          <cell r="FV9">
            <v>31</v>
          </cell>
          <cell r="FW9">
            <v>30</v>
          </cell>
          <cell r="FX9">
            <v>31</v>
          </cell>
          <cell r="FY9">
            <v>30</v>
          </cell>
          <cell r="FZ9">
            <v>31</v>
          </cell>
          <cell r="GA9">
            <v>31</v>
          </cell>
          <cell r="GB9">
            <v>28</v>
          </cell>
          <cell r="GC9">
            <v>31</v>
          </cell>
          <cell r="GD9">
            <v>30</v>
          </cell>
          <cell r="GE9">
            <v>31</v>
          </cell>
          <cell r="GF9">
            <v>30</v>
          </cell>
          <cell r="GG9">
            <v>31</v>
          </cell>
          <cell r="GH9">
            <v>31</v>
          </cell>
          <cell r="GI9">
            <v>30</v>
          </cell>
          <cell r="GJ9">
            <v>31</v>
          </cell>
          <cell r="GK9">
            <v>30</v>
          </cell>
          <cell r="GL9">
            <v>31</v>
          </cell>
          <cell r="GN9">
            <v>90</v>
          </cell>
          <cell r="GO9">
            <v>91</v>
          </cell>
          <cell r="GP9">
            <v>92</v>
          </cell>
          <cell r="GQ9">
            <v>92</v>
          </cell>
          <cell r="GR9">
            <v>90</v>
          </cell>
          <cell r="GS9">
            <v>91</v>
          </cell>
          <cell r="GT9">
            <v>92</v>
          </cell>
          <cell r="GU9">
            <v>92</v>
          </cell>
          <cell r="GV9">
            <v>90</v>
          </cell>
          <cell r="GW9">
            <v>91</v>
          </cell>
          <cell r="GX9">
            <v>92</v>
          </cell>
          <cell r="GY9">
            <v>92</v>
          </cell>
          <cell r="GZ9">
            <v>90</v>
          </cell>
          <cell r="HA9">
            <v>91</v>
          </cell>
          <cell r="HB9">
            <v>92</v>
          </cell>
          <cell r="HC9">
            <v>92</v>
          </cell>
          <cell r="HD9">
            <v>90</v>
          </cell>
          <cell r="HE9">
            <v>91</v>
          </cell>
          <cell r="HF9">
            <v>92</v>
          </cell>
          <cell r="HG9">
            <v>92</v>
          </cell>
          <cell r="HH9">
            <v>90</v>
          </cell>
          <cell r="HI9">
            <v>91</v>
          </cell>
          <cell r="HJ9">
            <v>92</v>
          </cell>
          <cell r="HK9">
            <v>92</v>
          </cell>
          <cell r="HL9">
            <v>90</v>
          </cell>
          <cell r="HM9">
            <v>91</v>
          </cell>
          <cell r="HN9">
            <v>92</v>
          </cell>
          <cell r="HO9">
            <v>92</v>
          </cell>
          <cell r="HP9">
            <v>90</v>
          </cell>
          <cell r="HQ9">
            <v>91</v>
          </cell>
          <cell r="HR9">
            <v>92</v>
          </cell>
          <cell r="HS9">
            <v>92</v>
          </cell>
          <cell r="HT9">
            <v>90</v>
          </cell>
          <cell r="HU9">
            <v>91</v>
          </cell>
          <cell r="HV9">
            <v>92</v>
          </cell>
          <cell r="HW9">
            <v>92</v>
          </cell>
          <cell r="HX9">
            <v>90</v>
          </cell>
          <cell r="HY9">
            <v>91</v>
          </cell>
          <cell r="HZ9">
            <v>92</v>
          </cell>
          <cell r="IA9">
            <v>92</v>
          </cell>
          <cell r="IB9">
            <v>90</v>
          </cell>
          <cell r="IC9">
            <v>91</v>
          </cell>
          <cell r="ID9">
            <v>92</v>
          </cell>
          <cell r="IE9">
            <v>92</v>
          </cell>
          <cell r="IF9">
            <v>90</v>
          </cell>
          <cell r="IG9">
            <v>91</v>
          </cell>
          <cell r="IH9">
            <v>92</v>
          </cell>
          <cell r="II9">
            <v>92</v>
          </cell>
          <cell r="IJ9">
            <v>90</v>
          </cell>
          <cell r="IK9">
            <v>91</v>
          </cell>
          <cell r="IL9">
            <v>92</v>
          </cell>
          <cell r="IM9">
            <v>92</v>
          </cell>
          <cell r="IN9">
            <v>90</v>
          </cell>
          <cell r="IO9">
            <v>91</v>
          </cell>
          <cell r="IP9">
            <v>92</v>
          </cell>
          <cell r="IQ9">
            <v>92</v>
          </cell>
          <cell r="IR9">
            <v>90</v>
          </cell>
          <cell r="IS9">
            <v>91</v>
          </cell>
          <cell r="IT9">
            <v>92</v>
          </cell>
          <cell r="IU9">
            <v>92</v>
          </cell>
          <cell r="IV9">
            <v>90</v>
          </cell>
          <cell r="IW9">
            <v>91</v>
          </cell>
          <cell r="IX9">
            <v>92</v>
          </cell>
          <cell r="IY9">
            <v>92</v>
          </cell>
          <cell r="JA9">
            <v>365</v>
          </cell>
          <cell r="JB9">
            <v>365</v>
          </cell>
          <cell r="JC9">
            <v>365</v>
          </cell>
          <cell r="JD9">
            <v>365</v>
          </cell>
          <cell r="JE9">
            <v>365</v>
          </cell>
          <cell r="JF9">
            <v>365</v>
          </cell>
          <cell r="JG9">
            <v>365</v>
          </cell>
          <cell r="JH9">
            <v>365</v>
          </cell>
          <cell r="JI9">
            <v>365</v>
          </cell>
          <cell r="JJ9">
            <v>365</v>
          </cell>
          <cell r="JK9">
            <v>365</v>
          </cell>
          <cell r="JL9">
            <v>365</v>
          </cell>
          <cell r="JM9">
            <v>365</v>
          </cell>
          <cell r="JN9">
            <v>365</v>
          </cell>
          <cell r="JO9">
            <v>365</v>
          </cell>
          <cell r="JP9">
            <v>365</v>
          </cell>
        </row>
        <row r="10">
          <cell r="C10" t="str">
            <v>m</v>
          </cell>
          <cell r="D10" t="str">
            <v>m</v>
          </cell>
          <cell r="E10" t="str">
            <v>m</v>
          </cell>
          <cell r="F10" t="str">
            <v>m</v>
          </cell>
          <cell r="G10" t="str">
            <v>m</v>
          </cell>
          <cell r="H10" t="str">
            <v>m</v>
          </cell>
          <cell r="I10" t="str">
            <v>m</v>
          </cell>
          <cell r="J10" t="str">
            <v>m</v>
          </cell>
          <cell r="K10" t="str">
            <v>m</v>
          </cell>
          <cell r="L10" t="str">
            <v>m</v>
          </cell>
          <cell r="M10" t="str">
            <v>m</v>
          </cell>
          <cell r="N10" t="str">
            <v>m</v>
          </cell>
          <cell r="O10" t="str">
            <v>m</v>
          </cell>
          <cell r="P10" t="str">
            <v>m</v>
          </cell>
          <cell r="Q10" t="str">
            <v>m</v>
          </cell>
          <cell r="R10" t="str">
            <v>m</v>
          </cell>
          <cell r="S10" t="str">
            <v>m</v>
          </cell>
          <cell r="T10" t="str">
            <v>m</v>
          </cell>
          <cell r="U10" t="str">
            <v>m</v>
          </cell>
          <cell r="V10" t="str">
            <v>m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m</v>
          </cell>
          <cell r="AA10" t="str">
            <v>m</v>
          </cell>
          <cell r="AB10" t="str">
            <v>m</v>
          </cell>
          <cell r="AC10" t="str">
            <v>m</v>
          </cell>
          <cell r="AD10" t="str">
            <v>m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  <cell r="AI10" t="str">
            <v>m</v>
          </cell>
          <cell r="AJ10" t="str">
            <v>m</v>
          </cell>
          <cell r="AK10" t="str">
            <v>m</v>
          </cell>
          <cell r="AL10" t="str">
            <v>m</v>
          </cell>
          <cell r="AM10" t="str">
            <v>m</v>
          </cell>
          <cell r="AN10" t="str">
            <v>m</v>
          </cell>
          <cell r="AO10" t="str">
            <v>m</v>
          </cell>
          <cell r="AP10" t="str">
            <v>m</v>
          </cell>
          <cell r="AQ10" t="str">
            <v>m</v>
          </cell>
          <cell r="AR10" t="str">
            <v>m</v>
          </cell>
          <cell r="AS10" t="str">
            <v>m</v>
          </cell>
          <cell r="AT10" t="str">
            <v>m</v>
          </cell>
          <cell r="AU10" t="str">
            <v>m</v>
          </cell>
          <cell r="AV10" t="str">
            <v>m</v>
          </cell>
          <cell r="AW10" t="str">
            <v>m</v>
          </cell>
          <cell r="AX10" t="str">
            <v>m</v>
          </cell>
          <cell r="AY10" t="str">
            <v>m</v>
          </cell>
          <cell r="AZ10" t="str">
            <v>m</v>
          </cell>
          <cell r="BA10" t="str">
            <v>m</v>
          </cell>
          <cell r="BB10" t="str">
            <v>m</v>
          </cell>
          <cell r="BC10" t="str">
            <v>m</v>
          </cell>
          <cell r="BD10" t="str">
            <v>m</v>
          </cell>
          <cell r="BE10" t="str">
            <v>m</v>
          </cell>
          <cell r="BF10" t="str">
            <v>m</v>
          </cell>
          <cell r="BG10" t="str">
            <v>m</v>
          </cell>
          <cell r="BH10" t="str">
            <v>m</v>
          </cell>
          <cell r="BI10" t="str">
            <v>m</v>
          </cell>
          <cell r="BJ10" t="str">
            <v>m</v>
          </cell>
          <cell r="BK10" t="str">
            <v>m</v>
          </cell>
          <cell r="BL10" t="str">
            <v>m</v>
          </cell>
          <cell r="BM10" t="str">
            <v>m</v>
          </cell>
          <cell r="BN10" t="str">
            <v>m</v>
          </cell>
          <cell r="BO10" t="str">
            <v>m</v>
          </cell>
          <cell r="BP10" t="str">
            <v>m</v>
          </cell>
          <cell r="BQ10" t="str">
            <v>m</v>
          </cell>
          <cell r="BR10" t="str">
            <v>m</v>
          </cell>
          <cell r="BS10" t="str">
            <v>m</v>
          </cell>
          <cell r="BT10" t="str">
            <v>m</v>
          </cell>
          <cell r="BU10" t="str">
            <v>m</v>
          </cell>
          <cell r="BV10" t="str">
            <v>m</v>
          </cell>
          <cell r="BW10" t="str">
            <v>m</v>
          </cell>
          <cell r="BX10" t="str">
            <v>m</v>
          </cell>
          <cell r="BY10" t="str">
            <v>m</v>
          </cell>
          <cell r="BZ10" t="str">
            <v>m</v>
          </cell>
          <cell r="CA10" t="str">
            <v>m</v>
          </cell>
          <cell r="CB10" t="str">
            <v>m</v>
          </cell>
          <cell r="CC10" t="str">
            <v>m</v>
          </cell>
          <cell r="CD10" t="str">
            <v>m</v>
          </cell>
          <cell r="CE10" t="str">
            <v>m</v>
          </cell>
          <cell r="CF10" t="str">
            <v>m</v>
          </cell>
          <cell r="CG10" t="str">
            <v>m</v>
          </cell>
          <cell r="CH10" t="str">
            <v>m</v>
          </cell>
          <cell r="CI10" t="str">
            <v>m</v>
          </cell>
          <cell r="CJ10" t="str">
            <v>m</v>
          </cell>
          <cell r="CK10" t="str">
            <v>m</v>
          </cell>
          <cell r="CL10" t="str">
            <v>m</v>
          </cell>
          <cell r="CM10" t="str">
            <v>m</v>
          </cell>
          <cell r="CN10" t="str">
            <v>m</v>
          </cell>
          <cell r="CO10" t="str">
            <v>m</v>
          </cell>
          <cell r="CP10" t="str">
            <v>m</v>
          </cell>
          <cell r="CQ10" t="str">
            <v>m</v>
          </cell>
          <cell r="CR10" t="str">
            <v>m</v>
          </cell>
          <cell r="CS10" t="str">
            <v>m</v>
          </cell>
          <cell r="CT10" t="str">
            <v>m</v>
          </cell>
          <cell r="CU10" t="str">
            <v>m</v>
          </cell>
          <cell r="CV10" t="str">
            <v>m</v>
          </cell>
          <cell r="CW10" t="str">
            <v>m</v>
          </cell>
          <cell r="CX10" t="str">
            <v>m</v>
          </cell>
          <cell r="CY10" t="str">
            <v>m</v>
          </cell>
          <cell r="CZ10" t="str">
            <v>m</v>
          </cell>
          <cell r="DA10" t="str">
            <v>m</v>
          </cell>
          <cell r="DB10" t="str">
            <v>m</v>
          </cell>
          <cell r="DC10" t="str">
            <v>m</v>
          </cell>
          <cell r="DD10" t="str">
            <v>m</v>
          </cell>
          <cell r="DE10" t="str">
            <v>m</v>
          </cell>
          <cell r="DF10" t="str">
            <v>m</v>
          </cell>
          <cell r="DG10" t="str">
            <v>m</v>
          </cell>
          <cell r="DH10" t="str">
            <v>m</v>
          </cell>
          <cell r="DI10" t="str">
            <v>m</v>
          </cell>
          <cell r="DJ10" t="str">
            <v>m</v>
          </cell>
          <cell r="DK10" t="str">
            <v>m</v>
          </cell>
          <cell r="DL10" t="str">
            <v>m</v>
          </cell>
          <cell r="DM10" t="str">
            <v>m</v>
          </cell>
          <cell r="DN10" t="str">
            <v>m</v>
          </cell>
          <cell r="DO10" t="str">
            <v>m</v>
          </cell>
          <cell r="DP10" t="str">
            <v>m</v>
          </cell>
          <cell r="DQ10" t="str">
            <v>m</v>
          </cell>
          <cell r="DR10" t="str">
            <v>m</v>
          </cell>
          <cell r="DS10" t="str">
            <v>m</v>
          </cell>
          <cell r="DT10" t="str">
            <v>m</v>
          </cell>
          <cell r="DU10" t="str">
            <v>m</v>
          </cell>
          <cell r="DV10" t="str">
            <v>m</v>
          </cell>
          <cell r="DW10" t="str">
            <v>m</v>
          </cell>
          <cell r="DX10" t="str">
            <v>m</v>
          </cell>
          <cell r="DY10" t="str">
            <v>m</v>
          </cell>
          <cell r="DZ10" t="str">
            <v>m</v>
          </cell>
          <cell r="EA10" t="str">
            <v>m</v>
          </cell>
          <cell r="EB10" t="str">
            <v>m</v>
          </cell>
          <cell r="EC10" t="str">
            <v>m</v>
          </cell>
          <cell r="ED10" t="str">
            <v>m</v>
          </cell>
          <cell r="EE10" t="str">
            <v>m</v>
          </cell>
          <cell r="EF10" t="str">
            <v>m</v>
          </cell>
          <cell r="EG10" t="str">
            <v>m</v>
          </cell>
          <cell r="EH10" t="str">
            <v>m</v>
          </cell>
          <cell r="EI10" t="str">
            <v>m</v>
          </cell>
          <cell r="EJ10" t="str">
            <v>m</v>
          </cell>
          <cell r="EK10" t="str">
            <v>m</v>
          </cell>
          <cell r="EL10" t="str">
            <v>m</v>
          </cell>
          <cell r="EM10" t="str">
            <v>m</v>
          </cell>
          <cell r="EN10" t="str">
            <v>m</v>
          </cell>
          <cell r="EO10" t="str">
            <v>m</v>
          </cell>
          <cell r="EP10" t="str">
            <v>m</v>
          </cell>
          <cell r="EQ10" t="str">
            <v>m</v>
          </cell>
          <cell r="ER10" t="str">
            <v>m</v>
          </cell>
          <cell r="ES10" t="str">
            <v>m</v>
          </cell>
          <cell r="ET10" t="str">
            <v>m</v>
          </cell>
          <cell r="EU10" t="str">
            <v>m</v>
          </cell>
          <cell r="EV10" t="str">
            <v>m</v>
          </cell>
          <cell r="EW10" t="str">
            <v>m</v>
          </cell>
          <cell r="EX10" t="str">
            <v>m</v>
          </cell>
          <cell r="EY10" t="str">
            <v>m</v>
          </cell>
          <cell r="EZ10" t="str">
            <v>m</v>
          </cell>
          <cell r="FA10" t="str">
            <v>m</v>
          </cell>
          <cell r="FB10" t="str">
            <v>m</v>
          </cell>
          <cell r="FC10" t="str">
            <v>m</v>
          </cell>
          <cell r="FD10" t="str">
            <v>m</v>
          </cell>
          <cell r="FE10" t="str">
            <v>m</v>
          </cell>
          <cell r="FF10" t="str">
            <v>m</v>
          </cell>
          <cell r="FG10" t="str">
            <v>m</v>
          </cell>
          <cell r="FH10" t="str">
            <v>m</v>
          </cell>
          <cell r="FI10" t="str">
            <v>m</v>
          </cell>
          <cell r="FJ10" t="str">
            <v>m</v>
          </cell>
          <cell r="FK10" t="str">
            <v>m</v>
          </cell>
          <cell r="FL10" t="str">
            <v>m</v>
          </cell>
          <cell r="FM10" t="str">
            <v>m</v>
          </cell>
          <cell r="FN10" t="str">
            <v>m</v>
          </cell>
          <cell r="FO10" t="str">
            <v>m</v>
          </cell>
          <cell r="FP10" t="str">
            <v>m</v>
          </cell>
          <cell r="FQ10" t="str">
            <v>m</v>
          </cell>
          <cell r="FR10" t="str">
            <v>m</v>
          </cell>
          <cell r="FS10" t="str">
            <v>m</v>
          </cell>
          <cell r="FT10" t="str">
            <v>m</v>
          </cell>
          <cell r="FU10" t="str">
            <v>m</v>
          </cell>
          <cell r="FV10" t="str">
            <v>m</v>
          </cell>
          <cell r="FW10" t="str">
            <v>m</v>
          </cell>
          <cell r="FX10" t="str">
            <v>m</v>
          </cell>
          <cell r="FY10" t="str">
            <v>m</v>
          </cell>
          <cell r="FZ10" t="str">
            <v>m</v>
          </cell>
          <cell r="GA10" t="str">
            <v>m</v>
          </cell>
          <cell r="GB10" t="str">
            <v>m</v>
          </cell>
          <cell r="GC10" t="str">
            <v>m</v>
          </cell>
          <cell r="GD10" t="str">
            <v>m</v>
          </cell>
          <cell r="GE10" t="str">
            <v>m</v>
          </cell>
          <cell r="GF10" t="str">
            <v>m</v>
          </cell>
          <cell r="GG10" t="str">
            <v>m</v>
          </cell>
          <cell r="GH10" t="str">
            <v>m</v>
          </cell>
          <cell r="GI10" t="str">
            <v>m</v>
          </cell>
          <cell r="GJ10" t="str">
            <v>m</v>
          </cell>
          <cell r="GK10" t="str">
            <v>m</v>
          </cell>
          <cell r="GL10" t="str">
            <v>m</v>
          </cell>
          <cell r="GN10" t="str">
            <v>q</v>
          </cell>
          <cell r="GO10" t="str">
            <v>q</v>
          </cell>
          <cell r="GP10" t="str">
            <v>q</v>
          </cell>
          <cell r="GQ10" t="str">
            <v>q</v>
          </cell>
          <cell r="GR10" t="str">
            <v>q</v>
          </cell>
          <cell r="GS10" t="str">
            <v>q</v>
          </cell>
          <cell r="GT10" t="str">
            <v>q</v>
          </cell>
          <cell r="GU10" t="str">
            <v>q</v>
          </cell>
          <cell r="GV10" t="str">
            <v>q</v>
          </cell>
          <cell r="GW10" t="str">
            <v>q</v>
          </cell>
          <cell r="GX10" t="str">
            <v>q</v>
          </cell>
          <cell r="GY10" t="str">
            <v>q</v>
          </cell>
          <cell r="GZ10" t="str">
            <v>q</v>
          </cell>
          <cell r="HA10" t="str">
            <v>q</v>
          </cell>
          <cell r="HB10" t="str">
            <v>q</v>
          </cell>
          <cell r="HC10" t="str">
            <v>q</v>
          </cell>
          <cell r="HD10" t="str">
            <v>q</v>
          </cell>
          <cell r="HE10" t="str">
            <v>q</v>
          </cell>
          <cell r="HF10" t="str">
            <v>q</v>
          </cell>
          <cell r="HG10" t="str">
            <v>q</v>
          </cell>
          <cell r="HH10" t="str">
            <v>q</v>
          </cell>
          <cell r="HI10" t="str">
            <v>q</v>
          </cell>
          <cell r="HJ10" t="str">
            <v>q</v>
          </cell>
          <cell r="HK10" t="str">
            <v>q</v>
          </cell>
          <cell r="HL10" t="str">
            <v>q</v>
          </cell>
          <cell r="HM10" t="str">
            <v>q</v>
          </cell>
          <cell r="HN10" t="str">
            <v>q</v>
          </cell>
          <cell r="HO10" t="str">
            <v>q</v>
          </cell>
          <cell r="HP10" t="str">
            <v>q</v>
          </cell>
          <cell r="HQ10" t="str">
            <v>q</v>
          </cell>
          <cell r="HR10" t="str">
            <v>q</v>
          </cell>
          <cell r="HS10" t="str">
            <v>q</v>
          </cell>
          <cell r="HT10" t="str">
            <v>q</v>
          </cell>
          <cell r="HU10" t="str">
            <v>q</v>
          </cell>
          <cell r="HV10" t="str">
            <v>q</v>
          </cell>
          <cell r="HW10" t="str">
            <v>q</v>
          </cell>
          <cell r="HX10" t="str">
            <v>q</v>
          </cell>
          <cell r="HY10" t="str">
            <v>q</v>
          </cell>
          <cell r="HZ10" t="str">
            <v>q</v>
          </cell>
          <cell r="IA10" t="str">
            <v>q</v>
          </cell>
          <cell r="IB10" t="str">
            <v>q</v>
          </cell>
          <cell r="IC10" t="str">
            <v>q</v>
          </cell>
          <cell r="ID10" t="str">
            <v>q</v>
          </cell>
          <cell r="IE10" t="str">
            <v>q</v>
          </cell>
          <cell r="IF10" t="str">
            <v>q</v>
          </cell>
          <cell r="IG10" t="str">
            <v>q</v>
          </cell>
          <cell r="IH10" t="str">
            <v>q</v>
          </cell>
          <cell r="II10" t="str">
            <v>q</v>
          </cell>
          <cell r="IJ10" t="str">
            <v>q</v>
          </cell>
          <cell r="IK10" t="str">
            <v>q</v>
          </cell>
          <cell r="IL10" t="str">
            <v>q</v>
          </cell>
          <cell r="IM10" t="str">
            <v>q</v>
          </cell>
          <cell r="IN10" t="str">
            <v>q</v>
          </cell>
          <cell r="IO10" t="str">
            <v>q</v>
          </cell>
          <cell r="IP10" t="str">
            <v>q</v>
          </cell>
          <cell r="IQ10" t="str">
            <v>q</v>
          </cell>
          <cell r="IR10" t="str">
            <v>q</v>
          </cell>
          <cell r="IS10" t="str">
            <v>q</v>
          </cell>
          <cell r="IT10" t="str">
            <v>q</v>
          </cell>
          <cell r="IU10" t="str">
            <v>q</v>
          </cell>
          <cell r="IV10" t="str">
            <v>q</v>
          </cell>
          <cell r="IW10" t="str">
            <v>q</v>
          </cell>
          <cell r="IX10" t="str">
            <v>q</v>
          </cell>
          <cell r="IY10" t="str">
            <v>q</v>
          </cell>
          <cell r="JA10" t="str">
            <v>a</v>
          </cell>
          <cell r="JB10" t="str">
            <v>a</v>
          </cell>
          <cell r="JC10" t="str">
            <v>a</v>
          </cell>
          <cell r="JD10" t="str">
            <v>a</v>
          </cell>
          <cell r="JE10" t="str">
            <v>a</v>
          </cell>
          <cell r="JF10" t="str">
            <v>a</v>
          </cell>
          <cell r="JG10" t="str">
            <v>a</v>
          </cell>
          <cell r="JH10" t="str">
            <v>a</v>
          </cell>
          <cell r="JI10" t="str">
            <v>a</v>
          </cell>
          <cell r="JJ10" t="str">
            <v>a</v>
          </cell>
          <cell r="JK10" t="str">
            <v>a</v>
          </cell>
          <cell r="JL10" t="str">
            <v>a</v>
          </cell>
          <cell r="JM10" t="str">
            <v>a</v>
          </cell>
          <cell r="JN10" t="str">
            <v>a</v>
          </cell>
          <cell r="JO10" t="str">
            <v>a</v>
          </cell>
          <cell r="JP10" t="str">
            <v>a</v>
          </cell>
        </row>
        <row r="12">
          <cell r="B12" t="str">
            <v>Lodging measures</v>
          </cell>
        </row>
        <row r="13">
          <cell r="A13" t="str">
            <v>supt</v>
          </cell>
          <cell r="B13" t="str">
            <v>supt</v>
          </cell>
          <cell r="C13">
            <v>1694305</v>
          </cell>
          <cell r="D13">
            <v>1530340</v>
          </cell>
          <cell r="E13">
            <v>1694305</v>
          </cell>
          <cell r="F13">
            <v>1639650</v>
          </cell>
          <cell r="G13">
            <v>1699606</v>
          </cell>
          <cell r="H13">
            <v>1644780</v>
          </cell>
          <cell r="I13">
            <v>1702892</v>
          </cell>
          <cell r="J13">
            <v>1702892</v>
          </cell>
          <cell r="K13">
            <v>1655040</v>
          </cell>
          <cell r="L13">
            <v>1719632</v>
          </cell>
          <cell r="M13">
            <v>1676610</v>
          </cell>
          <cell r="N13">
            <v>1727630</v>
          </cell>
          <cell r="O13">
            <v>1727630</v>
          </cell>
          <cell r="P13">
            <v>1559208</v>
          </cell>
          <cell r="Q13">
            <v>1728560</v>
          </cell>
          <cell r="R13">
            <v>1669020</v>
          </cell>
          <cell r="S13">
            <v>1728994</v>
          </cell>
          <cell r="T13">
            <v>1680990</v>
          </cell>
          <cell r="U13">
            <v>1735070</v>
          </cell>
          <cell r="V13">
            <v>1735070</v>
          </cell>
          <cell r="W13">
            <v>1679100</v>
          </cell>
          <cell r="X13">
            <v>1735070</v>
          </cell>
          <cell r="Y13">
            <v>1694190</v>
          </cell>
          <cell r="Z13">
            <v>1787553</v>
          </cell>
          <cell r="AA13">
            <v>1789165</v>
          </cell>
          <cell r="AB13">
            <v>1617868</v>
          </cell>
          <cell r="AC13">
            <v>1791211</v>
          </cell>
          <cell r="AD13">
            <v>1734960</v>
          </cell>
          <cell r="AE13">
            <v>1795458</v>
          </cell>
          <cell r="AF13">
            <v>1739850</v>
          </cell>
          <cell r="AG13">
            <v>1804262</v>
          </cell>
          <cell r="AH13">
            <v>1805750</v>
          </cell>
          <cell r="AI13">
            <v>1746330</v>
          </cell>
          <cell r="AJ13">
            <v>1804541</v>
          </cell>
          <cell r="AK13">
            <v>1756830</v>
          </cell>
          <cell r="AL13">
            <v>1808664</v>
          </cell>
          <cell r="AM13">
            <v>1805905</v>
          </cell>
          <cell r="AN13">
            <v>1636516</v>
          </cell>
          <cell r="AO13">
            <v>1811888</v>
          </cell>
          <cell r="AP13">
            <v>1752900</v>
          </cell>
          <cell r="AQ13">
            <v>1811330</v>
          </cell>
          <cell r="AR13">
            <v>1754190</v>
          </cell>
          <cell r="AS13">
            <v>1816104</v>
          </cell>
          <cell r="AT13">
            <v>1816104</v>
          </cell>
          <cell r="AU13">
            <v>1757490</v>
          </cell>
          <cell r="AV13">
            <v>1816073</v>
          </cell>
          <cell r="AW13">
            <v>1757610</v>
          </cell>
          <cell r="AX13">
            <v>1816228</v>
          </cell>
          <cell r="AY13">
            <v>1816011</v>
          </cell>
          <cell r="AZ13">
            <v>1640268</v>
          </cell>
          <cell r="BA13">
            <v>1814120</v>
          </cell>
          <cell r="BB13">
            <v>1755360</v>
          </cell>
          <cell r="BC13">
            <v>1813841</v>
          </cell>
          <cell r="BD13">
            <v>1756230</v>
          </cell>
          <cell r="BE13">
            <v>1814740</v>
          </cell>
          <cell r="BF13">
            <v>1814709</v>
          </cell>
          <cell r="BG13">
            <v>1755660</v>
          </cell>
          <cell r="BH13">
            <v>1814182</v>
          </cell>
          <cell r="BI13">
            <v>1759860</v>
          </cell>
          <cell r="BJ13">
            <v>1815081</v>
          </cell>
          <cell r="BK13">
            <v>1806742</v>
          </cell>
          <cell r="BL13">
            <v>1629544</v>
          </cell>
          <cell r="BM13">
            <v>1804231</v>
          </cell>
          <cell r="BN13">
            <v>1746030</v>
          </cell>
          <cell r="BO13">
            <v>1804014</v>
          </cell>
          <cell r="BP13">
            <v>1752270</v>
          </cell>
          <cell r="BQ13">
            <v>1809904</v>
          </cell>
          <cell r="BR13">
            <v>1813314</v>
          </cell>
          <cell r="BS13">
            <v>1754970</v>
          </cell>
          <cell r="BT13">
            <v>1814771</v>
          </cell>
          <cell r="BU13">
            <v>1748670</v>
          </cell>
          <cell r="BV13">
            <v>1807734</v>
          </cell>
          <cell r="BW13">
            <v>1806246</v>
          </cell>
          <cell r="BX13">
            <v>1631392</v>
          </cell>
          <cell r="BY13">
            <v>1810152</v>
          </cell>
          <cell r="BZ13">
            <v>1759260</v>
          </cell>
          <cell r="CA13">
            <v>1817437</v>
          </cell>
          <cell r="CB13">
            <v>1764330</v>
          </cell>
          <cell r="CC13">
            <v>1829434</v>
          </cell>
          <cell r="CD13">
            <v>1820723</v>
          </cell>
          <cell r="CE13">
            <v>1765590</v>
          </cell>
          <cell r="CF13">
            <v>1824102</v>
          </cell>
          <cell r="CG13">
            <v>1765830</v>
          </cell>
          <cell r="CH13">
            <v>1824660</v>
          </cell>
          <cell r="CI13">
            <v>1829093</v>
          </cell>
          <cell r="CJ13">
            <v>1656032</v>
          </cell>
          <cell r="CK13">
            <v>1833464</v>
          </cell>
          <cell r="CL13">
            <v>1787520</v>
          </cell>
          <cell r="CM13">
            <v>1844066</v>
          </cell>
          <cell r="CN13">
            <v>1785750</v>
          </cell>
          <cell r="CO13">
            <v>1851661</v>
          </cell>
          <cell r="CP13">
            <v>1851568</v>
          </cell>
          <cell r="CQ13">
            <v>1785660</v>
          </cell>
          <cell r="CR13">
            <v>1844376</v>
          </cell>
          <cell r="CS13">
            <v>1784640</v>
          </cell>
          <cell r="CT13">
            <v>1844128</v>
          </cell>
          <cell r="CU13">
            <v>1844004</v>
          </cell>
          <cell r="CV13">
            <v>1665524</v>
          </cell>
          <cell r="CW13">
            <v>1848003</v>
          </cell>
          <cell r="CX13">
            <v>1790910</v>
          </cell>
          <cell r="CY13">
            <v>1856993</v>
          </cell>
          <cell r="CZ13">
            <v>1797240</v>
          </cell>
          <cell r="DA13">
            <v>1860186</v>
          </cell>
          <cell r="DB13">
            <v>1853521</v>
          </cell>
          <cell r="DC13">
            <v>1793670</v>
          </cell>
          <cell r="DD13">
            <v>1854947</v>
          </cell>
          <cell r="DE13">
            <v>1803270</v>
          </cell>
          <cell r="DF13">
            <v>1863379</v>
          </cell>
          <cell r="DG13">
            <v>1860155</v>
          </cell>
          <cell r="DH13">
            <v>1690304</v>
          </cell>
          <cell r="DI13">
            <v>1875593</v>
          </cell>
          <cell r="DJ13">
            <v>1818720</v>
          </cell>
          <cell r="DK13">
            <v>1879499</v>
          </cell>
          <cell r="DL13">
            <v>1818840</v>
          </cell>
          <cell r="DM13">
            <v>1885451</v>
          </cell>
          <cell r="DN13">
            <v>1885513</v>
          </cell>
          <cell r="DO13">
            <v>1824720</v>
          </cell>
          <cell r="DP13">
            <v>1885420</v>
          </cell>
          <cell r="DQ13">
            <v>1824570</v>
          </cell>
          <cell r="DR13">
            <v>1889915</v>
          </cell>
          <cell r="DS13">
            <v>1889822</v>
          </cell>
          <cell r="DT13">
            <v>1711724</v>
          </cell>
          <cell r="DU13">
            <v>1895495</v>
          </cell>
          <cell r="DV13">
            <v>1834350</v>
          </cell>
          <cell r="DW13">
            <v>1899091</v>
          </cell>
          <cell r="DX13">
            <v>1845390</v>
          </cell>
          <cell r="DY13">
            <v>1904826</v>
          </cell>
          <cell r="DZ13">
            <v>1904857</v>
          </cell>
          <cell r="EA13">
            <v>1843410</v>
          </cell>
          <cell r="EB13">
            <v>1909414</v>
          </cell>
          <cell r="EC13">
            <v>1847790</v>
          </cell>
          <cell r="ED13">
            <v>1909383</v>
          </cell>
          <cell r="EE13">
            <v>1899153</v>
          </cell>
          <cell r="EF13">
            <v>1718724</v>
          </cell>
          <cell r="EG13">
            <v>1902935</v>
          </cell>
          <cell r="EH13">
            <v>1849530</v>
          </cell>
          <cell r="EI13">
            <v>1911956</v>
          </cell>
          <cell r="EJ13">
            <v>1848900</v>
          </cell>
          <cell r="EK13">
            <v>1910530</v>
          </cell>
          <cell r="EL13">
            <v>1918528</v>
          </cell>
          <cell r="EM13">
            <v>1856610</v>
          </cell>
          <cell r="EN13">
            <v>1918683</v>
          </cell>
          <cell r="EO13">
            <v>1860570</v>
          </cell>
          <cell r="EP13">
            <v>1926154</v>
          </cell>
          <cell r="EQ13">
            <v>1926433</v>
          </cell>
          <cell r="ER13">
            <v>1747704</v>
          </cell>
          <cell r="ES13">
            <v>1949931</v>
          </cell>
          <cell r="ET13">
            <v>1887030</v>
          </cell>
          <cell r="EU13">
            <v>1952535</v>
          </cell>
          <cell r="EV13">
            <v>1894740</v>
          </cell>
          <cell r="EW13">
            <v>1962083</v>
          </cell>
          <cell r="EX13">
            <v>1968097</v>
          </cell>
          <cell r="EY13">
            <v>1912020</v>
          </cell>
          <cell r="EZ13">
            <v>1975568</v>
          </cell>
          <cell r="FA13">
            <v>1914840</v>
          </cell>
          <cell r="FB13">
            <v>1979877</v>
          </cell>
          <cell r="FC13">
            <v>1974483</v>
          </cell>
          <cell r="FD13">
            <v>1788920</v>
          </cell>
          <cell r="FE13">
            <v>1980590</v>
          </cell>
          <cell r="FF13">
            <v>1418010</v>
          </cell>
          <cell r="FG13">
            <v>1436540</v>
          </cell>
          <cell r="FH13">
            <v>1636290</v>
          </cell>
          <cell r="FI13">
            <v>1706826.52</v>
          </cell>
          <cell r="FJ13">
            <v>1789003.8</v>
          </cell>
          <cell r="FK13">
            <v>1750530.6</v>
          </cell>
          <cell r="FL13">
            <v>1831611.4400000002</v>
          </cell>
          <cell r="FM13">
            <v>1811060.4</v>
          </cell>
          <cell r="FN13">
            <v>1871429.0799999998</v>
          </cell>
          <cell r="FO13">
            <v>1874343.0799999998</v>
          </cell>
          <cell r="FP13">
            <v>1695587.0399999998</v>
          </cell>
          <cell r="FQ13">
            <v>1917198.7199999997</v>
          </cell>
          <cell r="FR13">
            <v>1877590.2</v>
          </cell>
          <cell r="FS13">
            <v>1963216.3599999999</v>
          </cell>
          <cell r="FT13">
            <v>1909580.0999999999</v>
          </cell>
          <cell r="FU13">
            <v>2006382</v>
          </cell>
          <cell r="FV13">
            <v>2009482</v>
          </cell>
          <cell r="FW13">
            <v>1935710.3785514655</v>
          </cell>
          <cell r="FX13">
            <v>2012993.6985975651</v>
          </cell>
          <cell r="FY13">
            <v>1952735.043305096</v>
          </cell>
          <cell r="FZ13">
            <v>2018040.4015199961</v>
          </cell>
          <cell r="GA13">
            <v>2018040.4015199961</v>
          </cell>
          <cell r="GB13">
            <v>1822746.1691148351</v>
          </cell>
          <cell r="GC13">
            <v>2018040.4015199961</v>
          </cell>
          <cell r="GD13">
            <v>1952942.324051609</v>
          </cell>
          <cell r="GE13">
            <v>2018040.4015199961</v>
          </cell>
          <cell r="GF13">
            <v>1952942.324051609</v>
          </cell>
          <cell r="GG13">
            <v>2018040.4015199961</v>
          </cell>
          <cell r="GH13">
            <v>2018040.4015199961</v>
          </cell>
          <cell r="GI13">
            <v>1952942.324051609</v>
          </cell>
          <cell r="GJ13">
            <v>2018040.4015199961</v>
          </cell>
          <cell r="GK13">
            <v>1952942.324051609</v>
          </cell>
          <cell r="GL13">
            <v>2018040.4015199961</v>
          </cell>
          <cell r="GM13"/>
          <cell r="GN13">
            <v>4918950</v>
          </cell>
          <cell r="GO13">
            <v>4984036</v>
          </cell>
          <cell r="GP13">
            <v>5060824</v>
          </cell>
          <cell r="GQ13">
            <v>5123872</v>
          </cell>
          <cell r="GR13">
            <v>5015398</v>
          </cell>
          <cell r="GS13">
            <v>5079004</v>
          </cell>
          <cell r="GT13">
            <v>5149240</v>
          </cell>
          <cell r="GU13">
            <v>5216813</v>
          </cell>
          <cell r="GV13">
            <v>5198244</v>
          </cell>
          <cell r="GW13">
            <v>5270268</v>
          </cell>
          <cell r="GX13">
            <v>5356342</v>
          </cell>
          <cell r="GY13">
            <v>5370035</v>
          </cell>
          <cell r="GZ13">
            <v>5254309</v>
          </cell>
          <cell r="HA13">
            <v>5318420</v>
          </cell>
          <cell r="HB13">
            <v>5389698</v>
          </cell>
          <cell r="HC13">
            <v>5389911</v>
          </cell>
          <cell r="HD13">
            <v>5270399</v>
          </cell>
          <cell r="HE13">
            <v>5325431</v>
          </cell>
          <cell r="HF13">
            <v>5385109</v>
          </cell>
          <cell r="HG13">
            <v>5389123</v>
          </cell>
          <cell r="HH13">
            <v>5240517</v>
          </cell>
          <cell r="HI13">
            <v>5302314</v>
          </cell>
          <cell r="HJ13">
            <v>5378188</v>
          </cell>
          <cell r="HK13">
            <v>5371175</v>
          </cell>
          <cell r="HL13">
            <v>5247790</v>
          </cell>
          <cell r="HM13">
            <v>5341027</v>
          </cell>
          <cell r="HN13">
            <v>5415747</v>
          </cell>
          <cell r="HO13">
            <v>5414592</v>
          </cell>
          <cell r="HP13">
            <v>5318589</v>
          </cell>
          <cell r="HQ13">
            <v>5417336</v>
          </cell>
          <cell r="HR13">
            <v>5488889</v>
          </cell>
          <cell r="HS13">
            <v>5473144</v>
          </cell>
          <cell r="HT13">
            <v>5357531</v>
          </cell>
          <cell r="HU13">
            <v>5445143</v>
          </cell>
          <cell r="HV13">
            <v>5507377</v>
          </cell>
          <cell r="HW13">
            <v>5521596</v>
          </cell>
          <cell r="HX13">
            <v>5426052</v>
          </cell>
          <cell r="HY13">
            <v>5517059</v>
          </cell>
          <cell r="HZ13">
            <v>5595684</v>
          </cell>
          <cell r="IA13">
            <v>5599905</v>
          </cell>
          <cell r="IB13">
            <v>5497041</v>
          </cell>
          <cell r="IC13">
            <v>5578831</v>
          </cell>
          <cell r="ID13">
            <v>5653093</v>
          </cell>
          <cell r="IE13">
            <v>5666587</v>
          </cell>
          <cell r="IF13">
            <v>5520812</v>
          </cell>
          <cell r="IG13">
            <v>5610386</v>
          </cell>
          <cell r="IH13">
            <v>5685668</v>
          </cell>
          <cell r="II13">
            <v>5705407</v>
          </cell>
          <cell r="IJ13">
            <v>5624068</v>
          </cell>
          <cell r="IK13">
            <v>5734305</v>
          </cell>
          <cell r="IL13">
            <v>5842200</v>
          </cell>
          <cell r="IM13">
            <v>5870285</v>
          </cell>
          <cell r="IN13">
            <v>5743993</v>
          </cell>
          <cell r="IO13">
            <v>4490840</v>
          </cell>
          <cell r="IP13">
            <v>5246360.92</v>
          </cell>
          <cell r="IQ13">
            <v>5514100.9199999999</v>
          </cell>
          <cell r="IR13">
            <v>5487128.8399999999</v>
          </cell>
          <cell r="IS13">
            <v>5750386.6599999992</v>
          </cell>
          <cell r="IT13">
            <v>5951574.3785514655</v>
          </cell>
          <cell r="IU13">
            <v>5983769.1434226576</v>
          </cell>
          <cell r="IV13">
            <v>5858826.9721548278</v>
          </cell>
          <cell r="IW13">
            <v>5923925.0496232146</v>
          </cell>
          <cell r="IX13">
            <v>5989023.1270916015</v>
          </cell>
          <cell r="IY13">
            <v>5989023.1270916015</v>
          </cell>
          <cell r="IZ13"/>
          <cell r="JA13">
            <v>20087682</v>
          </cell>
          <cell r="JB13">
            <v>20460455</v>
          </cell>
          <cell r="JC13">
            <v>21194889</v>
          </cell>
          <cell r="JD13">
            <v>21352338</v>
          </cell>
          <cell r="JE13">
            <v>21370062</v>
          </cell>
          <cell r="JF13">
            <v>21292194</v>
          </cell>
          <cell r="JG13">
            <v>21419156</v>
          </cell>
          <cell r="JH13">
            <v>21697958</v>
          </cell>
          <cell r="JI13">
            <v>21831647</v>
          </cell>
          <cell r="JJ13">
            <v>22138700</v>
          </cell>
          <cell r="JK13">
            <v>22395552</v>
          </cell>
          <cell r="JL13">
            <v>22522273</v>
          </cell>
          <cell r="JM13">
            <v>23070858</v>
          </cell>
          <cell r="JN13">
            <v>20995294.839999996</v>
          </cell>
          <cell r="JO13">
            <v>23172859.02197412</v>
          </cell>
          <cell r="JP13">
            <v>23760798.275961239</v>
          </cell>
        </row>
        <row r="14">
          <cell r="A14" t="str">
            <v>demt</v>
          </cell>
          <cell r="B14" t="str">
            <v>demt</v>
          </cell>
          <cell r="C14">
            <v>1043859</v>
          </cell>
          <cell r="D14">
            <v>1148441</v>
          </cell>
          <cell r="E14">
            <v>1271586</v>
          </cell>
          <cell r="F14">
            <v>1198280</v>
          </cell>
          <cell r="G14">
            <v>1188133.99999999</v>
          </cell>
          <cell r="H14">
            <v>1328536</v>
          </cell>
          <cell r="I14">
            <v>1438304</v>
          </cell>
          <cell r="J14">
            <v>1442569</v>
          </cell>
          <cell r="K14">
            <v>1167903.99999999</v>
          </cell>
          <cell r="L14">
            <v>1259257</v>
          </cell>
          <cell r="M14">
            <v>1190075</v>
          </cell>
          <cell r="N14">
            <v>936334.99999999895</v>
          </cell>
          <cell r="O14">
            <v>1060792</v>
          </cell>
          <cell r="P14">
            <v>1093362.99999999</v>
          </cell>
          <cell r="Q14">
            <v>1262859.99999999</v>
          </cell>
          <cell r="R14">
            <v>1234319</v>
          </cell>
          <cell r="S14">
            <v>1231787</v>
          </cell>
          <cell r="T14">
            <v>1327042</v>
          </cell>
          <cell r="U14">
            <v>1402370</v>
          </cell>
          <cell r="V14">
            <v>1457777.99999999</v>
          </cell>
          <cell r="W14">
            <v>1077080</v>
          </cell>
          <cell r="X14">
            <v>1185599</v>
          </cell>
          <cell r="Y14">
            <v>972605.99999999895</v>
          </cell>
          <cell r="Z14">
            <v>848202</v>
          </cell>
          <cell r="AA14">
            <v>940810</v>
          </cell>
          <cell r="AB14">
            <v>1016703</v>
          </cell>
          <cell r="AC14">
            <v>1095103.99999999</v>
          </cell>
          <cell r="AD14">
            <v>1111254</v>
          </cell>
          <cell r="AE14">
            <v>1097644</v>
          </cell>
          <cell r="AF14">
            <v>1159991</v>
          </cell>
          <cell r="AG14">
            <v>1424949</v>
          </cell>
          <cell r="AH14">
            <v>1352427</v>
          </cell>
          <cell r="AI14">
            <v>1078029</v>
          </cell>
          <cell r="AJ14">
            <v>1169006</v>
          </cell>
          <cell r="AK14">
            <v>955546.99999999895</v>
          </cell>
          <cell r="AL14">
            <v>873085</v>
          </cell>
          <cell r="AM14">
            <v>962515</v>
          </cell>
          <cell r="AN14">
            <v>1042671</v>
          </cell>
          <cell r="AO14">
            <v>1245500</v>
          </cell>
          <cell r="AP14">
            <v>1160049</v>
          </cell>
          <cell r="AQ14">
            <v>1176288.99999999</v>
          </cell>
          <cell r="AR14">
            <v>1285412.99999999</v>
          </cell>
          <cell r="AS14">
            <v>1500918.99999999</v>
          </cell>
          <cell r="AT14">
            <v>1416822.99999999</v>
          </cell>
          <cell r="AU14">
            <v>1141307</v>
          </cell>
          <cell r="AV14">
            <v>1191429</v>
          </cell>
          <cell r="AW14">
            <v>1067171.99999999</v>
          </cell>
          <cell r="AX14">
            <v>955435</v>
          </cell>
          <cell r="AY14">
            <v>1037124</v>
          </cell>
          <cell r="AZ14">
            <v>1099030.99999999</v>
          </cell>
          <cell r="BA14">
            <v>1263923</v>
          </cell>
          <cell r="BB14">
            <v>1182657</v>
          </cell>
          <cell r="BC14">
            <v>1187681</v>
          </cell>
          <cell r="BD14">
            <v>1339317.99999999</v>
          </cell>
          <cell r="BE14">
            <v>1570456</v>
          </cell>
          <cell r="BF14">
            <v>1435730.99999999</v>
          </cell>
          <cell r="BG14">
            <v>1225428</v>
          </cell>
          <cell r="BH14">
            <v>1196878</v>
          </cell>
          <cell r="BI14">
            <v>1064340.99999999</v>
          </cell>
          <cell r="BJ14">
            <v>1046198</v>
          </cell>
          <cell r="BK14">
            <v>1045893</v>
          </cell>
          <cell r="BL14">
            <v>1121766</v>
          </cell>
          <cell r="BM14">
            <v>1357310</v>
          </cell>
          <cell r="BN14">
            <v>1242257.99999999</v>
          </cell>
          <cell r="BO14">
            <v>1224371</v>
          </cell>
          <cell r="BP14">
            <v>1404043</v>
          </cell>
          <cell r="BQ14">
            <v>1564522</v>
          </cell>
          <cell r="BR14">
            <v>1482719</v>
          </cell>
          <cell r="BS14">
            <v>1222952</v>
          </cell>
          <cell r="BT14">
            <v>1271495</v>
          </cell>
          <cell r="BU14">
            <v>1078870.99999999</v>
          </cell>
          <cell r="BV14">
            <v>987876.99999999895</v>
          </cell>
          <cell r="BW14">
            <v>1126593</v>
          </cell>
          <cell r="BX14">
            <v>1107292</v>
          </cell>
          <cell r="BY14">
            <v>1310443</v>
          </cell>
          <cell r="BZ14">
            <v>1250376</v>
          </cell>
          <cell r="CA14">
            <v>1266864</v>
          </cell>
          <cell r="CB14">
            <v>1408799.99999999</v>
          </cell>
          <cell r="CC14">
            <v>1609875</v>
          </cell>
          <cell r="CD14">
            <v>1500001</v>
          </cell>
          <cell r="CE14">
            <v>1240418.99999999</v>
          </cell>
          <cell r="CF14">
            <v>1287188</v>
          </cell>
          <cell r="CG14">
            <v>1172180</v>
          </cell>
          <cell r="CH14">
            <v>1041775</v>
          </cell>
          <cell r="CI14">
            <v>1142993</v>
          </cell>
          <cell r="CJ14">
            <v>1213654</v>
          </cell>
          <cell r="CK14">
            <v>1409739</v>
          </cell>
          <cell r="CL14">
            <v>1374883</v>
          </cell>
          <cell r="CM14">
            <v>1378847.99999999</v>
          </cell>
          <cell r="CN14">
            <v>1454922.99999999</v>
          </cell>
          <cell r="CO14">
            <v>1608321.99999999</v>
          </cell>
          <cell r="CP14">
            <v>1583635</v>
          </cell>
          <cell r="CQ14">
            <v>1287457.99999999</v>
          </cell>
          <cell r="CR14">
            <v>1387974</v>
          </cell>
          <cell r="CS14">
            <v>1200787</v>
          </cell>
          <cell r="CT14">
            <v>1127304</v>
          </cell>
          <cell r="CU14">
            <v>1223283</v>
          </cell>
          <cell r="CV14">
            <v>1304481</v>
          </cell>
          <cell r="CW14">
            <v>1486502</v>
          </cell>
          <cell r="CX14">
            <v>1424230</v>
          </cell>
          <cell r="CY14">
            <v>1411164</v>
          </cell>
          <cell r="CZ14">
            <v>1495374</v>
          </cell>
          <cell r="DA14">
            <v>1607895</v>
          </cell>
          <cell r="DB14">
            <v>1537348</v>
          </cell>
          <cell r="DC14">
            <v>1338187</v>
          </cell>
          <cell r="DD14">
            <v>1447267</v>
          </cell>
          <cell r="DE14">
            <v>1215460</v>
          </cell>
          <cell r="DF14">
            <v>1165621.99999999</v>
          </cell>
          <cell r="DG14">
            <v>1259813</v>
          </cell>
          <cell r="DH14">
            <v>1269644.99999999</v>
          </cell>
          <cell r="DI14">
            <v>1509148</v>
          </cell>
          <cell r="DJ14">
            <v>1439578</v>
          </cell>
          <cell r="DK14">
            <v>1401380.99999999</v>
          </cell>
          <cell r="DL14">
            <v>1523290.99999999</v>
          </cell>
          <cell r="DM14">
            <v>1647147</v>
          </cell>
          <cell r="DN14">
            <v>1567939</v>
          </cell>
          <cell r="DO14">
            <v>1444132</v>
          </cell>
          <cell r="DP14">
            <v>1444833</v>
          </cell>
          <cell r="DQ14">
            <v>1286126</v>
          </cell>
          <cell r="DR14">
            <v>1254464</v>
          </cell>
          <cell r="DS14">
            <v>1258303</v>
          </cell>
          <cell r="DT14">
            <v>1298970</v>
          </cell>
          <cell r="DU14">
            <v>1569196.99999999</v>
          </cell>
          <cell r="DV14">
            <v>1470384.99999999</v>
          </cell>
          <cell r="DW14">
            <v>1428189</v>
          </cell>
          <cell r="DX14">
            <v>1565117</v>
          </cell>
          <cell r="DY14">
            <v>1688188</v>
          </cell>
          <cell r="DZ14">
            <v>1571939.99999999</v>
          </cell>
          <cell r="EA14">
            <v>1436133.99999999</v>
          </cell>
          <cell r="EB14">
            <v>1453748</v>
          </cell>
          <cell r="EC14">
            <v>1302171</v>
          </cell>
          <cell r="ED14">
            <v>1216052</v>
          </cell>
          <cell r="EE14">
            <v>1272279</v>
          </cell>
          <cell r="EF14">
            <v>1372607</v>
          </cell>
          <cell r="EG14">
            <v>1584860</v>
          </cell>
          <cell r="EH14">
            <v>1458785.99999999</v>
          </cell>
          <cell r="EI14">
            <v>1481091</v>
          </cell>
          <cell r="EJ14">
            <v>1594308</v>
          </cell>
          <cell r="EK14">
            <v>1695423</v>
          </cell>
          <cell r="EL14">
            <v>1628001</v>
          </cell>
          <cell r="EM14">
            <v>1436441</v>
          </cell>
          <cell r="EN14">
            <v>1509158</v>
          </cell>
          <cell r="EO14">
            <v>1362250.99999999</v>
          </cell>
          <cell r="EP14">
            <v>1290491</v>
          </cell>
          <cell r="EQ14">
            <v>1332595</v>
          </cell>
          <cell r="ER14">
            <v>1318380.99999999</v>
          </cell>
          <cell r="ES14">
            <v>1561296</v>
          </cell>
          <cell r="ET14">
            <v>1502155</v>
          </cell>
          <cell r="EU14">
            <v>1444016</v>
          </cell>
          <cell r="EV14">
            <v>1614804</v>
          </cell>
          <cell r="EW14">
            <v>1700281</v>
          </cell>
          <cell r="EX14">
            <v>1625513</v>
          </cell>
          <cell r="EY14">
            <v>1486285</v>
          </cell>
          <cell r="EZ14">
            <v>1481731</v>
          </cell>
          <cell r="FA14">
            <v>1375620</v>
          </cell>
          <cell r="FB14">
            <v>1241274.99999999</v>
          </cell>
          <cell r="FC14">
            <v>1390090.99999999</v>
          </cell>
          <cell r="FD14">
            <v>1384562.99999999</v>
          </cell>
          <cell r="FE14">
            <v>811138</v>
          </cell>
          <cell r="FF14">
            <v>367588</v>
          </cell>
          <cell r="FG14">
            <v>519402.99999999901</v>
          </cell>
          <cell r="FH14">
            <v>660559.99999999977</v>
          </cell>
          <cell r="FI14">
            <v>859086.21179194818</v>
          </cell>
          <cell r="FJ14">
            <v>938304.60168332187</v>
          </cell>
          <cell r="FK14">
            <v>750007.45537075331</v>
          </cell>
          <cell r="FL14">
            <v>726445.32383593556</v>
          </cell>
          <cell r="FM14">
            <v>740854.58754345647</v>
          </cell>
          <cell r="FN14">
            <v>807713.70503386215</v>
          </cell>
          <cell r="FO14">
            <v>655133.67678122618</v>
          </cell>
          <cell r="FP14">
            <v>673998.21276131389</v>
          </cell>
          <cell r="FQ14">
            <v>1176144.2869605571</v>
          </cell>
          <cell r="FR14">
            <v>1215673.2107315653</v>
          </cell>
          <cell r="FS14">
            <v>1227679.2535806429</v>
          </cell>
          <cell r="FT14">
            <v>1416722.7619389098</v>
          </cell>
          <cell r="FU14">
            <v>1526466.462847464</v>
          </cell>
          <cell r="FV14">
            <v>1478481.1537887831</v>
          </cell>
          <cell r="FW14">
            <v>1352424.6890417829</v>
          </cell>
          <cell r="FX14">
            <v>1354068.1519313259</v>
          </cell>
          <cell r="FY14">
            <v>1265219.388890563</v>
          </cell>
          <cell r="FZ14">
            <v>1152559.9501640277</v>
          </cell>
          <cell r="GA14">
            <v>1232455.8597746133</v>
          </cell>
          <cell r="GB14">
            <v>1224827.9479196016</v>
          </cell>
          <cell r="GC14">
            <v>1460945.1913377079</v>
          </cell>
          <cell r="GD14">
            <v>1411050.420787636</v>
          </cell>
          <cell r="GE14">
            <v>1360696.9999058426</v>
          </cell>
          <cell r="GF14">
            <v>1528182.1634508152</v>
          </cell>
          <cell r="GG14">
            <v>1616655.9484547714</v>
          </cell>
          <cell r="GH14">
            <v>1550694.243427942</v>
          </cell>
          <cell r="GI14">
            <v>1416510.9500485128</v>
          </cell>
          <cell r="GJ14">
            <v>1414526.5789879397</v>
          </cell>
          <cell r="GK14">
            <v>1317700.9588519516</v>
          </cell>
          <cell r="GL14">
            <v>1194855.5998482611</v>
          </cell>
          <cell r="GN14">
            <v>3463886</v>
          </cell>
          <cell r="GO14">
            <v>3714949.9999999898</v>
          </cell>
          <cell r="GP14">
            <v>4048776.9999999898</v>
          </cell>
          <cell r="GQ14">
            <v>3385666.9999999991</v>
          </cell>
          <cell r="GR14">
            <v>3417014.9999999795</v>
          </cell>
          <cell r="GS14">
            <v>3793148</v>
          </cell>
          <cell r="GT14">
            <v>3937227.9999999898</v>
          </cell>
          <cell r="GU14">
            <v>3006406.9999999991</v>
          </cell>
          <cell r="GV14">
            <v>3052616.9999999898</v>
          </cell>
          <cell r="GW14">
            <v>3368889</v>
          </cell>
          <cell r="GX14">
            <v>3855405</v>
          </cell>
          <cell r="GY14">
            <v>2997637.9999999991</v>
          </cell>
          <cell r="GZ14">
            <v>3250686</v>
          </cell>
          <cell r="HA14">
            <v>3621750.9999999795</v>
          </cell>
          <cell r="HB14">
            <v>4059048.99999998</v>
          </cell>
          <cell r="HC14">
            <v>3214035.9999999898</v>
          </cell>
          <cell r="HD14">
            <v>3400077.9999999898</v>
          </cell>
          <cell r="HE14">
            <v>3709655.9999999898</v>
          </cell>
          <cell r="HF14">
            <v>4231614.9999999898</v>
          </cell>
          <cell r="HG14">
            <v>3307416.9999999898</v>
          </cell>
          <cell r="HH14">
            <v>3524969</v>
          </cell>
          <cell r="HI14">
            <v>3870671.9999999898</v>
          </cell>
          <cell r="HJ14">
            <v>4270193</v>
          </cell>
          <cell r="HK14">
            <v>3338242.9999999888</v>
          </cell>
          <cell r="HL14">
            <v>3544328</v>
          </cell>
          <cell r="HM14">
            <v>3926039.9999999898</v>
          </cell>
          <cell r="HN14">
            <v>4350294.9999999898</v>
          </cell>
          <cell r="HO14">
            <v>3501143</v>
          </cell>
          <cell r="HP14">
            <v>3766386</v>
          </cell>
          <cell r="HQ14">
            <v>4208653.9999999795</v>
          </cell>
          <cell r="HR14">
            <v>4479414.9999999795</v>
          </cell>
          <cell r="HS14">
            <v>3716065</v>
          </cell>
          <cell r="HT14">
            <v>4014266</v>
          </cell>
          <cell r="HU14">
            <v>4330768</v>
          </cell>
          <cell r="HV14">
            <v>4483430</v>
          </cell>
          <cell r="HW14">
            <v>3828348.9999999898</v>
          </cell>
          <cell r="HX14">
            <v>4038605.9999999898</v>
          </cell>
          <cell r="HY14">
            <v>4364249.9999999795</v>
          </cell>
          <cell r="HZ14">
            <v>4659218</v>
          </cell>
          <cell r="IA14">
            <v>3985423</v>
          </cell>
          <cell r="IB14">
            <v>4126469.9999999898</v>
          </cell>
          <cell r="IC14">
            <v>4463690.9999999898</v>
          </cell>
          <cell r="ID14">
            <v>4696261.9999999795</v>
          </cell>
          <cell r="IE14">
            <v>3971971</v>
          </cell>
          <cell r="IF14">
            <v>4229746</v>
          </cell>
          <cell r="IG14">
            <v>4534184.9999999898</v>
          </cell>
          <cell r="IH14">
            <v>4759865</v>
          </cell>
          <cell r="II14">
            <v>4161899.9999999898</v>
          </cell>
          <cell r="IJ14">
            <v>4212271.9999999898</v>
          </cell>
          <cell r="IK14">
            <v>4560975</v>
          </cell>
          <cell r="IL14">
            <v>4812079</v>
          </cell>
          <cell r="IM14">
            <v>4098625.9999999898</v>
          </cell>
          <cell r="IN14">
            <v>3585791.99999998</v>
          </cell>
          <cell r="IO14">
            <v>1547550.9999999988</v>
          </cell>
          <cell r="IP14">
            <v>2547398.2688460234</v>
          </cell>
          <cell r="IQ14">
            <v>2275013.6164132543</v>
          </cell>
          <cell r="IR14">
            <v>2505276.1765030972</v>
          </cell>
          <cell r="IS14">
            <v>3860075.2262511179</v>
          </cell>
          <cell r="IT14">
            <v>4357372.3056780305</v>
          </cell>
          <cell r="IU14">
            <v>3771847.4909859169</v>
          </cell>
          <cell r="IV14">
            <v>3918228.9990319228</v>
          </cell>
          <cell r="IW14">
            <v>4299929.5841442943</v>
          </cell>
          <cell r="IX14">
            <v>4583861.1419312265</v>
          </cell>
          <cell r="IY14">
            <v>3927083.1376881525</v>
          </cell>
          <cell r="IZ14"/>
          <cell r="JA14">
            <v>14613279.999999978</v>
          </cell>
          <cell r="JB14">
            <v>14153797.999999968</v>
          </cell>
          <cell r="JC14">
            <v>13274548.999999987</v>
          </cell>
          <cell r="JD14">
            <v>14145521.99999995</v>
          </cell>
          <cell r="JE14">
            <v>14648765.999999961</v>
          </cell>
          <cell r="JF14">
            <v>15004076.999999978</v>
          </cell>
          <cell r="JG14">
            <v>15321805.99999998</v>
          </cell>
          <cell r="JH14">
            <v>16170519.999999961</v>
          </cell>
          <cell r="JI14">
            <v>16656812.999999991</v>
          </cell>
          <cell r="JJ14">
            <v>17047496.99999997</v>
          </cell>
          <cell r="JK14">
            <v>17258393.999999963</v>
          </cell>
          <cell r="JL14">
            <v>17685695.999999978</v>
          </cell>
          <cell r="JM14">
            <v>17683951.999999978</v>
          </cell>
          <cell r="JN14">
            <v>9955754.8852592576</v>
          </cell>
          <cell r="JO14">
            <v>14494571.199418159</v>
          </cell>
          <cell r="JP14">
            <v>16729102.862795595</v>
          </cell>
        </row>
        <row r="15">
          <cell r="A15" t="str">
            <v>occ</v>
          </cell>
          <cell r="B15" t="str">
            <v>occ</v>
          </cell>
          <cell r="C15">
            <v>0.61609863631400485</v>
          </cell>
          <cell r="D15">
            <v>0.75044826639831674</v>
          </cell>
          <cell r="E15">
            <v>0.75050595967077949</v>
          </cell>
          <cell r="F15">
            <v>0.73081450309517271</v>
          </cell>
          <cell r="G15">
            <v>0.69906437138959854</v>
          </cell>
          <cell r="H15">
            <v>0.80772869319909046</v>
          </cell>
          <cell r="I15">
            <v>0.84462432144845356</v>
          </cell>
          <cell r="J15">
            <v>0.84712888427451649</v>
          </cell>
          <cell r="K15">
            <v>0.70566511987625069</v>
          </cell>
          <cell r="L15">
            <v>0.73228283725820409</v>
          </cell>
          <cell r="M15">
            <v>0.70981027191773882</v>
          </cell>
          <cell r="N15">
            <v>0.54197658063358412</v>
          </cell>
          <cell r="O15">
            <v>0.61401573253532293</v>
          </cell>
          <cell r="P15">
            <v>0.70122972688697727</v>
          </cell>
          <cell r="Q15">
            <v>0.73058499560327095</v>
          </cell>
          <cell r="R15">
            <v>0.73954715941091176</v>
          </cell>
          <cell r="S15">
            <v>0.71242988697473786</v>
          </cell>
          <cell r="T15">
            <v>0.78944074622692584</v>
          </cell>
          <cell r="U15">
            <v>0.8082498112468085</v>
          </cell>
          <cell r="V15">
            <v>0.84018396952283769</v>
          </cell>
          <cell r="W15">
            <v>0.64146268834494669</v>
          </cell>
          <cell r="X15">
            <v>0.68331479421579533</v>
          </cell>
          <cell r="Y15">
            <v>0.57408319019708476</v>
          </cell>
          <cell r="Z15">
            <v>0.47450453217331179</v>
          </cell>
          <cell r="AA15">
            <v>0.52583747166974537</v>
          </cell>
          <cell r="AB15">
            <v>0.62842147814283988</v>
          </cell>
          <cell r="AC15">
            <v>0.61137632584881962</v>
          </cell>
          <cell r="AD15">
            <v>0.64050698575183285</v>
          </cell>
          <cell r="AE15">
            <v>0.6113448490580119</v>
          </cell>
          <cell r="AF15">
            <v>0.66671897002615166</v>
          </cell>
          <cell r="AG15">
            <v>0.78976833741441099</v>
          </cell>
          <cell r="AH15">
            <v>0.74895583552540501</v>
          </cell>
          <cell r="AI15">
            <v>0.61731116112075035</v>
          </cell>
          <cell r="AJ15">
            <v>0.64781348830533636</v>
          </cell>
          <cell r="AK15">
            <v>0.54390407723001033</v>
          </cell>
          <cell r="AL15">
            <v>0.48272371208803844</v>
          </cell>
          <cell r="AM15">
            <v>0.5329820782377811</v>
          </cell>
          <cell r="AN15">
            <v>0.63712850958988487</v>
          </cell>
          <cell r="AO15">
            <v>0.68740451948464809</v>
          </cell>
          <cell r="AP15">
            <v>0.66178846482971077</v>
          </cell>
          <cell r="AQ15">
            <v>0.64940623740565773</v>
          </cell>
          <cell r="AR15">
            <v>0.73276726010294779</v>
          </cell>
          <cell r="AS15">
            <v>0.82644991696510217</v>
          </cell>
          <cell r="AT15">
            <v>0.78014419879037211</v>
          </cell>
          <cell r="AU15">
            <v>0.64939601363307897</v>
          </cell>
          <cell r="AV15">
            <v>0.65604686595748074</v>
          </cell>
          <cell r="AW15">
            <v>0.60717223957532673</v>
          </cell>
          <cell r="AX15">
            <v>0.52605454821751452</v>
          </cell>
          <cell r="AY15">
            <v>0.57110006492251419</v>
          </cell>
          <cell r="AZ15">
            <v>0.67003136072885039</v>
          </cell>
          <cell r="BA15">
            <v>0.69671410932022138</v>
          </cell>
          <cell r="BB15">
            <v>0.67374042931364508</v>
          </cell>
          <cell r="BC15">
            <v>0.65478782318847129</v>
          </cell>
          <cell r="BD15">
            <v>0.76260968096433268</v>
          </cell>
          <cell r="BE15">
            <v>0.86538898134167985</v>
          </cell>
          <cell r="BF15">
            <v>0.79116321129172229</v>
          </cell>
          <cell r="BG15">
            <v>0.69798708178121049</v>
          </cell>
          <cell r="BH15">
            <v>0.65973424937520053</v>
          </cell>
          <cell r="BI15">
            <v>0.60478731262713514</v>
          </cell>
          <cell r="BJ15">
            <v>0.57639190757878023</v>
          </cell>
          <cell r="BK15">
            <v>0.57888342663202608</v>
          </cell>
          <cell r="BL15">
            <v>0.68839258099198308</v>
          </cell>
          <cell r="BM15">
            <v>0.75229280507872887</v>
          </cell>
          <cell r="BN15">
            <v>0.7114757478393785</v>
          </cell>
          <cell r="BO15">
            <v>0.67869262655389595</v>
          </cell>
          <cell r="BP15">
            <v>0.80127092286006152</v>
          </cell>
          <cell r="BQ15">
            <v>0.86442264341092123</v>
          </cell>
          <cell r="BR15">
            <v>0.8176846370788512</v>
          </cell>
          <cell r="BS15">
            <v>0.6968506584158134</v>
          </cell>
          <cell r="BT15">
            <v>0.70063660924711713</v>
          </cell>
          <cell r="BU15">
            <v>0.61696660890847899</v>
          </cell>
          <cell r="BV15">
            <v>0.54647254518640409</v>
          </cell>
          <cell r="BW15">
            <v>0.6237206892084467</v>
          </cell>
          <cell r="BX15">
            <v>0.67874060924658208</v>
          </cell>
          <cell r="BY15">
            <v>0.72394086242481293</v>
          </cell>
          <cell r="BZ15">
            <v>0.71073974284642405</v>
          </cell>
          <cell r="CA15">
            <v>0.69706075093662123</v>
          </cell>
          <cell r="CB15">
            <v>0.79849007838669073</v>
          </cell>
          <cell r="CC15">
            <v>0.87998528506631013</v>
          </cell>
          <cell r="CD15">
            <v>0.82384909730914591</v>
          </cell>
          <cell r="CE15">
            <v>0.70255212138717937</v>
          </cell>
          <cell r="CF15">
            <v>0.70565571442825015</v>
          </cell>
          <cell r="CG15">
            <v>0.66381248478052812</v>
          </cell>
          <cell r="CH15">
            <v>0.57094198371203397</v>
          </cell>
          <cell r="CI15">
            <v>0.6248960550393009</v>
          </cell>
          <cell r="CJ15">
            <v>0.73286868852775788</v>
          </cell>
          <cell r="CK15">
            <v>0.76889374430040625</v>
          </cell>
          <cell r="CL15">
            <v>0.76915670873612607</v>
          </cell>
          <cell r="CM15">
            <v>0.74772161083171096</v>
          </cell>
          <cell r="CN15">
            <v>0.81474058518829062</v>
          </cell>
          <cell r="CO15">
            <v>0.86858339620480751</v>
          </cell>
          <cell r="CP15">
            <v>0.8552939994642379</v>
          </cell>
          <cell r="CQ15">
            <v>0.7209983983513043</v>
          </cell>
          <cell r="CR15">
            <v>0.75254394982368022</v>
          </cell>
          <cell r="CS15">
            <v>0.67284550385511921</v>
          </cell>
          <cell r="CT15">
            <v>0.61129379305557963</v>
          </cell>
          <cell r="CU15">
            <v>0.66338413582616962</v>
          </cell>
          <cell r="CV15">
            <v>0.78322557945727589</v>
          </cell>
          <cell r="CW15">
            <v>0.80438289331781387</v>
          </cell>
          <cell r="CX15">
            <v>0.79525492626653493</v>
          </cell>
          <cell r="CY15">
            <v>0.75991885806785486</v>
          </cell>
          <cell r="CZ15">
            <v>0.83203912666087998</v>
          </cell>
          <cell r="DA15">
            <v>0.86437324009534533</v>
          </cell>
          <cell r="DB15">
            <v>0.8294203302795059</v>
          </cell>
          <cell r="DC15">
            <v>0.74606086961369711</v>
          </cell>
          <cell r="DD15">
            <v>0.78022013566964443</v>
          </cell>
          <cell r="DE15">
            <v>0.67403106578604421</v>
          </cell>
          <cell r="DF15">
            <v>0.62554209315442</v>
          </cell>
          <cell r="DG15">
            <v>0.67726237867274497</v>
          </cell>
          <cell r="DH15">
            <v>0.7511341155200425</v>
          </cell>
          <cell r="DI15">
            <v>0.80462445743826083</v>
          </cell>
          <cell r="DJ15">
            <v>0.79153360605260847</v>
          </cell>
          <cell r="DK15">
            <v>0.74561412376382752</v>
          </cell>
          <cell r="DL15">
            <v>0.83750687251214506</v>
          </cell>
          <cell r="DM15">
            <v>0.87360901980481065</v>
          </cell>
          <cell r="DN15">
            <v>0.83157156699529522</v>
          </cell>
          <cell r="DO15">
            <v>0.79142662983909862</v>
          </cell>
          <cell r="DP15">
            <v>0.76631891037540711</v>
          </cell>
          <cell r="DQ15">
            <v>0.70489265964035364</v>
          </cell>
          <cell r="DR15">
            <v>0.6637674181113965</v>
          </cell>
          <cell r="DS15">
            <v>0.66583149100814787</v>
          </cell>
          <cell r="DT15">
            <v>0.75886649950576146</v>
          </cell>
          <cell r="DU15">
            <v>0.82785604815628111</v>
          </cell>
          <cell r="DV15">
            <v>0.80158366723907104</v>
          </cell>
          <cell r="DW15">
            <v>0.75203821196561937</v>
          </cell>
          <cell r="DX15">
            <v>0.84812261906697228</v>
          </cell>
          <cell r="DY15">
            <v>0.88626887705228719</v>
          </cell>
          <cell r="DZ15">
            <v>0.82522730052701598</v>
          </cell>
          <cell r="EA15">
            <v>0.77906380023976762</v>
          </cell>
          <cell r="EB15">
            <v>0.76135819680802597</v>
          </cell>
          <cell r="EC15">
            <v>0.70471806861169284</v>
          </cell>
          <cell r="ED15">
            <v>0.63688217607467967</v>
          </cell>
          <cell r="EE15">
            <v>0.66991916922965133</v>
          </cell>
          <cell r="EF15">
            <v>0.79861979003027828</v>
          </cell>
          <cell r="EG15">
            <v>0.83285030755123013</v>
          </cell>
          <cell r="EH15">
            <v>0.78873335387908816</v>
          </cell>
          <cell r="EI15">
            <v>0.77464701070526731</v>
          </cell>
          <cell r="EJ15">
            <v>0.86230082751906534</v>
          </cell>
          <cell r="EK15">
            <v>0.88740977634478391</v>
          </cell>
          <cell r="EL15">
            <v>0.84856775611301993</v>
          </cell>
          <cell r="EM15">
            <v>0.7736902203478383</v>
          </cell>
          <cell r="EN15">
            <v>0.78655932220173941</v>
          </cell>
          <cell r="EO15">
            <v>0.73216863649311237</v>
          </cell>
          <cell r="EP15">
            <v>0.66998329313232485</v>
          </cell>
          <cell r="EQ15">
            <v>0.69174219918367263</v>
          </cell>
          <cell r="ER15">
            <v>0.7543502789946066</v>
          </cell>
          <cell r="ES15">
            <v>0.80069294759660725</v>
          </cell>
          <cell r="ET15">
            <v>0.79604192832122433</v>
          </cell>
          <cell r="EU15">
            <v>0.73955959816341321</v>
          </cell>
          <cell r="EV15">
            <v>0.85225624623958962</v>
          </cell>
          <cell r="EW15">
            <v>0.866569355119024</v>
          </cell>
          <cell r="EX15">
            <v>0.8259313438311221</v>
          </cell>
          <cell r="EY15">
            <v>0.77733758015083521</v>
          </cell>
          <cell r="EZ15">
            <v>0.75002784009459555</v>
          </cell>
          <cell r="FA15">
            <v>0.71839944851789184</v>
          </cell>
          <cell r="FB15">
            <v>0.62694551227171691</v>
          </cell>
          <cell r="FC15">
            <v>0.70402783918625278</v>
          </cell>
          <cell r="FD15">
            <v>0.77396585649441563</v>
          </cell>
          <cell r="FE15">
            <v>0.4095436208402547</v>
          </cell>
          <cell r="FF15">
            <v>0.25922807314475921</v>
          </cell>
          <cell r="FG15">
            <v>0.3615652888189671</v>
          </cell>
          <cell r="FH15">
            <v>0.4036937217730352</v>
          </cell>
          <cell r="FI15">
            <v>0.50332368388085991</v>
          </cell>
          <cell r="FJ15">
            <v>0.52448440952630837</v>
          </cell>
          <cell r="FK15">
            <v>0.42844578402157224</v>
          </cell>
          <cell r="FL15">
            <v>0.39661541087335395</v>
          </cell>
          <cell r="FM15">
            <v>0.40907226923158196</v>
          </cell>
          <cell r="FN15">
            <v>0.43160262585738074</v>
          </cell>
          <cell r="FO15">
            <v>0.34952708699478124</v>
          </cell>
          <cell r="FP15">
            <v>0.39750139442049165</v>
          </cell>
          <cell r="FQ15">
            <v>0.61347020248404782</v>
          </cell>
          <cell r="FR15">
            <v>0.6474646122096106</v>
          </cell>
          <cell r="FS15">
            <v>0.62534078188949227</v>
          </cell>
          <cell r="FT15">
            <v>0.74190276801633503</v>
          </cell>
          <cell r="FU15">
            <v>0.76080550106981826</v>
          </cell>
          <cell r="FV15">
            <v>0.73575237488506151</v>
          </cell>
          <cell r="FW15">
            <v>0.69867099129459231</v>
          </cell>
          <cell r="FX15">
            <v>0.67266388010786782</v>
          </cell>
          <cell r="FY15">
            <v>0.64792168974912212</v>
          </cell>
          <cell r="FZ15">
            <v>0.57112828330687282</v>
          </cell>
          <cell r="GA15">
            <v>0.6107191208096342</v>
          </cell>
          <cell r="GB15">
            <v>0.67196846641263519</v>
          </cell>
          <cell r="GC15">
            <v>0.72394248907867165</v>
          </cell>
          <cell r="GD15">
            <v>0.72252539330513643</v>
          </cell>
          <cell r="GE15">
            <v>0.67426648092920249</v>
          </cell>
          <cell r="GF15">
            <v>0.78250245520841666</v>
          </cell>
          <cell r="GG15">
            <v>0.8011018744902727</v>
          </cell>
          <cell r="GH15">
            <v>0.76841585642187982</v>
          </cell>
          <cell r="GI15">
            <v>0.72532144580173463</v>
          </cell>
          <cell r="GJ15">
            <v>0.70094066398398791</v>
          </cell>
          <cell r="GK15">
            <v>0.67472599811254319</v>
          </cell>
          <cell r="GL15">
            <v>0.59208705581329846</v>
          </cell>
          <cell r="GN15">
            <v>0.70419215482979092</v>
          </cell>
          <cell r="GO15">
            <v>0.74536981675092029</v>
          </cell>
          <cell r="GP15">
            <v>0.80002327684187191</v>
          </cell>
          <cell r="GQ15">
            <v>0.66076338362863063</v>
          </cell>
          <cell r="GR15">
            <v>0.68130485357293269</v>
          </cell>
          <cell r="GS15">
            <v>0.74682910271383918</v>
          </cell>
          <cell r="GT15">
            <v>0.76462312885008077</v>
          </cell>
          <cell r="GU15">
            <v>0.57629188548640697</v>
          </cell>
          <cell r="GV15">
            <v>0.58724003721256446</v>
          </cell>
          <cell r="GW15">
            <v>0.63922536766631222</v>
          </cell>
          <cell r="GX15">
            <v>0.71978320279026242</v>
          </cell>
          <cell r="GY15">
            <v>0.55821572857532564</v>
          </cell>
          <cell r="GZ15">
            <v>0.61867050453256556</v>
          </cell>
          <cell r="HA15">
            <v>0.68098250984314501</v>
          </cell>
          <cell r="HB15">
            <v>0.75311251205540275</v>
          </cell>
          <cell r="HC15">
            <v>0.59630595013535281</v>
          </cell>
          <cell r="HD15">
            <v>0.6451272474816403</v>
          </cell>
          <cell r="HE15">
            <v>0.6965926325963081</v>
          </cell>
          <cell r="HF15">
            <v>0.78579932179645573</v>
          </cell>
          <cell r="HG15">
            <v>0.61372082247890603</v>
          </cell>
          <cell r="HH15">
            <v>0.67263764243108071</v>
          </cell>
          <cell r="HI15">
            <v>0.72999675236132555</v>
          </cell>
          <cell r="HJ15">
            <v>0.79398358703712102</v>
          </cell>
          <cell r="HK15">
            <v>0.62151074951011442</v>
          </cell>
          <cell r="HL15">
            <v>0.67539440412059171</v>
          </cell>
          <cell r="HM15">
            <v>0.73507211253565841</v>
          </cell>
          <cell r="HN15">
            <v>0.80326776712427472</v>
          </cell>
          <cell r="HO15">
            <v>0.64661252408307035</v>
          </cell>
          <cell r="HP15">
            <v>0.70815511407254816</v>
          </cell>
          <cell r="HQ15">
            <v>0.77688627768334462</v>
          </cell>
          <cell r="HR15">
            <v>0.81608773651643884</v>
          </cell>
          <cell r="HS15">
            <v>0.67896349885915663</v>
          </cell>
          <cell r="HT15">
            <v>0.74927536583549403</v>
          </cell>
          <cell r="HU15">
            <v>0.79534513602305756</v>
          </cell>
          <cell r="HV15">
            <v>0.8140771913744056</v>
          </cell>
          <cell r="HW15">
            <v>0.69334101951681903</v>
          </cell>
          <cell r="HX15">
            <v>0.74429917000426637</v>
          </cell>
          <cell r="HY15">
            <v>0.79104646152959024</v>
          </cell>
          <cell r="HZ15">
            <v>0.83264494564024705</v>
          </cell>
          <cell r="IA15">
            <v>0.71169475196454224</v>
          </cell>
          <cell r="IB15">
            <v>0.75067113379725381</v>
          </cell>
          <cell r="IC15">
            <v>0.80011224573750128</v>
          </cell>
          <cell r="ID15">
            <v>0.83074203803121216</v>
          </cell>
          <cell r="IE15">
            <v>0.70094591329842815</v>
          </cell>
          <cell r="IF15">
            <v>0.76614563220048071</v>
          </cell>
          <cell r="IG15">
            <v>0.80817701313242796</v>
          </cell>
          <cell r="IH15">
            <v>0.83716900107428005</v>
          </cell>
          <cell r="II15">
            <v>0.72946592591904302</v>
          </cell>
          <cell r="IJ15">
            <v>0.74897245196892881</v>
          </cell>
          <cell r="IK15">
            <v>0.79538409624182882</v>
          </cell>
          <cell r="IL15">
            <v>0.82367584129266369</v>
          </cell>
          <cell r="IM15">
            <v>0.69819880976817816</v>
          </cell>
          <cell r="IN15">
            <v>0.62426817024324022</v>
          </cell>
          <cell r="IO15">
            <v>0.34460167808249653</v>
          </cell>
          <cell r="IP15">
            <v>0.48555528445153623</v>
          </cell>
          <cell r="IQ15">
            <v>0.41258106251948218</v>
          </cell>
          <cell r="IR15">
            <v>0.45657323703430613</v>
          </cell>
          <cell r="IS15">
            <v>0.67127229080124473</v>
          </cell>
          <cell r="IT15">
            <v>0.73213775524360625</v>
          </cell>
          <cell r="IU15">
            <v>0.63034642556889431</v>
          </cell>
          <cell r="IV15">
            <v>0.66877363295656955</v>
          </cell>
          <cell r="IW15">
            <v>0.72585820180452609</v>
          </cell>
          <cell r="IX15">
            <v>0.76537709817748656</v>
          </cell>
          <cell r="IY15">
            <v>0.65571347018578452</v>
          </cell>
          <cell r="JA15">
            <v>0.72747467826302592</v>
          </cell>
          <cell r="JB15">
            <v>0.69176359958759315</v>
          </cell>
          <cell r="JC15">
            <v>0.62630896533593483</v>
          </cell>
          <cell r="JD15">
            <v>0.66248117653438932</v>
          </cell>
          <cell r="JE15">
            <v>0.68548074404276227</v>
          </cell>
          <cell r="JF15">
            <v>0.704675009066702</v>
          </cell>
          <cell r="JG15">
            <v>0.7153319206415033</v>
          </cell>
          <cell r="JH15">
            <v>0.74525538301806837</v>
          </cell>
          <cell r="JI15">
            <v>0.76296639461053906</v>
          </cell>
          <cell r="JJ15">
            <v>0.77003152849986545</v>
          </cell>
          <cell r="JK15">
            <v>0.77061704038373169</v>
          </cell>
          <cell r="JL15">
            <v>0.78525360206760564</v>
          </cell>
          <cell r="JM15">
            <v>0.76650603978404175</v>
          </cell>
          <cell r="JN15">
            <v>0.47418981067565991</v>
          </cell>
          <cell r="JO15">
            <v>0.62549775086765924</v>
          </cell>
          <cell r="JP15">
            <v>0.70406316608143593</v>
          </cell>
        </row>
        <row r="16">
          <cell r="A16" t="str">
            <v>adr</v>
          </cell>
          <cell r="B16" t="str">
            <v>adr</v>
          </cell>
          <cell r="C16">
            <v>127.70825274294708</v>
          </cell>
          <cell r="D16">
            <v>142.65412502688338</v>
          </cell>
          <cell r="E16">
            <v>135.04210725817995</v>
          </cell>
          <cell r="F16">
            <v>136.28248572954485</v>
          </cell>
          <cell r="G16">
            <v>138.48147515347713</v>
          </cell>
          <cell r="H16">
            <v>143.03168224270851</v>
          </cell>
          <cell r="I16">
            <v>157.42293701470621</v>
          </cell>
          <cell r="J16">
            <v>153.68494262666118</v>
          </cell>
          <cell r="K16">
            <v>136.36720483875504</v>
          </cell>
          <cell r="L16">
            <v>136.254819310117</v>
          </cell>
          <cell r="M16">
            <v>133.07376677940465</v>
          </cell>
          <cell r="N16">
            <v>116.24568236795605</v>
          </cell>
          <cell r="O16">
            <v>135.09290228433096</v>
          </cell>
          <cell r="P16">
            <v>140.08482727145642</v>
          </cell>
          <cell r="Q16">
            <v>139.81663842389608</v>
          </cell>
          <cell r="R16">
            <v>147.08501205928127</v>
          </cell>
          <cell r="S16">
            <v>146.06137749464801</v>
          </cell>
          <cell r="T16">
            <v>155.04417192522919</v>
          </cell>
          <cell r="U16">
            <v>158.02764676939751</v>
          </cell>
          <cell r="V16">
            <v>155.87662318953952</v>
          </cell>
          <cell r="W16">
            <v>137.06606380213168</v>
          </cell>
          <cell r="X16">
            <v>138.4347152789434</v>
          </cell>
          <cell r="Y16">
            <v>128.08299969360681</v>
          </cell>
          <cell r="Z16">
            <v>111.2152128856098</v>
          </cell>
          <cell r="AA16">
            <v>124.69874091474368</v>
          </cell>
          <cell r="AB16">
            <v>132.02818041256887</v>
          </cell>
          <cell r="AC16">
            <v>124.08399274406926</v>
          </cell>
          <cell r="AD16">
            <v>123.51790813801345</v>
          </cell>
          <cell r="AE16">
            <v>126.20613043937743</v>
          </cell>
          <cell r="AF16">
            <v>125.55121275940934</v>
          </cell>
          <cell r="AG16">
            <v>141.06241103365804</v>
          </cell>
          <cell r="AH16">
            <v>131.34913364639939</v>
          </cell>
          <cell r="AI16">
            <v>116.42647887023448</v>
          </cell>
          <cell r="AJ16">
            <v>128.51957122546847</v>
          </cell>
          <cell r="AK16">
            <v>116.40304021675556</v>
          </cell>
          <cell r="AL16">
            <v>99.178624131671029</v>
          </cell>
          <cell r="AM16">
            <v>111.03768880484981</v>
          </cell>
          <cell r="AN16">
            <v>118.65049975495627</v>
          </cell>
          <cell r="AO16">
            <v>115.69767792854276</v>
          </cell>
          <cell r="AP16">
            <v>118.44768682184977</v>
          </cell>
          <cell r="AQ16">
            <v>118.04885750015615</v>
          </cell>
          <cell r="AR16">
            <v>125.76546438382159</v>
          </cell>
          <cell r="AS16">
            <v>141.72931892394021</v>
          </cell>
          <cell r="AT16">
            <v>134.12750755034421</v>
          </cell>
          <cell r="AU16">
            <v>119.85160646521925</v>
          </cell>
          <cell r="AV16">
            <v>124.58195501368526</v>
          </cell>
          <cell r="AW16">
            <v>118.68561583325011</v>
          </cell>
          <cell r="AX16">
            <v>103.69586369559416</v>
          </cell>
          <cell r="AY16">
            <v>117.59931998488126</v>
          </cell>
          <cell r="AZ16">
            <v>129.3685828243255</v>
          </cell>
          <cell r="BA16">
            <v>123.6191576939418</v>
          </cell>
          <cell r="BB16">
            <v>118.9415945620742</v>
          </cell>
          <cell r="BC16">
            <v>118.75426129575197</v>
          </cell>
          <cell r="BD16">
            <v>128.51561737391813</v>
          </cell>
          <cell r="BE16">
            <v>149.31396736998681</v>
          </cell>
          <cell r="BF16">
            <v>134.68971006407284</v>
          </cell>
          <cell r="BG16">
            <v>124.72914800379948</v>
          </cell>
          <cell r="BH16">
            <v>126.22028908543645</v>
          </cell>
          <cell r="BI16">
            <v>116.18918157808555</v>
          </cell>
          <cell r="BJ16">
            <v>116.46037648705121</v>
          </cell>
          <cell r="BK16">
            <v>119.27221747348915</v>
          </cell>
          <cell r="BL16">
            <v>124.59571604060027</v>
          </cell>
          <cell r="BM16">
            <v>131.50559281962117</v>
          </cell>
          <cell r="BN16">
            <v>126.57259375266753</v>
          </cell>
          <cell r="BO16">
            <v>128.11950516632621</v>
          </cell>
          <cell r="BP16">
            <v>136.8857282932218</v>
          </cell>
          <cell r="BQ16">
            <v>158.67258338329535</v>
          </cell>
          <cell r="BR16">
            <v>145.83892485359667</v>
          </cell>
          <cell r="BS16">
            <v>128.62822513066743</v>
          </cell>
          <cell r="BT16">
            <v>133.36188071522108</v>
          </cell>
          <cell r="BU16">
            <v>123.95755312729811</v>
          </cell>
          <cell r="BV16">
            <v>108.16108606638286</v>
          </cell>
          <cell r="BW16">
            <v>124.79845453504504</v>
          </cell>
          <cell r="BX16">
            <v>127.46649306596544</v>
          </cell>
          <cell r="BY16">
            <v>128.55746917645408</v>
          </cell>
          <cell r="BZ16">
            <v>131.67141165537407</v>
          </cell>
          <cell r="CA16">
            <v>131.44275107667437</v>
          </cell>
          <cell r="CB16">
            <v>137.60879466212475</v>
          </cell>
          <cell r="CC16">
            <v>169.58188089758457</v>
          </cell>
          <cell r="CD16">
            <v>153.05972776018149</v>
          </cell>
          <cell r="CE16">
            <v>129.27187135959809</v>
          </cell>
          <cell r="CF16">
            <v>137.48520235583302</v>
          </cell>
          <cell r="CG16">
            <v>125.23471256974184</v>
          </cell>
          <cell r="CH16">
            <v>111.46324770703846</v>
          </cell>
          <cell r="CI16">
            <v>124.55773053728238</v>
          </cell>
          <cell r="CJ16">
            <v>135.22194175605154</v>
          </cell>
          <cell r="CK16">
            <v>137.0713092352556</v>
          </cell>
          <cell r="CL16">
            <v>138.03063377756433</v>
          </cell>
          <cell r="CM16">
            <v>139.92769552554117</v>
          </cell>
          <cell r="CN16">
            <v>147.03116450149008</v>
          </cell>
          <cell r="CO16">
            <v>178.88942587989331</v>
          </cell>
          <cell r="CP16">
            <v>162.88845353253748</v>
          </cell>
          <cell r="CQ16">
            <v>135.25950824026987</v>
          </cell>
          <cell r="CR16">
            <v>140.25646401157371</v>
          </cell>
          <cell r="CS16">
            <v>127.9143738065119</v>
          </cell>
          <cell r="CT16">
            <v>117.47016764776849</v>
          </cell>
          <cell r="CU16">
            <v>131.81696533835589</v>
          </cell>
          <cell r="CV16">
            <v>142.43459489252814</v>
          </cell>
          <cell r="CW16">
            <v>148.51476317556182</v>
          </cell>
          <cell r="CX16">
            <v>149.96867255288822</v>
          </cell>
          <cell r="CY16">
            <v>148.02476875827332</v>
          </cell>
          <cell r="CZ16">
            <v>159.23540573796254</v>
          </cell>
          <cell r="DA16">
            <v>190.16304725121978</v>
          </cell>
          <cell r="DB16">
            <v>164.6175191823842</v>
          </cell>
          <cell r="DC16">
            <v>147.57878797208463</v>
          </cell>
          <cell r="DD16">
            <v>150.41572933674297</v>
          </cell>
          <cell r="DE16">
            <v>138.38742499136131</v>
          </cell>
          <cell r="DF16">
            <v>122.93388957140584</v>
          </cell>
          <cell r="DG16">
            <v>136.3332885833056</v>
          </cell>
          <cell r="DH16">
            <v>146.89549204699068</v>
          </cell>
          <cell r="DI16">
            <v>149.09554128554655</v>
          </cell>
          <cell r="DJ16">
            <v>153.26600828854012</v>
          </cell>
          <cell r="DK16">
            <v>153.84726750969261</v>
          </cell>
          <cell r="DL16">
            <v>159.35555232060165</v>
          </cell>
          <cell r="DM16">
            <v>195.37704919475917</v>
          </cell>
          <cell r="DN16">
            <v>168.92874916052219</v>
          </cell>
          <cell r="DO16">
            <v>154.24966080662986</v>
          </cell>
          <cell r="DP16">
            <v>148.61265638312526</v>
          </cell>
          <cell r="DQ16">
            <v>142.16812230683462</v>
          </cell>
          <cell r="DR16">
            <v>136.92620728055965</v>
          </cell>
          <cell r="DS16">
            <v>142.37155446661021</v>
          </cell>
          <cell r="DT16">
            <v>151.96184533899859</v>
          </cell>
          <cell r="DU16">
            <v>163.07689177968197</v>
          </cell>
          <cell r="DV16">
            <v>155.38060963625279</v>
          </cell>
          <cell r="DW16">
            <v>154.8847775819587</v>
          </cell>
          <cell r="DX16">
            <v>171.81240558373594</v>
          </cell>
          <cell r="DY16">
            <v>201.27380330271274</v>
          </cell>
          <cell r="DZ16">
            <v>175.09352244360585</v>
          </cell>
          <cell r="EA16">
            <v>158.38314436535907</v>
          </cell>
          <cell r="EB16">
            <v>156.8395244911766</v>
          </cell>
          <cell r="EC16">
            <v>147.10636926333024</v>
          </cell>
          <cell r="ED16">
            <v>126.83834129626037</v>
          </cell>
          <cell r="EE16">
            <v>140.49110444328562</v>
          </cell>
          <cell r="EF16">
            <v>160.95580656371416</v>
          </cell>
          <cell r="EG16">
            <v>160.19042944487211</v>
          </cell>
          <cell r="EH16">
            <v>161.13312171901953</v>
          </cell>
          <cell r="EI16">
            <v>161.41491815830358</v>
          </cell>
          <cell r="EJ16">
            <v>176.20742495176589</v>
          </cell>
          <cell r="EK16">
            <v>208.62917752678831</v>
          </cell>
          <cell r="EL16">
            <v>183.02028158459362</v>
          </cell>
          <cell r="EM16">
            <v>164.53088035638081</v>
          </cell>
          <cell r="EN16">
            <v>165.43460012801839</v>
          </cell>
          <cell r="EO16">
            <v>156.68035882521031</v>
          </cell>
          <cell r="EP16">
            <v>143.25706861186941</v>
          </cell>
          <cell r="EQ16">
            <v>149.75034128148388</v>
          </cell>
          <cell r="ER16">
            <v>161.10550923443347</v>
          </cell>
          <cell r="ES16">
            <v>162.58779149501376</v>
          </cell>
          <cell r="ET16">
            <v>165.65162070492062</v>
          </cell>
          <cell r="EU16">
            <v>166.27142687477078</v>
          </cell>
          <cell r="EV16">
            <v>183.13113221790326</v>
          </cell>
          <cell r="EW16">
            <v>207.95624995515388</v>
          </cell>
          <cell r="EX16">
            <v>179.44773622850079</v>
          </cell>
          <cell r="EY16">
            <v>163.877936761792</v>
          </cell>
          <cell r="EZ16">
            <v>159.19556149530447</v>
          </cell>
          <cell r="FA16">
            <v>148.8069214535991</v>
          </cell>
          <cell r="FB16">
            <v>133.54786880425397</v>
          </cell>
          <cell r="FC16">
            <v>147.99001302073137</v>
          </cell>
          <cell r="FD16">
            <v>160.66661466470043</v>
          </cell>
          <cell r="FE16">
            <v>135.09299005841174</v>
          </cell>
          <cell r="FF16">
            <v>89.560710387716412</v>
          </cell>
          <cell r="FG16">
            <v>93.747350381110806</v>
          </cell>
          <cell r="FH16">
            <v>108.75794833171901</v>
          </cell>
          <cell r="FI16">
            <v>131.58689853483688</v>
          </cell>
          <cell r="FJ16">
            <v>120.1377779593308</v>
          </cell>
          <cell r="FK16">
            <v>115.13040494348724</v>
          </cell>
          <cell r="FL16">
            <v>114.20859552516757</v>
          </cell>
          <cell r="FM16">
            <v>108.8582366018309</v>
          </cell>
          <cell r="FN16">
            <v>86.956261579039079</v>
          </cell>
          <cell r="FO16">
            <v>97.50608500618992</v>
          </cell>
          <cell r="FP16">
            <v>104.89971070483645</v>
          </cell>
          <cell r="FQ16">
            <v>129.10409299966122</v>
          </cell>
          <cell r="FR16">
            <v>136.65415083860449</v>
          </cell>
          <cell r="FS16">
            <v>140.07605611460653</v>
          </cell>
          <cell r="FT16">
            <v>155.7221624596765</v>
          </cell>
          <cell r="FU16">
            <v>178.3879664406432</v>
          </cell>
          <cell r="FV16">
            <v>155.20867890328745</v>
          </cell>
          <cell r="FW16">
            <v>142.84878115558112</v>
          </cell>
          <cell r="FX16">
            <v>139.78867313912141</v>
          </cell>
          <cell r="FY16">
            <v>131.21068380961427</v>
          </cell>
          <cell r="FZ16">
            <v>118.22975179080366</v>
          </cell>
          <cell r="GA16">
            <v>132.91731050629562</v>
          </cell>
          <cell r="GB16">
            <v>143.35826343617435</v>
          </cell>
          <cell r="GC16">
            <v>144.85636407184171</v>
          </cell>
          <cell r="GD16">
            <v>147.76671516298944</v>
          </cell>
          <cell r="GE16">
            <v>148.49912097272434</v>
          </cell>
          <cell r="GF16">
            <v>163.75248167338236</v>
          </cell>
          <cell r="GG16">
            <v>186.17070026107717</v>
          </cell>
          <cell r="GH16">
            <v>160.83673559649645</v>
          </cell>
          <cell r="GI16">
            <v>147.05168347903111</v>
          </cell>
          <cell r="GJ16">
            <v>143.01352843325839</v>
          </cell>
          <cell r="GK16">
            <v>133.8321412825733</v>
          </cell>
          <cell r="GL16">
            <v>120.24303420021624</v>
          </cell>
          <cell r="GN16">
            <v>135.35575593423079</v>
          </cell>
          <cell r="GO16">
            <v>139.39941721961247</v>
          </cell>
          <cell r="GP16">
            <v>150.01739488245499</v>
          </cell>
          <cell r="GQ16">
            <v>129.60297010899185</v>
          </cell>
          <cell r="GR16">
            <v>138.43599662278416</v>
          </cell>
          <cell r="GS16">
            <v>149.53712826391165</v>
          </cell>
          <cell r="GT16">
            <v>151.49690569100915</v>
          </cell>
          <cell r="GU16">
            <v>127.40634252115569</v>
          </cell>
          <cell r="GV16">
            <v>126.91934374341797</v>
          </cell>
          <cell r="GW16">
            <v>125.09389539696917</v>
          </cell>
          <cell r="GX16">
            <v>130.76654123237353</v>
          </cell>
          <cell r="GY16">
            <v>116.1114500149785</v>
          </cell>
          <cell r="GZ16">
            <v>115.2650037961218</v>
          </cell>
          <cell r="HA16">
            <v>120.91534069018066</v>
          </cell>
          <cell r="HB16">
            <v>132.9243974832535</v>
          </cell>
          <cell r="HC16">
            <v>116.41536610977637</v>
          </cell>
          <cell r="HD16">
            <v>123.64135668064124</v>
          </cell>
          <cell r="HE16">
            <v>122.33818144863034</v>
          </cell>
          <cell r="HF16">
            <v>137.23266375603674</v>
          </cell>
          <cell r="HG16">
            <v>119.90499227342673</v>
          </cell>
          <cell r="HH16">
            <v>125.67687021928418</v>
          </cell>
          <cell r="HI16">
            <v>130.80288705423794</v>
          </cell>
          <cell r="HJ16">
            <v>145.61192843040115</v>
          </cell>
          <cell r="HK16">
            <v>122.86493914313647</v>
          </cell>
          <cell r="HL16">
            <v>127.02180185073136</v>
          </cell>
          <cell r="HM16">
            <v>133.72816689081145</v>
          </cell>
          <cell r="HN16">
            <v>152.3911965993112</v>
          </cell>
          <cell r="HO16">
            <v>125.6408415508878</v>
          </cell>
          <cell r="HP16">
            <v>132.6778601582522</v>
          </cell>
          <cell r="HQ16">
            <v>141.76361799520748</v>
          </cell>
          <cell r="HR16">
            <v>160.6925438433374</v>
          </cell>
          <cell r="HS16">
            <v>129.35587306196206</v>
          </cell>
          <cell r="HT16">
            <v>141.45055860274306</v>
          </cell>
          <cell r="HU16">
            <v>152.53497599271074</v>
          </cell>
          <cell r="HV16">
            <v>168.69330897995508</v>
          </cell>
          <cell r="HW16">
            <v>138.22944228961398</v>
          </cell>
          <cell r="HX16">
            <v>144.42280683731008</v>
          </cell>
          <cell r="HY16">
            <v>155.57813826430709</v>
          </cell>
          <cell r="HZ16">
            <v>173.72906046465309</v>
          </cell>
          <cell r="IA16">
            <v>142.85449407001462</v>
          </cell>
          <cell r="IB16">
            <v>153.26421897893349</v>
          </cell>
          <cell r="IC16">
            <v>160.98349327944109</v>
          </cell>
          <cell r="ID16">
            <v>179.39458015119317</v>
          </cell>
          <cell r="IE16">
            <v>144.46349473095324</v>
          </cell>
          <cell r="IF16">
            <v>154.51338039210842</v>
          </cell>
          <cell r="IG16">
            <v>166.52558991527732</v>
          </cell>
          <cell r="IH16">
            <v>186.56218396950334</v>
          </cell>
          <cell r="II16">
            <v>155.69256432879251</v>
          </cell>
          <cell r="IJ16">
            <v>158.06260063927488</v>
          </cell>
          <cell r="IK16">
            <v>172.03643867374805</v>
          </cell>
          <cell r="IL16">
            <v>184.71184864795401</v>
          </cell>
          <cell r="IM16">
            <v>147.94138491045521</v>
          </cell>
          <cell r="IN16">
            <v>149.96734137395671</v>
          </cell>
          <cell r="IO16">
            <v>99.160058563498268</v>
          </cell>
          <cell r="IP16">
            <v>122.52461106831699</v>
          </cell>
          <cell r="IQ16">
            <v>102.79067635826659</v>
          </cell>
          <cell r="IR16">
            <v>114.32942268163883</v>
          </cell>
          <cell r="IS16">
            <v>144.74080365595648</v>
          </cell>
          <cell r="IT16">
            <v>159.49258509283143</v>
          </cell>
          <cell r="IU16">
            <v>130.32355350808768</v>
          </cell>
          <cell r="IV16">
            <v>140.63270280587932</v>
          </cell>
          <cell r="IW16">
            <v>153.67977609590503</v>
          </cell>
          <cell r="IX16">
            <v>165.51175229923405</v>
          </cell>
          <cell r="IY16">
            <v>133.00463027154268</v>
          </cell>
          <cell r="JA16">
            <v>139.11307044003811</v>
          </cell>
          <cell r="JB16">
            <v>142.70145122885063</v>
          </cell>
          <cell r="JC16">
            <v>125.13281364285902</v>
          </cell>
          <cell r="JD16">
            <v>122.04041749042601</v>
          </cell>
          <cell r="JE16">
            <v>126.39388422547012</v>
          </cell>
          <cell r="JF16">
            <v>132.04718987512547</v>
          </cell>
          <cell r="JG16">
            <v>135.62776312204977</v>
          </cell>
          <cell r="JH16">
            <v>142.03955572548088</v>
          </cell>
          <cell r="JI16">
            <v>150.92496688472161</v>
          </cell>
          <cell r="JJ16">
            <v>154.9216202302311</v>
          </cell>
          <cell r="JK16">
            <v>160.3457154350516</v>
          </cell>
          <cell r="JL16">
            <v>166.49601337996552</v>
          </cell>
          <cell r="JM16">
            <v>166.5725499254915</v>
          </cell>
          <cell r="JN16">
            <v>124.26743380993052</v>
          </cell>
          <cell r="JO16">
            <v>140.16739667190723</v>
          </cell>
          <cell r="JP16">
            <v>149.01256219069819</v>
          </cell>
        </row>
        <row r="17">
          <cell r="A17" t="str">
            <v>revpar</v>
          </cell>
          <cell r="B17" t="str">
            <v>revpar</v>
          </cell>
          <cell r="C17">
            <v>78.680880360973973</v>
          </cell>
          <cell r="D17">
            <v>107.05454082099337</v>
          </cell>
          <cell r="E17">
            <v>101.34990630376467</v>
          </cell>
          <cell r="F17">
            <v>99.597217089012275</v>
          </cell>
          <cell r="G17">
            <v>96.807465377269793</v>
          </cell>
          <cell r="H17">
            <v>115.53079378397049</v>
          </cell>
          <cell r="I17">
            <v>132.96324135646887</v>
          </cell>
          <cell r="J17">
            <v>130.19095397711658</v>
          </cell>
          <cell r="K17">
            <v>96.229579949729313</v>
          </cell>
          <cell r="L17">
            <v>99.777065674516408</v>
          </cell>
          <cell r="M17">
            <v>94.457126582806978</v>
          </cell>
          <cell r="N17">
            <v>63.002437443202538</v>
          </cell>
          <cell r="O17">
            <v>82.949167356436277</v>
          </cell>
          <cell r="P17">
            <v>98.231645168572769</v>
          </cell>
          <cell r="Q17">
            <v>102.14793816818623</v>
          </cell>
          <cell r="R17">
            <v>108.77630286036117</v>
          </cell>
          <cell r="S17">
            <v>104.05849065988662</v>
          </cell>
          <cell r="T17">
            <v>122.39818678278871</v>
          </cell>
          <cell r="U17">
            <v>127.72581567314288</v>
          </cell>
          <cell r="V17">
            <v>130.96504002720292</v>
          </cell>
          <cell r="W17">
            <v>87.922765767375381</v>
          </cell>
          <cell r="X17">
            <v>94.594488983153411</v>
          </cell>
          <cell r="Y17">
            <v>73.53029707411801</v>
          </cell>
          <cell r="Z17">
            <v>52.772122560841552</v>
          </cell>
          <cell r="AA17">
            <v>65.571270643009441</v>
          </cell>
          <cell r="AB17">
            <v>82.969344291376061</v>
          </cell>
          <cell r="AC17">
            <v>75.862015580520662</v>
          </cell>
          <cell r="AD17">
            <v>79.114083027850796</v>
          </cell>
          <cell r="AE17">
            <v>77.155467763656958</v>
          </cell>
          <cell r="AF17">
            <v>83.707375256487637</v>
          </cell>
          <cell r="AG17">
            <v>111.40662583372037</v>
          </cell>
          <cell r="AH17">
            <v>98.374700135677145</v>
          </cell>
          <cell r="AI17">
            <v>71.871364856584961</v>
          </cell>
          <cell r="AJ17">
            <v>83.256711751076864</v>
          </cell>
          <cell r="AK17">
            <v>63.312088175862208</v>
          </cell>
          <cell r="AL17">
            <v>47.875873600624544</v>
          </cell>
          <cell r="AM17">
            <v>59.181098141928842</v>
          </cell>
          <cell r="AN17">
            <v>75.59561607097028</v>
          </cell>
          <cell r="AO17">
            <v>79.531106701959516</v>
          </cell>
          <cell r="AP17">
            <v>78.387312824462327</v>
          </cell>
          <cell r="AQ17">
            <v>76.661664379213065</v>
          </cell>
          <cell r="AR17">
            <v>92.15681475210782</v>
          </cell>
          <cell r="AS17">
            <v>117.13218385621087</v>
          </cell>
          <cell r="AT17">
            <v>104.63879691361288</v>
          </cell>
          <cell r="AU17">
            <v>77.831155466033934</v>
          </cell>
          <cell r="AV17">
            <v>81.731601141584079</v>
          </cell>
          <cell r="AW17">
            <v>72.062611170851326</v>
          </cell>
          <cell r="AX17">
            <v>54.549680728410749</v>
          </cell>
          <cell r="AY17">
            <v>67.160979278209211</v>
          </cell>
          <cell r="AZ17">
            <v>86.681007585345796</v>
          </cell>
          <cell r="BA17">
            <v>86.127211347650658</v>
          </cell>
          <cell r="BB17">
            <v>80.135760983501385</v>
          </cell>
          <cell r="BC17">
            <v>77.758844248200361</v>
          </cell>
          <cell r="BD17">
            <v>98.007253964457959</v>
          </cell>
          <cell r="BE17">
            <v>129.2146621223977</v>
          </cell>
          <cell r="BF17">
            <v>106.56154354224286</v>
          </cell>
          <cell r="BG17">
            <v>87.059334028228704</v>
          </cell>
          <cell r="BH17">
            <v>83.271847675701238</v>
          </cell>
          <cell r="BI17">
            <v>70.269742882956592</v>
          </cell>
          <cell r="BJ17">
            <v>67.126818560714369</v>
          </cell>
          <cell r="BK17">
            <v>69.044709953053612</v>
          </cell>
          <cell r="BL17">
            <v>85.770766545733039</v>
          </cell>
          <cell r="BM17">
            <v>98.930711305813944</v>
          </cell>
          <cell r="BN17">
            <v>90.05333079614897</v>
          </cell>
          <cell r="BO17">
            <v>86.953763474119384</v>
          </cell>
          <cell r="BP17">
            <v>109.68255383588146</v>
          </cell>
          <cell r="BQ17">
            <v>137.16017396502798</v>
          </cell>
          <cell r="BR17">
            <v>119.25024834088305</v>
          </cell>
          <cell r="BS17">
            <v>89.634663373163079</v>
          </cell>
          <cell r="BT17">
            <v>93.438215907130981</v>
          </cell>
          <cell r="BU17">
            <v>76.477671201541739</v>
          </cell>
          <cell r="BV17">
            <v>59.107063992821949</v>
          </cell>
          <cell r="BW17">
            <v>77.839378074747287</v>
          </cell>
          <cell r="BX17">
            <v>86.51668516211862</v>
          </cell>
          <cell r="BY17">
            <v>93.068005106753475</v>
          </cell>
          <cell r="BZ17">
            <v>93.584105260166211</v>
          </cell>
          <cell r="CA17">
            <v>91.623582770682006</v>
          </cell>
          <cell r="CB17">
            <v>109.87925723645803</v>
          </cell>
          <cell r="CC17">
            <v>149.22955980374201</v>
          </cell>
          <cell r="CD17">
            <v>126.09811854960913</v>
          </cell>
          <cell r="CE17">
            <v>90.820227459376184</v>
          </cell>
          <cell r="CF17">
            <v>97.0172186917179</v>
          </cell>
          <cell r="CG17">
            <v>83.132365731695572</v>
          </cell>
          <cell r="CH17">
            <v>63.639047756842366</v>
          </cell>
          <cell r="CI17">
            <v>77.835634437396024</v>
          </cell>
          <cell r="CJ17">
            <v>99.09992711493436</v>
          </cell>
          <cell r="CK17">
            <v>105.39327219405453</v>
          </cell>
          <cell r="CL17">
            <v>106.16718798111295</v>
          </cell>
          <cell r="CM17">
            <v>104.62696189832685</v>
          </cell>
          <cell r="CN17">
            <v>119.79225700685986</v>
          </cell>
          <cell r="CO17">
            <v>155.3803850758859</v>
          </cell>
          <cell r="CP17">
            <v>139.31751688838867</v>
          </cell>
          <cell r="CQ17">
            <v>97.521888803019621</v>
          </cell>
          <cell r="CR17">
            <v>105.54915341557253</v>
          </cell>
          <cell r="CS17">
            <v>86.066611294154569</v>
          </cell>
          <cell r="CT17">
            <v>71.808784352279233</v>
          </cell>
          <cell r="CU17">
            <v>87.445283638213368</v>
          </cell>
          <cell r="CV17">
            <v>111.5584181194627</v>
          </cell>
          <cell r="CW17">
            <v>119.46273490356833</v>
          </cell>
          <cell r="CX17">
            <v>119.26332563333723</v>
          </cell>
          <cell r="CY17">
            <v>112.48681324054533</v>
          </cell>
          <cell r="CZ17">
            <v>132.49008792370523</v>
          </cell>
          <cell r="DA17">
            <v>164.37184929894107</v>
          </cell>
          <cell r="DB17">
            <v>136.537117130046</v>
          </cell>
          <cell r="DC17">
            <v>110.10275889098887</v>
          </cell>
          <cell r="DD17">
            <v>117.35738074996212</v>
          </cell>
          <cell r="DE17">
            <v>93.277423558313515</v>
          </cell>
          <cell r="DF17">
            <v>76.90032260211153</v>
          </cell>
          <cell r="DG17">
            <v>92.33340731820735</v>
          </cell>
          <cell r="DH17">
            <v>110.33821549259778</v>
          </cell>
          <cell r="DI17">
            <v>119.96591901334671</v>
          </cell>
          <cell r="DJ17">
            <v>121.31519622591713</v>
          </cell>
          <cell r="DK17">
            <v>114.71069555769861</v>
          </cell>
          <cell r="DL17">
            <v>133.46137024147259</v>
          </cell>
          <cell r="DM17">
            <v>170.68315243938983</v>
          </cell>
          <cell r="DN17">
            <v>140.4763446499706</v>
          </cell>
          <cell r="DO17">
            <v>122.07728920601517</v>
          </cell>
          <cell r="DP17">
            <v>113.88468890751132</v>
          </cell>
          <cell r="DQ17">
            <v>100.21326584893976</v>
          </cell>
          <cell r="DR17">
            <v>90.887155078402998</v>
          </cell>
          <cell r="DS17">
            <v>94.795464387650796</v>
          </cell>
          <cell r="DT17">
            <v>115.31875363084177</v>
          </cell>
          <cell r="DU17">
            <v>135.00419117433705</v>
          </cell>
          <cell r="DV17">
            <v>124.55055889007005</v>
          </cell>
          <cell r="DW17">
            <v>116.47927119342886</v>
          </cell>
          <cell r="DX17">
            <v>145.71798741187501</v>
          </cell>
          <cell r="DY17">
            <v>178.38270763313812</v>
          </cell>
          <cell r="DZ17">
            <v>144.49195486590332</v>
          </cell>
          <cell r="EA17">
            <v>123.39057434320037</v>
          </cell>
          <cell r="EB17">
            <v>119.41105755483044</v>
          </cell>
          <cell r="EC17">
            <v>103.66851642773258</v>
          </cell>
          <cell r="ED17">
            <v>80.781078814465204</v>
          </cell>
          <cell r="EE17">
            <v>94.117683972802084</v>
          </cell>
          <cell r="EF17">
            <v>128.5424924420675</v>
          </cell>
          <cell r="EG17">
            <v>133.41464842992534</v>
          </cell>
          <cell r="EH17">
            <v>127.09106751444962</v>
          </cell>
          <cell r="EI17">
            <v>125.03958383456524</v>
          </cell>
          <cell r="EJ17">
            <v>151.94380835091135</v>
          </cell>
          <cell r="EK17">
            <v>185.13957176804342</v>
          </cell>
          <cell r="EL17">
            <v>155.30510966741167</v>
          </cell>
          <cell r="EM17">
            <v>127.29593307695208</v>
          </cell>
          <cell r="EN17">
            <v>130.12412694540996</v>
          </cell>
          <cell r="EO17">
            <v>114.71644468630582</v>
          </cell>
          <cell r="EP17">
            <v>95.97984259306368</v>
          </cell>
          <cell r="EQ17">
            <v>103.58863040655918</v>
          </cell>
          <cell r="ER17">
            <v>121.52998583856305</v>
          </cell>
          <cell r="ES17">
            <v>130.18289801536517</v>
          </cell>
          <cell r="ET17">
            <v>131.86563557548106</v>
          </cell>
          <cell r="EU17">
            <v>122.96762964556281</v>
          </cell>
          <cell r="EV17">
            <v>156.0746513136362</v>
          </cell>
          <cell r="EW17">
            <v>180.20851341660827</v>
          </cell>
          <cell r="EX17">
            <v>148.21150993065839</v>
          </cell>
          <cell r="EY17">
            <v>127.388478802523</v>
          </cell>
          <cell r="EZ17">
            <v>119.40110314096958</v>
          </cell>
          <cell r="FA17">
            <v>106.90281030791084</v>
          </cell>
          <cell r="FB17">
            <v>83.727237020279048</v>
          </cell>
          <cell r="FC17">
            <v>104.18908908813091</v>
          </cell>
          <cell r="FD17">
            <v>124.3504740290231</v>
          </cell>
          <cell r="FE17">
            <v>55.32647229865848</v>
          </cell>
          <cell r="FF17">
            <v>23.216650383283547</v>
          </cell>
          <cell r="FG17">
            <v>33.895787816559235</v>
          </cell>
          <cell r="FH17">
            <v>43.904900934431105</v>
          </cell>
          <cell r="FI17">
            <v>66.230802521011029</v>
          </cell>
          <cell r="FJ17">
            <v>63.010391534802366</v>
          </cell>
          <cell r="FK17">
            <v>49.327136610733483</v>
          </cell>
          <cell r="FL17">
            <v>45.296889039483027</v>
          </cell>
          <cell r="FM17">
            <v>44.530885871259414</v>
          </cell>
          <cell r="FN17">
            <v>37.530550832254534</v>
          </cell>
          <cell r="FO17">
            <v>34.081017856479079</v>
          </cell>
          <cell r="FP17">
            <v>41.697781279478669</v>
          </cell>
          <cell r="FQ17">
            <v>79.201514074021517</v>
          </cell>
          <cell r="FR17">
            <v>88.478726779550698</v>
          </cell>
          <cell r="FS17">
            <v>87.595270454704448</v>
          </cell>
          <cell r="FT17">
            <v>115.53070337032341</v>
          </cell>
          <cell r="FU17">
            <v>135.71854619269948</v>
          </cell>
          <cell r="FV17">
            <v>114.19515410586668</v>
          </cell>
          <cell r="FW17">
            <v>99.804299535194133</v>
          </cell>
          <cell r="FX17">
            <v>94.030791268891889</v>
          </cell>
          <cell r="FY17">
            <v>85.014247967063056</v>
          </cell>
          <cell r="FZ17">
            <v>67.524355176079368</v>
          </cell>
          <cell r="GA17">
            <v>81.175143012786023</v>
          </cell>
          <cell r="GB17">
            <v>96.332232428784636</v>
          </cell>
          <cell r="GC17">
            <v>104.86767676505535</v>
          </cell>
          <cell r="GD17">
            <v>106.76520399054701</v>
          </cell>
          <cell r="GE17">
            <v>100.12797971935878</v>
          </cell>
          <cell r="GF17">
            <v>128.13671895589295</v>
          </cell>
          <cell r="GG17">
            <v>149.14169695431562</v>
          </cell>
          <cell r="GH17">
            <v>123.58949792748128</v>
          </cell>
          <cell r="GI17">
            <v>106.65973966858991</v>
          </cell>
          <cell r="GJ17">
            <v>100.24399757870108</v>
          </cell>
          <cell r="GK17">
            <v>90.300025106423163</v>
          </cell>
          <cell r="GL17">
            <v>71.194344101663788</v>
          </cell>
          <cell r="GN17">
            <v>95.31646143994125</v>
          </cell>
          <cell r="GO17">
            <v>103.90411806816763</v>
          </cell>
          <cell r="GP17">
            <v>120.01740783714273</v>
          </cell>
          <cell r="GQ17">
            <v>85.636897057537738</v>
          </cell>
          <cell r="GR17">
            <v>94.317116408308976</v>
          </cell>
          <cell r="GS17">
            <v>111.67867932374142</v>
          </cell>
          <cell r="GT17">
            <v>115.83803804056502</v>
          </cell>
          <cell r="GU17">
            <v>73.423241354443789</v>
          </cell>
          <cell r="GV17">
            <v>74.532120142879023</v>
          </cell>
          <cell r="GW17">
            <v>79.963191277938819</v>
          </cell>
          <cell r="GX17">
            <v>94.123559866042726</v>
          </cell>
          <cell r="GY17">
            <v>64.815237666048731</v>
          </cell>
          <cell r="GZ17">
            <v>71.311058053494762</v>
          </cell>
          <cell r="HA17">
            <v>82.341232181738192</v>
          </cell>
          <cell r="HB17">
            <v>100.10702690206389</v>
          </cell>
          <cell r="HC17">
            <v>69.419175498445156</v>
          </cell>
          <cell r="HD17">
            <v>79.764408110277799</v>
          </cell>
          <cell r="HE17">
            <v>85.21987588234623</v>
          </cell>
          <cell r="HF17">
            <v>107.83733410781473</v>
          </cell>
          <cell r="HG17">
            <v>73.588190477374326</v>
          </cell>
          <cell r="HH17">
            <v>84.534993692416222</v>
          </cell>
          <cell r="HI17">
            <v>95.48568274907899</v>
          </cell>
          <cell r="HJ17">
            <v>115.61348125056246</v>
          </cell>
          <cell r="HK17">
            <v>76.361880415365349</v>
          </cell>
          <cell r="HL17">
            <v>85.789814171298588</v>
          </cell>
          <cell r="HM17">
            <v>98.299846141949857</v>
          </cell>
          <cell r="HN17">
            <v>122.41093622172508</v>
          </cell>
          <cell r="HO17">
            <v>81.240941683140662</v>
          </cell>
          <cell r="HP17">
            <v>93.95650519526869</v>
          </cell>
          <cell r="HQ17">
            <v>110.13420949522035</v>
          </cell>
          <cell r="HR17">
            <v>131.13921438017783</v>
          </cell>
          <cell r="HS17">
            <v>87.827916172130685</v>
          </cell>
          <cell r="HT17">
            <v>105.9854190447053</v>
          </cell>
          <cell r="HU17">
            <v>121.31795122919637</v>
          </cell>
          <cell r="HV17">
            <v>137.32937517805664</v>
          </cell>
          <cell r="HW17">
            <v>95.840142444322254</v>
          </cell>
          <cell r="HX17">
            <v>107.49377525869639</v>
          </cell>
          <cell r="HY17">
            <v>123.06953576534146</v>
          </cell>
          <cell r="HZ17">
            <v>144.65462410672225</v>
          </cell>
          <cell r="IA17">
            <v>101.66879372417924</v>
          </cell>
          <cell r="IB17">
            <v>115.05102503146657</v>
          </cell>
          <cell r="IC17">
            <v>128.80486433448155</v>
          </cell>
          <cell r="ID17">
            <v>149.03061912655585</v>
          </cell>
          <cell r="IE17">
            <v>101.26109625247068</v>
          </cell>
          <cell r="IF17">
            <v>118.37975150394526</v>
          </cell>
          <cell r="IG17">
            <v>134.58215386784437</v>
          </cell>
          <cell r="IH17">
            <v>156.18407719198518</v>
          </cell>
          <cell r="II17">
            <v>113.57242059681282</v>
          </cell>
          <cell r="IJ17">
            <v>118.38453356538329</v>
          </cell>
          <cell r="IK17">
            <v>136.83504729518188</v>
          </cell>
          <cell r="IL17">
            <v>152.14268733182669</v>
          </cell>
          <cell r="IM17">
            <v>103.29249885993575</v>
          </cell>
          <cell r="IN17">
            <v>93.619837795763331</v>
          </cell>
          <cell r="IO17">
            <v>34.170722579740136</v>
          </cell>
          <cell r="IP17">
            <v>59.492472379590502</v>
          </cell>
          <cell r="IQ17">
            <v>42.409486468989847</v>
          </cell>
          <cell r="IR17">
            <v>52.199754602019262</v>
          </cell>
          <cell r="IS17">
            <v>97.160490842547091</v>
          </cell>
          <cell r="IT17">
            <v>116.77054322786546</v>
          </cell>
          <cell r="IU17">
            <v>82.148986121259611</v>
          </cell>
          <cell r="IV17">
            <v>94.05144356798948</v>
          </cell>
          <cell r="IW17">
            <v>111.54972593069581</v>
          </cell>
          <cell r="IX17">
            <v>126.6789046890587</v>
          </cell>
          <cell r="IY17">
            <v>87.212927666130483</v>
          </cell>
          <cell r="JA17">
            <v>101.20123616054839</v>
          </cell>
          <cell r="JB17">
            <v>98.715669568443076</v>
          </cell>
          <cell r="JC17">
            <v>78.371803042233381</v>
          </cell>
          <cell r="JD17">
            <v>80.849479363805486</v>
          </cell>
          <cell r="JE17">
            <v>86.640573801330007</v>
          </cell>
          <cell r="JF17">
            <v>93.05035472248656</v>
          </cell>
          <cell r="JG17">
            <v>97.018868286406715</v>
          </cell>
          <cell r="JH17">
            <v>105.85574350590953</v>
          </cell>
          <cell r="JI17">
            <v>115.15067784075104</v>
          </cell>
          <cell r="JJ17">
            <v>119.29453202356052</v>
          </cell>
          <cell r="JK17">
            <v>123.5651406667715</v>
          </cell>
          <cell r="JL17">
            <v>130.74159423651417</v>
          </cell>
          <cell r="JM17">
            <v>127.67886558011807</v>
          </cell>
          <cell r="JN17">
            <v>58.926350911481059</v>
          </cell>
          <cell r="JO17">
            <v>87.674391363253008</v>
          </cell>
          <cell r="JP17">
            <v>104.91425632188984</v>
          </cell>
        </row>
        <row r="18">
          <cell r="A18" t="str">
            <v>rmrevt</v>
          </cell>
          <cell r="B18" t="str">
            <v>rmrevt</v>
          </cell>
          <cell r="C18">
            <v>133309409</v>
          </cell>
          <cell r="D18">
            <v>163829845.99999899</v>
          </cell>
          <cell r="E18">
            <v>171717653</v>
          </cell>
          <cell r="F18">
            <v>163304576.99999899</v>
          </cell>
          <cell r="G18">
            <v>164534549</v>
          </cell>
          <cell r="H18">
            <v>190022738.99999899</v>
          </cell>
          <cell r="I18">
            <v>226422040</v>
          </cell>
          <cell r="J18">
            <v>221701134</v>
          </cell>
          <cell r="K18">
            <v>159263804</v>
          </cell>
          <cell r="L18">
            <v>171579835</v>
          </cell>
          <cell r="M18">
            <v>158367763</v>
          </cell>
          <cell r="N18">
            <v>108844901</v>
          </cell>
          <cell r="O18">
            <v>143305470</v>
          </cell>
          <cell r="P18">
            <v>153163567</v>
          </cell>
          <cell r="Q18">
            <v>176568840</v>
          </cell>
          <cell r="R18">
            <v>181549825</v>
          </cell>
          <cell r="S18">
            <v>179916506</v>
          </cell>
          <cell r="T18">
            <v>205750128</v>
          </cell>
          <cell r="U18">
            <v>221613231</v>
          </cell>
          <cell r="V18">
            <v>227233511.99999899</v>
          </cell>
          <cell r="W18">
            <v>147631116</v>
          </cell>
          <cell r="X18">
            <v>164128060</v>
          </cell>
          <cell r="Y18">
            <v>124574294</v>
          </cell>
          <cell r="Z18">
            <v>94332966</v>
          </cell>
          <cell r="AA18">
            <v>117317822.44</v>
          </cell>
          <cell r="AB18">
            <v>134233447.11000001</v>
          </cell>
          <cell r="AC18">
            <v>135884876.78999999</v>
          </cell>
          <cell r="AD18">
            <v>137259769.49000001</v>
          </cell>
          <cell r="AE18">
            <v>138529401.84</v>
          </cell>
          <cell r="AF18">
            <v>145638276.84</v>
          </cell>
          <cell r="AG18">
            <v>201006741.53999999</v>
          </cell>
          <cell r="AH18">
            <v>177640114.769999</v>
          </cell>
          <cell r="AI18">
            <v>125511120.59</v>
          </cell>
          <cell r="AJ18">
            <v>150240149.88</v>
          </cell>
          <cell r="AK18">
            <v>111228575.87</v>
          </cell>
          <cell r="AL18">
            <v>86591369.049999997</v>
          </cell>
          <cell r="AM18">
            <v>106875441.04000001</v>
          </cell>
          <cell r="AN18">
            <v>123713435.23</v>
          </cell>
          <cell r="AO18">
            <v>144101457.86000001</v>
          </cell>
          <cell r="AP18">
            <v>137405120.65000001</v>
          </cell>
          <cell r="AQ18">
            <v>138859572.53999999</v>
          </cell>
          <cell r="AR18">
            <v>161660562.87</v>
          </cell>
          <cell r="AS18">
            <v>212724227.63</v>
          </cell>
          <cell r="AT18">
            <v>190034937.63</v>
          </cell>
          <cell r="AU18">
            <v>136787477.41999999</v>
          </cell>
          <cell r="AV18">
            <v>148430554.08000001</v>
          </cell>
          <cell r="AW18">
            <v>126657966.02</v>
          </cell>
          <cell r="AX18">
            <v>99074657.530000001</v>
          </cell>
          <cell r="AY18">
            <v>121965077.14</v>
          </cell>
          <cell r="AZ18">
            <v>142180082.94999999</v>
          </cell>
          <cell r="BA18">
            <v>156245096.65000001</v>
          </cell>
          <cell r="BB18">
            <v>140667109.39999899</v>
          </cell>
          <cell r="BC18">
            <v>141042179.81</v>
          </cell>
          <cell r="BD18">
            <v>172123279.63</v>
          </cell>
          <cell r="BE18">
            <v>234491015.94</v>
          </cell>
          <cell r="BF18">
            <v>193378192.12</v>
          </cell>
          <cell r="BG18">
            <v>152846590.38</v>
          </cell>
          <cell r="BH18">
            <v>151070287.15999901</v>
          </cell>
          <cell r="BI18">
            <v>123664909.70999999</v>
          </cell>
          <cell r="BJ18">
            <v>121840612.95999999</v>
          </cell>
          <cell r="BK18">
            <v>124745977.34999999</v>
          </cell>
          <cell r="BL18">
            <v>139767238</v>
          </cell>
          <cell r="BM18">
            <v>178493856.19</v>
          </cell>
          <cell r="BN18">
            <v>157235817.16999999</v>
          </cell>
          <cell r="BO18">
            <v>156865806.66</v>
          </cell>
          <cell r="BP18">
            <v>192193448.61000001</v>
          </cell>
          <cell r="BQ18">
            <v>248246747.5</v>
          </cell>
          <cell r="BR18">
            <v>216238144.81999999</v>
          </cell>
          <cell r="BS18">
            <v>157306145.18000001</v>
          </cell>
          <cell r="BT18">
            <v>169568964.52000001</v>
          </cell>
          <cell r="BU18">
            <v>133734209.3</v>
          </cell>
          <cell r="BV18">
            <v>106849849.22</v>
          </cell>
          <cell r="BW18">
            <v>140597065.28999999</v>
          </cell>
          <cell r="BX18">
            <v>141142628.03999901</v>
          </cell>
          <cell r="BY18">
            <v>168467235.58000001</v>
          </cell>
          <cell r="BZ18">
            <v>164638773.02000001</v>
          </cell>
          <cell r="CA18">
            <v>166520089.40000001</v>
          </cell>
          <cell r="CB18">
            <v>193863269.91999999</v>
          </cell>
          <cell r="CC18">
            <v>273005630.50999898</v>
          </cell>
          <cell r="CD18">
            <v>229589744.69999999</v>
          </cell>
          <cell r="CE18">
            <v>160351285.40000001</v>
          </cell>
          <cell r="CF18">
            <v>176969302.65000001</v>
          </cell>
          <cell r="CG18">
            <v>146797625.38</v>
          </cell>
          <cell r="CH18">
            <v>116119624.88</v>
          </cell>
          <cell r="CI18">
            <v>142368614.09999999</v>
          </cell>
          <cell r="CJ18">
            <v>164112650.49999899</v>
          </cell>
          <cell r="CK18">
            <v>193234770.41</v>
          </cell>
          <cell r="CL18">
            <v>189775971.859999</v>
          </cell>
          <cell r="CM18">
            <v>192939023.12</v>
          </cell>
          <cell r="CN18">
            <v>213919022.94999999</v>
          </cell>
          <cell r="CO18">
            <v>287711799.20999998</v>
          </cell>
          <cell r="CP18">
            <v>257955856.11000001</v>
          </cell>
          <cell r="CQ18">
            <v>174140935.96000001</v>
          </cell>
          <cell r="CR18">
            <v>194672325.38</v>
          </cell>
          <cell r="CS18">
            <v>153597917.18000001</v>
          </cell>
          <cell r="CT18">
            <v>132424589.87</v>
          </cell>
          <cell r="CU18">
            <v>161249452.81</v>
          </cell>
          <cell r="CV18">
            <v>185803222.78</v>
          </cell>
          <cell r="CW18">
            <v>220767492.489999</v>
          </cell>
          <cell r="CX18">
            <v>213589882.50999999</v>
          </cell>
          <cell r="CY18">
            <v>208887224.78</v>
          </cell>
          <cell r="CZ18">
            <v>238116485.62</v>
          </cell>
          <cell r="DA18">
            <v>305762212.86000001</v>
          </cell>
          <cell r="DB18">
            <v>253074413.88</v>
          </cell>
          <cell r="DC18">
            <v>197488015.53999999</v>
          </cell>
          <cell r="DD18">
            <v>217691721.34999999</v>
          </cell>
          <cell r="DE18">
            <v>168204379.58000001</v>
          </cell>
          <cell r="DF18">
            <v>143294446.22999999</v>
          </cell>
          <cell r="DG18">
            <v>171754449.28999999</v>
          </cell>
          <cell r="DH18">
            <v>186505127</v>
          </cell>
          <cell r="DI18">
            <v>225007237.94</v>
          </cell>
          <cell r="DJ18">
            <v>220638373.68000001</v>
          </cell>
          <cell r="DK18">
            <v>215598637.58999899</v>
          </cell>
          <cell r="DL18">
            <v>242744878.65000001</v>
          </cell>
          <cell r="DM18">
            <v>321814720.44999999</v>
          </cell>
          <cell r="DN18">
            <v>264869974.03</v>
          </cell>
          <cell r="DO18">
            <v>222756871.16</v>
          </cell>
          <cell r="DP18">
            <v>214720470.16</v>
          </cell>
          <cell r="DQ18">
            <v>182846118.47</v>
          </cell>
          <cell r="DR18">
            <v>171768997.69</v>
          </cell>
          <cell r="DS18">
            <v>179146554.09999901</v>
          </cell>
          <cell r="DT18">
            <v>197393878.239999</v>
          </cell>
          <cell r="DU18">
            <v>255899769.34999999</v>
          </cell>
          <cell r="DV18">
            <v>228469317.69999999</v>
          </cell>
          <cell r="DW18">
            <v>221204735.61000001</v>
          </cell>
          <cell r="DX18">
            <v>268906516.79000002</v>
          </cell>
          <cell r="DY18">
            <v>339788019.44999999</v>
          </cell>
          <cell r="DZ18">
            <v>275236511.67000002</v>
          </cell>
          <cell r="EA18">
            <v>227459418.64999899</v>
          </cell>
          <cell r="EB18">
            <v>228005145.049999</v>
          </cell>
          <cell r="EC18">
            <v>191557647.97</v>
          </cell>
          <cell r="ED18">
            <v>154242018.61000001</v>
          </cell>
          <cell r="EE18">
            <v>178743881.86999899</v>
          </cell>
          <cell r="EF18">
            <v>220929066.78</v>
          </cell>
          <cell r="EG18">
            <v>253879404.00999999</v>
          </cell>
          <cell r="EH18">
            <v>235058742.09999999</v>
          </cell>
          <cell r="EI18">
            <v>239070182.55000001</v>
          </cell>
          <cell r="EJ18">
            <v>280928907.25999999</v>
          </cell>
          <cell r="EK18">
            <v>353714706.05000001</v>
          </cell>
          <cell r="EL18">
            <v>297957201.44</v>
          </cell>
          <cell r="EM18">
            <v>236338902.31</v>
          </cell>
          <cell r="EN18">
            <v>249666950.25999999</v>
          </cell>
          <cell r="EO18">
            <v>213437975.49000001</v>
          </cell>
          <cell r="EP18">
            <v>184871957.72999999</v>
          </cell>
          <cell r="EQ18">
            <v>199556556.03999901</v>
          </cell>
          <cell r="ER18">
            <v>212398442.37</v>
          </cell>
          <cell r="ES18">
            <v>253847668.50999901</v>
          </cell>
          <cell r="ET18">
            <v>248834410.30000001</v>
          </cell>
          <cell r="EU18">
            <v>240098600.74999899</v>
          </cell>
          <cell r="EV18">
            <v>295720884.82999903</v>
          </cell>
          <cell r="EW18">
            <v>353584060.62999898</v>
          </cell>
          <cell r="EX18">
            <v>291694628.05999899</v>
          </cell>
          <cell r="EY18">
            <v>243569319.24000001</v>
          </cell>
          <cell r="EZ18">
            <v>235884998.52999899</v>
          </cell>
          <cell r="FA18">
            <v>204701777.28999999</v>
          </cell>
          <cell r="FB18">
            <v>165769630.84999901</v>
          </cell>
          <cell r="FC18">
            <v>205719585.19</v>
          </cell>
          <cell r="FD18">
            <v>222453050</v>
          </cell>
          <cell r="FE18">
            <v>109579057.77</v>
          </cell>
          <cell r="FF18">
            <v>32921442.4099999</v>
          </cell>
          <cell r="FG18">
            <v>48692655.030000001</v>
          </cell>
          <cell r="FH18">
            <v>71841150.350000277</v>
          </cell>
          <cell r="FI18">
            <v>113044490.18374448</v>
          </cell>
          <cell r="FJ18">
            <v>112725829.89524926</v>
          </cell>
          <cell r="FK18">
            <v>86348662.047469258</v>
          </cell>
          <cell r="FL18">
            <v>82966300.161127731</v>
          </cell>
          <cell r="FM18">
            <v>80648123.978357419</v>
          </cell>
          <cell r="FN18">
            <v>70235764.215899333</v>
          </cell>
          <cell r="FO18">
            <v>63879519.978647992</v>
          </cell>
          <cell r="FP18">
            <v>70702217.534238636</v>
          </cell>
          <cell r="FQ18">
            <v>151845041.40477601</v>
          </cell>
          <cell r="FR18">
            <v>166126790.30976194</v>
          </cell>
          <cell r="FS18">
            <v>171968468.01530039</v>
          </cell>
          <cell r="FT18">
            <v>220615132.09497249</v>
          </cell>
          <cell r="FU18">
            <v>272303248.14720076</v>
          </cell>
          <cell r="FV18">
            <v>229473106.66296518</v>
          </cell>
          <cell r="FW18">
            <v>193192218.43433449</v>
          </cell>
          <cell r="FX18">
            <v>189283390.29842231</v>
          </cell>
          <cell r="FY18">
            <v>166010301.18551305</v>
          </cell>
          <cell r="FZ18">
            <v>136266876.83191404</v>
          </cell>
          <cell r="GA18">
            <v>163814718.19896582</v>
          </cell>
          <cell r="GB18">
            <v>175589207.62184709</v>
          </cell>
          <cell r="GC18">
            <v>211627208.52542147</v>
          </cell>
          <cell r="GD18">
            <v>208506285.60914299</v>
          </cell>
          <cell r="GE18">
            <v>202062308.3962408</v>
          </cell>
          <cell r="GF18">
            <v>250243621.71406943</v>
          </cell>
          <cell r="GG18">
            <v>300973970.00506067</v>
          </cell>
          <cell r="GH18">
            <v>249408600.02122903</v>
          </cell>
          <cell r="GI18">
            <v>208300319.87111557</v>
          </cell>
          <cell r="GJ18">
            <v>202296437.12369144</v>
          </cell>
          <cell r="GK18">
            <v>176350740.89325669</v>
          </cell>
          <cell r="GL18">
            <v>143673062.75687435</v>
          </cell>
          <cell r="GN18">
            <v>468856907.99999899</v>
          </cell>
          <cell r="GO18">
            <v>517861864.99999797</v>
          </cell>
          <cell r="GP18">
            <v>607386978</v>
          </cell>
          <cell r="GQ18">
            <v>438792499</v>
          </cell>
          <cell r="GR18">
            <v>473037877</v>
          </cell>
          <cell r="GS18">
            <v>567216459</v>
          </cell>
          <cell r="GT18">
            <v>596477858.99999905</v>
          </cell>
          <cell r="GU18">
            <v>383035320</v>
          </cell>
          <cell r="GV18">
            <v>387436146.34000003</v>
          </cell>
          <cell r="GW18">
            <v>421427448.17000008</v>
          </cell>
          <cell r="GX18">
            <v>504157976.89999902</v>
          </cell>
          <cell r="GY18">
            <v>348060094.80000001</v>
          </cell>
          <cell r="GZ18">
            <v>374690334.13</v>
          </cell>
          <cell r="HA18">
            <v>437925256.06</v>
          </cell>
          <cell r="HB18">
            <v>539546642.67999995</v>
          </cell>
          <cell r="HC18">
            <v>374163177.63</v>
          </cell>
          <cell r="HD18">
            <v>420390256.74000001</v>
          </cell>
          <cell r="HE18">
            <v>453832568.83999896</v>
          </cell>
          <cell r="HF18">
            <v>580715798.44000006</v>
          </cell>
          <cell r="HG18">
            <v>396575809.82999897</v>
          </cell>
          <cell r="HH18">
            <v>443007071.53999996</v>
          </cell>
          <cell r="HI18">
            <v>506295072.44</v>
          </cell>
          <cell r="HJ18">
            <v>621791037.5</v>
          </cell>
          <cell r="HK18">
            <v>410153023.03999996</v>
          </cell>
          <cell r="HL18">
            <v>450206928.90999901</v>
          </cell>
          <cell r="HM18">
            <v>525022132.34000003</v>
          </cell>
          <cell r="HN18">
            <v>662946660.60999894</v>
          </cell>
          <cell r="HO18">
            <v>439886552.90999997</v>
          </cell>
          <cell r="HP18">
            <v>499716035.00999892</v>
          </cell>
          <cell r="HQ18">
            <v>596634017.92999899</v>
          </cell>
          <cell r="HR18">
            <v>719808591.27999997</v>
          </cell>
          <cell r="HS18">
            <v>480694832.43000001</v>
          </cell>
          <cell r="HT18">
            <v>567820168.07999897</v>
          </cell>
          <cell r="HU18">
            <v>660593592.90999997</v>
          </cell>
          <cell r="HV18">
            <v>756324642.27999997</v>
          </cell>
          <cell r="HW18">
            <v>529190547.15999997</v>
          </cell>
          <cell r="HX18">
            <v>583266814.23000002</v>
          </cell>
          <cell r="HY18">
            <v>678981889.919999</v>
          </cell>
          <cell r="HZ18">
            <v>809441565.63999999</v>
          </cell>
          <cell r="IA18">
            <v>569335586.31999993</v>
          </cell>
          <cell r="IB18">
            <v>632440201.68999803</v>
          </cell>
          <cell r="IC18">
            <v>718580570.10000002</v>
          </cell>
          <cell r="ID18">
            <v>842483949.76999903</v>
          </cell>
          <cell r="IE18">
            <v>573804811.62999904</v>
          </cell>
          <cell r="IF18">
            <v>653552352.65999901</v>
          </cell>
          <cell r="IG18">
            <v>755057831.90999997</v>
          </cell>
          <cell r="IH18">
            <v>888010809.79999995</v>
          </cell>
          <cell r="II18">
            <v>647976883.48000002</v>
          </cell>
          <cell r="IJ18">
            <v>665802666.91999805</v>
          </cell>
          <cell r="IK18">
            <v>784653895.87999797</v>
          </cell>
          <cell r="IL18">
            <v>888848007.92999792</v>
          </cell>
          <cell r="IM18">
            <v>606356406.66999793</v>
          </cell>
          <cell r="IN18">
            <v>537751692.96000004</v>
          </cell>
          <cell r="IO18">
            <v>153455247.7900002</v>
          </cell>
          <cell r="IP18">
            <v>312118982.126463</v>
          </cell>
          <cell r="IQ18">
            <v>233850188.35538447</v>
          </cell>
          <cell r="IR18">
            <v>286426778.91766262</v>
          </cell>
          <cell r="IS18">
            <v>558710390.42003489</v>
          </cell>
          <cell r="IT18">
            <v>694968573.2445004</v>
          </cell>
          <cell r="IU18">
            <v>491560568.31584942</v>
          </cell>
          <cell r="IV18">
            <v>551031134.34623444</v>
          </cell>
          <cell r="IW18">
            <v>660812215.71945322</v>
          </cell>
          <cell r="IX18">
            <v>758682889.89740527</v>
          </cell>
          <cell r="IY18">
            <v>522320240.77382243</v>
          </cell>
          <cell r="IZ18"/>
          <cell r="JA18">
            <v>2032898249.9999969</v>
          </cell>
          <cell r="JB18">
            <v>2019767514.999999</v>
          </cell>
          <cell r="JC18">
            <v>1661081666.2099988</v>
          </cell>
          <cell r="JD18">
            <v>1726325410.4999998</v>
          </cell>
          <cell r="JE18">
            <v>1851514433.849998</v>
          </cell>
          <cell r="JF18">
            <v>1981246204.52</v>
          </cell>
          <cell r="JG18">
            <v>2078062274.7699981</v>
          </cell>
          <cell r="JH18">
            <v>2296853476.6499977</v>
          </cell>
          <cell r="JI18">
            <v>2513928950.4299989</v>
          </cell>
          <cell r="JJ18">
            <v>2641025856.1099992</v>
          </cell>
          <cell r="JK18">
            <v>2767309533.1899958</v>
          </cell>
          <cell r="JL18">
            <v>2944597877.849999</v>
          </cell>
          <cell r="JM18">
            <v>2945660977.3999915</v>
          </cell>
          <cell r="JN18">
            <v>1237176111.2318473</v>
          </cell>
          <cell r="JO18">
            <v>2031666310.8980472</v>
          </cell>
          <cell r="JP18">
            <v>2492846480.7369156</v>
          </cell>
        </row>
        <row r="19">
          <cell r="C19"/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/>
          <cell r="Y19"/>
          <cell r="Z19"/>
          <cell r="AA19"/>
          <cell r="AB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  <cell r="AS19"/>
          <cell r="AT19"/>
          <cell r="AU19"/>
          <cell r="AV19"/>
          <cell r="AW19"/>
          <cell r="AX19"/>
          <cell r="AY19"/>
          <cell r="AZ19"/>
          <cell r="BA19"/>
          <cell r="BB19"/>
          <cell r="BC19"/>
          <cell r="BD19"/>
          <cell r="BE19"/>
          <cell r="BF19"/>
          <cell r="BG19"/>
          <cell r="BH19"/>
          <cell r="BI19"/>
          <cell r="BJ19"/>
          <cell r="BK19"/>
          <cell r="BL19"/>
          <cell r="BM19"/>
          <cell r="BN19"/>
          <cell r="BO19"/>
          <cell r="BP19"/>
          <cell r="BQ19"/>
          <cell r="BR19"/>
          <cell r="BS19"/>
          <cell r="BT19"/>
          <cell r="BU19"/>
          <cell r="BV19"/>
          <cell r="BW19"/>
          <cell r="BX19"/>
          <cell r="BY19"/>
          <cell r="BZ19"/>
          <cell r="CA19"/>
          <cell r="CB19"/>
          <cell r="CC19"/>
          <cell r="CD19"/>
          <cell r="CE19"/>
          <cell r="CF19"/>
          <cell r="CG19"/>
          <cell r="CH19"/>
          <cell r="CI19"/>
          <cell r="CJ19"/>
          <cell r="CK19"/>
          <cell r="CL19"/>
          <cell r="CM19"/>
          <cell r="CN19"/>
          <cell r="CO19"/>
          <cell r="CP19"/>
          <cell r="CQ19"/>
          <cell r="CR19"/>
          <cell r="CS19"/>
          <cell r="CT19"/>
          <cell r="CU19"/>
          <cell r="CV19"/>
          <cell r="CW19"/>
          <cell r="CX19"/>
          <cell r="CY19"/>
          <cell r="CZ19"/>
          <cell r="DA19"/>
          <cell r="DB19"/>
          <cell r="DC19"/>
          <cell r="DD19"/>
          <cell r="DE19"/>
          <cell r="DF19"/>
          <cell r="DG19"/>
          <cell r="DH19"/>
          <cell r="DI19"/>
          <cell r="DJ19"/>
          <cell r="DK19"/>
          <cell r="DL19"/>
          <cell r="DM19"/>
          <cell r="DN19"/>
          <cell r="DO19"/>
          <cell r="DP19"/>
          <cell r="DQ19"/>
          <cell r="DR19"/>
          <cell r="DS19"/>
          <cell r="DT19"/>
          <cell r="DU19"/>
          <cell r="DV19"/>
          <cell r="DW19"/>
          <cell r="DX19"/>
          <cell r="DY19"/>
          <cell r="DZ19"/>
          <cell r="EA19"/>
          <cell r="EB19"/>
          <cell r="EC19"/>
          <cell r="ED19"/>
          <cell r="EE19"/>
          <cell r="EF19"/>
          <cell r="EG19"/>
          <cell r="EH19"/>
          <cell r="EI19"/>
          <cell r="EJ19"/>
          <cell r="EK19"/>
          <cell r="EL19"/>
          <cell r="EM19"/>
          <cell r="EN19"/>
          <cell r="EO19"/>
          <cell r="EP19"/>
          <cell r="EQ19"/>
          <cell r="ER19"/>
          <cell r="ES19"/>
          <cell r="ET19"/>
          <cell r="EU19"/>
          <cell r="EV19"/>
          <cell r="EW19"/>
          <cell r="EX19"/>
          <cell r="EY19"/>
          <cell r="EZ19"/>
          <cell r="FA19"/>
          <cell r="FB19"/>
          <cell r="FC19"/>
          <cell r="FD19"/>
          <cell r="FE19"/>
          <cell r="FF19"/>
          <cell r="FG19"/>
          <cell r="FH19"/>
          <cell r="FI19"/>
          <cell r="FJ19"/>
          <cell r="FK19"/>
          <cell r="FL19"/>
          <cell r="FM19"/>
          <cell r="FN19"/>
          <cell r="FO19"/>
          <cell r="FP19"/>
          <cell r="FQ19"/>
          <cell r="FR19"/>
          <cell r="FS19"/>
          <cell r="FT19"/>
          <cell r="FU19"/>
          <cell r="FV19"/>
          <cell r="FW19"/>
          <cell r="FX19"/>
          <cell r="FY19"/>
          <cell r="FZ19"/>
          <cell r="GA19"/>
          <cell r="GB19"/>
          <cell r="GC19"/>
          <cell r="GD19"/>
          <cell r="GE19"/>
          <cell r="GF19"/>
          <cell r="GG19"/>
          <cell r="GH19"/>
          <cell r="GI19"/>
          <cell r="GJ19"/>
          <cell r="GK19"/>
          <cell r="GL19"/>
          <cell r="GN19"/>
          <cell r="GO19"/>
          <cell r="GP19"/>
          <cell r="GQ19"/>
          <cell r="GR19"/>
          <cell r="GS19"/>
          <cell r="GT19"/>
          <cell r="GU19"/>
          <cell r="GV19"/>
          <cell r="GW19"/>
          <cell r="GX19"/>
          <cell r="GY19"/>
          <cell r="GZ19"/>
          <cell r="HA19"/>
          <cell r="HB19"/>
          <cell r="HC19"/>
          <cell r="HD19"/>
          <cell r="HE19"/>
          <cell r="HF19"/>
          <cell r="HG19"/>
          <cell r="HH19"/>
          <cell r="HI19"/>
          <cell r="HJ19"/>
          <cell r="HK19"/>
          <cell r="HL19"/>
          <cell r="HM19"/>
          <cell r="HN19"/>
          <cell r="HO19"/>
          <cell r="HP19"/>
          <cell r="HQ19"/>
          <cell r="HR19"/>
          <cell r="HS19"/>
          <cell r="HT19"/>
          <cell r="HU19"/>
          <cell r="HV19"/>
          <cell r="HW19"/>
          <cell r="HX19"/>
          <cell r="HY19"/>
          <cell r="HZ19"/>
          <cell r="IA19"/>
          <cell r="IB19"/>
          <cell r="IC19"/>
          <cell r="ID19"/>
          <cell r="IE19"/>
          <cell r="IF19"/>
          <cell r="IG19"/>
          <cell r="IH19"/>
          <cell r="II19"/>
          <cell r="IJ19"/>
          <cell r="IK19"/>
          <cell r="IL19"/>
          <cell r="IM19"/>
          <cell r="IN19"/>
          <cell r="IO19"/>
          <cell r="IP19"/>
          <cell r="IQ19"/>
          <cell r="IR19"/>
          <cell r="IS19"/>
          <cell r="IT19"/>
          <cell r="IU19"/>
          <cell r="IV19"/>
          <cell r="IW19"/>
          <cell r="IX19"/>
          <cell r="IY19"/>
          <cell r="IZ19"/>
        </row>
        <row r="20">
          <cell r="A20" t="str">
            <v>supd</v>
          </cell>
          <cell r="B20" t="str">
            <v>supd</v>
          </cell>
          <cell r="C20">
            <v>54655</v>
          </cell>
          <cell r="D20">
            <v>54655</v>
          </cell>
          <cell r="E20">
            <v>54655</v>
          </cell>
          <cell r="F20">
            <v>54655</v>
          </cell>
          <cell r="G20">
            <v>54826</v>
          </cell>
          <cell r="H20">
            <v>54826</v>
          </cell>
          <cell r="I20">
            <v>54932</v>
          </cell>
          <cell r="J20">
            <v>54932</v>
          </cell>
          <cell r="K20">
            <v>55168</v>
          </cell>
          <cell r="L20">
            <v>55472</v>
          </cell>
          <cell r="M20">
            <v>55887</v>
          </cell>
          <cell r="N20">
            <v>55730</v>
          </cell>
          <cell r="O20">
            <v>55730</v>
          </cell>
          <cell r="P20">
            <v>55686</v>
          </cell>
          <cell r="Q20">
            <v>55760</v>
          </cell>
          <cell r="R20">
            <v>55634</v>
          </cell>
          <cell r="S20">
            <v>55774</v>
          </cell>
          <cell r="T20">
            <v>56033</v>
          </cell>
          <cell r="U20">
            <v>55970</v>
          </cell>
          <cell r="V20">
            <v>55970</v>
          </cell>
          <cell r="W20">
            <v>55970</v>
          </cell>
          <cell r="X20">
            <v>55970</v>
          </cell>
          <cell r="Y20">
            <v>56473</v>
          </cell>
          <cell r="Z20">
            <v>57663</v>
          </cell>
          <cell r="AA20">
            <v>57715</v>
          </cell>
          <cell r="AB20">
            <v>57781</v>
          </cell>
          <cell r="AC20">
            <v>57781</v>
          </cell>
          <cell r="AD20">
            <v>57832</v>
          </cell>
          <cell r="AE20">
            <v>57918</v>
          </cell>
          <cell r="AF20">
            <v>57995</v>
          </cell>
          <cell r="AG20">
            <v>58202</v>
          </cell>
          <cell r="AH20">
            <v>58250</v>
          </cell>
          <cell r="AI20">
            <v>58211</v>
          </cell>
          <cell r="AJ20">
            <v>58211</v>
          </cell>
          <cell r="AK20">
            <v>58561</v>
          </cell>
          <cell r="AL20">
            <v>58344</v>
          </cell>
          <cell r="AM20">
            <v>58255</v>
          </cell>
          <cell r="AN20">
            <v>58447</v>
          </cell>
          <cell r="AO20">
            <v>58448</v>
          </cell>
          <cell r="AP20">
            <v>58430</v>
          </cell>
          <cell r="AQ20">
            <v>58430</v>
          </cell>
          <cell r="AR20">
            <v>58473</v>
          </cell>
          <cell r="AS20">
            <v>58584</v>
          </cell>
          <cell r="AT20">
            <v>58584</v>
          </cell>
          <cell r="AU20">
            <v>58583</v>
          </cell>
          <cell r="AV20">
            <v>58583</v>
          </cell>
          <cell r="AW20">
            <v>58587</v>
          </cell>
          <cell r="AX20">
            <v>58588</v>
          </cell>
          <cell r="AY20">
            <v>58581</v>
          </cell>
          <cell r="AZ20">
            <v>58581</v>
          </cell>
          <cell r="BA20">
            <v>58520</v>
          </cell>
          <cell r="BB20">
            <v>58512</v>
          </cell>
          <cell r="BC20">
            <v>58511</v>
          </cell>
          <cell r="BD20">
            <v>58541</v>
          </cell>
          <cell r="BE20">
            <v>58540</v>
          </cell>
          <cell r="BF20">
            <v>58539</v>
          </cell>
          <cell r="BG20">
            <v>58522</v>
          </cell>
          <cell r="BH20">
            <v>58522</v>
          </cell>
          <cell r="BI20">
            <v>58662</v>
          </cell>
          <cell r="BJ20">
            <v>58551</v>
          </cell>
          <cell r="BK20">
            <v>58282</v>
          </cell>
          <cell r="BL20">
            <v>58198</v>
          </cell>
          <cell r="BM20">
            <v>58201</v>
          </cell>
          <cell r="BN20">
            <v>58201</v>
          </cell>
          <cell r="BO20">
            <v>58194</v>
          </cell>
          <cell r="BP20">
            <v>58409</v>
          </cell>
          <cell r="BQ20">
            <v>58384</v>
          </cell>
          <cell r="BR20">
            <v>58494</v>
          </cell>
          <cell r="BS20">
            <v>58499</v>
          </cell>
          <cell r="BT20">
            <v>58541</v>
          </cell>
          <cell r="BU20">
            <v>58289</v>
          </cell>
          <cell r="BV20">
            <v>58314</v>
          </cell>
          <cell r="BW20">
            <v>58266</v>
          </cell>
          <cell r="BX20">
            <v>58264</v>
          </cell>
          <cell r="BY20">
            <v>58392</v>
          </cell>
          <cell r="BZ20">
            <v>58642</v>
          </cell>
          <cell r="CA20">
            <v>58627</v>
          </cell>
          <cell r="CB20">
            <v>58811</v>
          </cell>
          <cell r="CC20">
            <v>59014</v>
          </cell>
          <cell r="CD20">
            <v>58733</v>
          </cell>
          <cell r="CE20">
            <v>58853</v>
          </cell>
          <cell r="CF20">
            <v>58842</v>
          </cell>
          <cell r="CG20">
            <v>58861</v>
          </cell>
          <cell r="CH20">
            <v>58860</v>
          </cell>
          <cell r="CI20">
            <v>59003</v>
          </cell>
          <cell r="CJ20">
            <v>59144</v>
          </cell>
          <cell r="CK20">
            <v>59144</v>
          </cell>
          <cell r="CL20">
            <v>59584</v>
          </cell>
          <cell r="CM20">
            <v>59486</v>
          </cell>
          <cell r="CN20">
            <v>59525</v>
          </cell>
          <cell r="CO20">
            <v>59731</v>
          </cell>
          <cell r="CP20">
            <v>59728</v>
          </cell>
          <cell r="CQ20">
            <v>59522</v>
          </cell>
          <cell r="CR20">
            <v>59496</v>
          </cell>
          <cell r="CS20">
            <v>59488</v>
          </cell>
          <cell r="CT20">
            <v>59488</v>
          </cell>
          <cell r="CU20">
            <v>59484</v>
          </cell>
          <cell r="CV20">
            <v>59483</v>
          </cell>
          <cell r="CW20">
            <v>59613</v>
          </cell>
          <cell r="CX20">
            <v>59697</v>
          </cell>
          <cell r="CY20">
            <v>59903</v>
          </cell>
          <cell r="CZ20">
            <v>59908</v>
          </cell>
          <cell r="DA20">
            <v>60006</v>
          </cell>
          <cell r="DB20">
            <v>59791</v>
          </cell>
          <cell r="DC20">
            <v>59789</v>
          </cell>
          <cell r="DD20">
            <v>59837</v>
          </cell>
          <cell r="DE20">
            <v>60109</v>
          </cell>
          <cell r="DF20">
            <v>60109</v>
          </cell>
          <cell r="DG20">
            <v>60005</v>
          </cell>
          <cell r="DH20">
            <v>60368</v>
          </cell>
          <cell r="DI20">
            <v>60503</v>
          </cell>
          <cell r="DJ20">
            <v>60624</v>
          </cell>
          <cell r="DK20">
            <v>60629</v>
          </cell>
          <cell r="DL20">
            <v>60628</v>
          </cell>
          <cell r="DM20">
            <v>60821</v>
          </cell>
          <cell r="DN20">
            <v>60823</v>
          </cell>
          <cell r="DO20">
            <v>60824</v>
          </cell>
          <cell r="DP20">
            <v>60820</v>
          </cell>
          <cell r="DQ20">
            <v>60819</v>
          </cell>
          <cell r="DR20">
            <v>60965</v>
          </cell>
          <cell r="DS20">
            <v>60962</v>
          </cell>
          <cell r="DT20">
            <v>61133</v>
          </cell>
          <cell r="DU20">
            <v>61145</v>
          </cell>
          <cell r="DV20">
            <v>61145</v>
          </cell>
          <cell r="DW20">
            <v>61261</v>
          </cell>
          <cell r="DX20">
            <v>61513</v>
          </cell>
          <cell r="DY20">
            <v>61446</v>
          </cell>
          <cell r="DZ20">
            <v>61447</v>
          </cell>
          <cell r="EA20">
            <v>61447</v>
          </cell>
          <cell r="EB20">
            <v>61594</v>
          </cell>
          <cell r="EC20">
            <v>61593</v>
          </cell>
          <cell r="ED20">
            <v>61593</v>
          </cell>
          <cell r="EE20">
            <v>61263</v>
          </cell>
          <cell r="EF20">
            <v>61383</v>
          </cell>
          <cell r="EG20">
            <v>61385</v>
          </cell>
          <cell r="EH20">
            <v>61651</v>
          </cell>
          <cell r="EI20">
            <v>61676</v>
          </cell>
          <cell r="EJ20">
            <v>61630</v>
          </cell>
          <cell r="EK20">
            <v>61630</v>
          </cell>
          <cell r="EL20">
            <v>61888</v>
          </cell>
          <cell r="EM20">
            <v>61887</v>
          </cell>
          <cell r="EN20">
            <v>61893</v>
          </cell>
          <cell r="EO20">
            <v>62019</v>
          </cell>
          <cell r="EP20">
            <v>62134</v>
          </cell>
          <cell r="EQ20">
            <v>62143</v>
          </cell>
          <cell r="ER20">
            <v>62418</v>
          </cell>
          <cell r="ES20">
            <v>62901</v>
          </cell>
          <cell r="ET20">
            <v>62901</v>
          </cell>
          <cell r="EU20">
            <v>62985</v>
          </cell>
          <cell r="EV20">
            <v>63158</v>
          </cell>
          <cell r="EW20">
            <v>63293</v>
          </cell>
          <cell r="EX20">
            <v>63487</v>
          </cell>
          <cell r="EY20">
            <v>63734</v>
          </cell>
          <cell r="EZ20">
            <v>63728</v>
          </cell>
          <cell r="FA20">
            <v>63828</v>
          </cell>
          <cell r="FB20">
            <v>63867</v>
          </cell>
          <cell r="FC20">
            <v>63693</v>
          </cell>
          <cell r="FD20">
            <v>63890</v>
          </cell>
          <cell r="FE20">
            <v>63890</v>
          </cell>
          <cell r="FF20">
            <v>47267</v>
          </cell>
          <cell r="FG20">
            <v>46340</v>
          </cell>
          <cell r="FH20">
            <v>54543</v>
          </cell>
          <cell r="FI20">
            <v>55058.92</v>
          </cell>
          <cell r="FJ20">
            <v>57709.8</v>
          </cell>
          <cell r="FK20">
            <v>58351.020000000004</v>
          </cell>
          <cell r="FL20">
            <v>59084.240000000005</v>
          </cell>
          <cell r="FM20">
            <v>60368.679999999993</v>
          </cell>
          <cell r="FN20">
            <v>60368.679999999993</v>
          </cell>
          <cell r="FO20">
            <v>60462.679999999993</v>
          </cell>
          <cell r="FP20">
            <v>60556.679999999993</v>
          </cell>
          <cell r="FQ20">
            <v>61845.119999999995</v>
          </cell>
          <cell r="FR20">
            <v>62586.34</v>
          </cell>
          <cell r="FS20">
            <v>63329.56</v>
          </cell>
          <cell r="FT20">
            <v>63652.67</v>
          </cell>
          <cell r="FU20">
            <v>64722</v>
          </cell>
          <cell r="FV20">
            <v>64822</v>
          </cell>
          <cell r="FW20">
            <v>64523.679285048849</v>
          </cell>
          <cell r="FX20">
            <v>64935.280599921454</v>
          </cell>
          <cell r="FY20">
            <v>65091.168110169863</v>
          </cell>
          <cell r="FZ20">
            <v>65098.077468386968</v>
          </cell>
          <cell r="GA20">
            <v>65098.077468386968</v>
          </cell>
          <cell r="GB20">
            <v>65098.077468386968</v>
          </cell>
          <cell r="GC20">
            <v>65098.077468386968</v>
          </cell>
          <cell r="GD20">
            <v>65098.077468386968</v>
          </cell>
          <cell r="GE20">
            <v>65098.077468386968</v>
          </cell>
          <cell r="GF20">
            <v>65098.077468386968</v>
          </cell>
          <cell r="GG20">
            <v>65098.077468386968</v>
          </cell>
          <cell r="GH20">
            <v>65098.077468386968</v>
          </cell>
          <cell r="GI20">
            <v>65098.077468386968</v>
          </cell>
          <cell r="GJ20">
            <v>65098.077468386968</v>
          </cell>
          <cell r="GK20">
            <v>65098.077468386968</v>
          </cell>
          <cell r="GL20">
            <v>65098.077468386968</v>
          </cell>
          <cell r="GN20">
            <v>54655</v>
          </cell>
          <cell r="GO20">
            <v>54769.626373626372</v>
          </cell>
          <cell r="GP20">
            <v>55008.956521739128</v>
          </cell>
          <cell r="GQ20">
            <v>55694.260869565216</v>
          </cell>
          <cell r="GR20">
            <v>55726.644444444442</v>
          </cell>
          <cell r="GS20">
            <v>55813.230769230766</v>
          </cell>
          <cell r="GT20">
            <v>55970</v>
          </cell>
          <cell r="GU20">
            <v>56704.489130434784</v>
          </cell>
          <cell r="GV20">
            <v>57758.26666666667</v>
          </cell>
          <cell r="GW20">
            <v>57915.032967032967</v>
          </cell>
          <cell r="GX20">
            <v>58221.108695652176</v>
          </cell>
          <cell r="GY20">
            <v>58369.945652173912</v>
          </cell>
          <cell r="GZ20">
            <v>58381.211111111108</v>
          </cell>
          <cell r="HA20">
            <v>58444.175824175822</v>
          </cell>
          <cell r="HB20">
            <v>58583.67391304348</v>
          </cell>
          <cell r="HC20">
            <v>58585.989130434784</v>
          </cell>
          <cell r="HD20">
            <v>58559.988888888889</v>
          </cell>
          <cell r="HE20">
            <v>58521.219780219777</v>
          </cell>
          <cell r="HF20">
            <v>58533.793478260872</v>
          </cell>
          <cell r="HG20">
            <v>58577.42391304348</v>
          </cell>
          <cell r="HH20">
            <v>58227.966666666667</v>
          </cell>
          <cell r="HI20">
            <v>58267.18681318681</v>
          </cell>
          <cell r="HJ20">
            <v>58458.565217391304</v>
          </cell>
          <cell r="HK20">
            <v>58382.336956521736</v>
          </cell>
          <cell r="HL20">
            <v>58308.777777777781</v>
          </cell>
          <cell r="HM20">
            <v>58692.604395604394</v>
          </cell>
          <cell r="HN20">
            <v>58866.815217391304</v>
          </cell>
          <cell r="HO20">
            <v>58854.260869565216</v>
          </cell>
          <cell r="HP20">
            <v>59095.433333333334</v>
          </cell>
          <cell r="HQ20">
            <v>59531.164835164833</v>
          </cell>
          <cell r="HR20">
            <v>59661.836956521736</v>
          </cell>
          <cell r="HS20">
            <v>59490.695652173912</v>
          </cell>
          <cell r="HT20">
            <v>59528.12222222222</v>
          </cell>
          <cell r="HU20">
            <v>59836.73626373626</v>
          </cell>
          <cell r="HV20">
            <v>59862.793478260872</v>
          </cell>
          <cell r="HW20">
            <v>60017.34782608696</v>
          </cell>
          <cell r="HX20">
            <v>60289.466666666667</v>
          </cell>
          <cell r="HY20">
            <v>60627.021978021978</v>
          </cell>
          <cell r="HZ20">
            <v>60822.65217391304</v>
          </cell>
          <cell r="IA20">
            <v>60868.532608695656</v>
          </cell>
          <cell r="IB20">
            <v>61078.23333333333</v>
          </cell>
          <cell r="IC20">
            <v>61305.835164835167</v>
          </cell>
          <cell r="ID20">
            <v>61446.663043478264</v>
          </cell>
          <cell r="IE20">
            <v>61593.336956521736</v>
          </cell>
          <cell r="IF20">
            <v>61342.355555555558</v>
          </cell>
          <cell r="IG20">
            <v>61652.593406593405</v>
          </cell>
          <cell r="IH20">
            <v>61800.739130434784</v>
          </cell>
          <cell r="II20">
            <v>62015.293478260872</v>
          </cell>
          <cell r="IJ20">
            <v>62489.644444444442</v>
          </cell>
          <cell r="IK20">
            <v>63014.340659340662</v>
          </cell>
          <cell r="IL20">
            <v>63502.17391304348</v>
          </cell>
          <cell r="IM20">
            <v>63807.445652173912</v>
          </cell>
          <cell r="IN20">
            <v>63822.144444444442</v>
          </cell>
          <cell r="IO20">
            <v>49349.890109890111</v>
          </cell>
          <cell r="IP20">
            <v>57025.662173913042</v>
          </cell>
          <cell r="IQ20">
            <v>59935.879565217394</v>
          </cell>
          <cell r="IR20">
            <v>60968.098222222223</v>
          </cell>
          <cell r="IS20">
            <v>63191.062197802188</v>
          </cell>
          <cell r="IT20">
            <v>64691.025853820276</v>
          </cell>
          <cell r="IU20">
            <v>65040.968950246279</v>
          </cell>
          <cell r="IV20">
            <v>65098.077468386975</v>
          </cell>
          <cell r="IW20">
            <v>65098.077468386975</v>
          </cell>
          <cell r="IX20">
            <v>65098.077468386975</v>
          </cell>
          <cell r="IY20">
            <v>65098.077468386975</v>
          </cell>
          <cell r="IZ20"/>
          <cell r="JA20">
            <v>55034.745205479448</v>
          </cell>
          <cell r="JB20">
            <v>56056.04109589041</v>
          </cell>
          <cell r="JC20">
            <v>58068.189041095888</v>
          </cell>
          <cell r="JD20">
            <v>58499.556164383561</v>
          </cell>
          <cell r="JE20">
            <v>58548.115068493149</v>
          </cell>
          <cell r="JF20">
            <v>58334.778082191784</v>
          </cell>
          <cell r="JG20">
            <v>58682.61917808219</v>
          </cell>
          <cell r="JH20">
            <v>59446.460273972603</v>
          </cell>
          <cell r="JI20">
            <v>59812.731506849312</v>
          </cell>
          <cell r="JJ20">
            <v>60653.972602739726</v>
          </cell>
          <cell r="JK20">
            <v>61357.676712328765</v>
          </cell>
          <cell r="JL20">
            <v>61704.857534246577</v>
          </cell>
          <cell r="JM20">
            <v>63207.830136986304</v>
          </cell>
          <cell r="JN20">
            <v>57521.355726027388</v>
          </cell>
          <cell r="JO20">
            <v>63487.284991709916</v>
          </cell>
          <cell r="JP20">
            <v>65098.077468386953</v>
          </cell>
        </row>
        <row r="21">
          <cell r="A21" t="str">
            <v>demd</v>
          </cell>
          <cell r="B21" t="str">
            <v>demd</v>
          </cell>
          <cell r="C21">
            <v>33672.870967741932</v>
          </cell>
          <cell r="D21">
            <v>41015.75</v>
          </cell>
          <cell r="E21">
            <v>41018.903225806454</v>
          </cell>
          <cell r="F21">
            <v>39942.666666666664</v>
          </cell>
          <cell r="G21">
            <v>38326.903225806127</v>
          </cell>
          <cell r="H21">
            <v>44284.533333333333</v>
          </cell>
          <cell r="I21">
            <v>46396.903225806454</v>
          </cell>
          <cell r="J21">
            <v>46534.483870967742</v>
          </cell>
          <cell r="K21">
            <v>38930.133333332997</v>
          </cell>
          <cell r="L21">
            <v>40621.193548387098</v>
          </cell>
          <cell r="M21">
            <v>39669.166666666664</v>
          </cell>
          <cell r="N21">
            <v>30204.354838709645</v>
          </cell>
          <cell r="O21">
            <v>34219.096774193546</v>
          </cell>
          <cell r="P21">
            <v>39048.678571428216</v>
          </cell>
          <cell r="Q21">
            <v>40737.419354838385</v>
          </cell>
          <cell r="R21">
            <v>41143.966666666667</v>
          </cell>
          <cell r="S21">
            <v>39735.06451612903</v>
          </cell>
          <cell r="T21">
            <v>44234.73333333333</v>
          </cell>
          <cell r="U21">
            <v>45237.741935483871</v>
          </cell>
          <cell r="V21">
            <v>47025.096774193225</v>
          </cell>
          <cell r="W21">
            <v>35902.666666666664</v>
          </cell>
          <cell r="X21">
            <v>38245.129032258068</v>
          </cell>
          <cell r="Y21">
            <v>32420.199999999964</v>
          </cell>
          <cell r="Z21">
            <v>27361.354838709678</v>
          </cell>
          <cell r="AA21">
            <v>30348.709677419356</v>
          </cell>
          <cell r="AB21">
            <v>36310.821428571428</v>
          </cell>
          <cell r="AC21">
            <v>35325.935483870642</v>
          </cell>
          <cell r="AD21">
            <v>37041.800000000003</v>
          </cell>
          <cell r="AE21">
            <v>35407.870967741932</v>
          </cell>
          <cell r="AF21">
            <v>38666.366666666669</v>
          </cell>
          <cell r="AG21">
            <v>45966.096774193546</v>
          </cell>
          <cell r="AH21">
            <v>43626.677419354841</v>
          </cell>
          <cell r="AI21">
            <v>35934.300000000003</v>
          </cell>
          <cell r="AJ21">
            <v>37709.870967741932</v>
          </cell>
          <cell r="AK21">
            <v>31851.566666666633</v>
          </cell>
          <cell r="AL21">
            <v>28164.032258064515</v>
          </cell>
          <cell r="AM21">
            <v>31048.870967741936</v>
          </cell>
          <cell r="AN21">
            <v>37238.25</v>
          </cell>
          <cell r="AO21">
            <v>40177.419354838712</v>
          </cell>
          <cell r="AP21">
            <v>38668.300000000003</v>
          </cell>
          <cell r="AQ21">
            <v>37944.806451612581</v>
          </cell>
          <cell r="AR21">
            <v>42847.099999999664</v>
          </cell>
          <cell r="AS21">
            <v>48416.741935483551</v>
          </cell>
          <cell r="AT21">
            <v>45703.967741935157</v>
          </cell>
          <cell r="AU21">
            <v>38043.566666666666</v>
          </cell>
          <cell r="AV21">
            <v>38433.193548387098</v>
          </cell>
          <cell r="AW21">
            <v>35572.399999999667</v>
          </cell>
          <cell r="AX21">
            <v>30820.483870967742</v>
          </cell>
          <cell r="AY21">
            <v>33455.612903225803</v>
          </cell>
          <cell r="AZ21">
            <v>39251.107142856788</v>
          </cell>
          <cell r="BA21">
            <v>40771.709677419356</v>
          </cell>
          <cell r="BB21">
            <v>39421.9</v>
          </cell>
          <cell r="BC21">
            <v>38312.290322580644</v>
          </cell>
          <cell r="BD21">
            <v>44643.933333333</v>
          </cell>
          <cell r="BE21">
            <v>50659.870967741932</v>
          </cell>
          <cell r="BF21">
            <v>46313.903225806127</v>
          </cell>
          <cell r="BG21">
            <v>40847.599999999999</v>
          </cell>
          <cell r="BH21">
            <v>38608.967741935485</v>
          </cell>
          <cell r="BI21">
            <v>35478.033333332998</v>
          </cell>
          <cell r="BJ21">
            <v>33748.322580645159</v>
          </cell>
          <cell r="BK21">
            <v>33738.483870967742</v>
          </cell>
          <cell r="BL21">
            <v>40063.071428571428</v>
          </cell>
          <cell r="BM21">
            <v>43784.193548387098</v>
          </cell>
          <cell r="BN21">
            <v>41408.599999999664</v>
          </cell>
          <cell r="BO21">
            <v>39495.838709677417</v>
          </cell>
          <cell r="BP21">
            <v>46801.433333333334</v>
          </cell>
          <cell r="BQ21">
            <v>50468.451612903227</v>
          </cell>
          <cell r="BR21">
            <v>47829.645161290326</v>
          </cell>
          <cell r="BS21">
            <v>40765.066666666666</v>
          </cell>
          <cell r="BT21">
            <v>41015.967741935485</v>
          </cell>
          <cell r="BU21">
            <v>35962.366666666334</v>
          </cell>
          <cell r="BV21">
            <v>31866.999999999967</v>
          </cell>
          <cell r="BW21">
            <v>36341.709677419356</v>
          </cell>
          <cell r="BX21">
            <v>39546.142857142855</v>
          </cell>
          <cell r="BY21">
            <v>42272.354838709674</v>
          </cell>
          <cell r="BZ21">
            <v>41679.199999999997</v>
          </cell>
          <cell r="CA21">
            <v>40866.580645161288</v>
          </cell>
          <cell r="CB21">
            <v>46959.999999999665</v>
          </cell>
          <cell r="CC21">
            <v>51931.451612903227</v>
          </cell>
          <cell r="CD21">
            <v>48387.129032258068</v>
          </cell>
          <cell r="CE21">
            <v>41347.299999999668</v>
          </cell>
          <cell r="CF21">
            <v>41522.193548387098</v>
          </cell>
          <cell r="CG21">
            <v>39072.666666666664</v>
          </cell>
          <cell r="CH21">
            <v>33605.645161290326</v>
          </cell>
          <cell r="CI21">
            <v>36870.741935483871</v>
          </cell>
          <cell r="CJ21">
            <v>43344.785714285717</v>
          </cell>
          <cell r="CK21">
            <v>45475.451612903227</v>
          </cell>
          <cell r="CL21">
            <v>45829.433333333334</v>
          </cell>
          <cell r="CM21">
            <v>44478.967741935157</v>
          </cell>
          <cell r="CN21">
            <v>48497.433333333</v>
          </cell>
          <cell r="CO21">
            <v>51881.354838709354</v>
          </cell>
          <cell r="CP21">
            <v>51085</v>
          </cell>
          <cell r="CQ21">
            <v>42915.266666666335</v>
          </cell>
          <cell r="CR21">
            <v>44773.354838709674</v>
          </cell>
          <cell r="CS21">
            <v>40026.23333333333</v>
          </cell>
          <cell r="CT21">
            <v>36364.645161290326</v>
          </cell>
          <cell r="CU21">
            <v>39460.741935483871</v>
          </cell>
          <cell r="CV21">
            <v>46588.607142857145</v>
          </cell>
          <cell r="CW21">
            <v>47951.677419354841</v>
          </cell>
          <cell r="CX21">
            <v>47474.333333333336</v>
          </cell>
          <cell r="CY21">
            <v>45521.419354838712</v>
          </cell>
          <cell r="CZ21">
            <v>49845.8</v>
          </cell>
          <cell r="DA21">
            <v>51867.580645161288</v>
          </cell>
          <cell r="DB21">
            <v>49591.870967741932</v>
          </cell>
          <cell r="DC21">
            <v>44606.23333333333</v>
          </cell>
          <cell r="DD21">
            <v>46686.032258064515</v>
          </cell>
          <cell r="DE21">
            <v>40515.333333333336</v>
          </cell>
          <cell r="DF21">
            <v>37600.709677419029</v>
          </cell>
          <cell r="DG21">
            <v>40639.129032258068</v>
          </cell>
          <cell r="DH21">
            <v>45344.464285713926</v>
          </cell>
          <cell r="DI21">
            <v>48682.193548387098</v>
          </cell>
          <cell r="DJ21">
            <v>47985.933333333334</v>
          </cell>
          <cell r="DK21">
            <v>45205.838709677097</v>
          </cell>
          <cell r="DL21">
            <v>50776.366666666334</v>
          </cell>
          <cell r="DM21">
            <v>53133.774193548386</v>
          </cell>
          <cell r="DN21">
            <v>50578.677419354841</v>
          </cell>
          <cell r="DO21">
            <v>48137.73333333333</v>
          </cell>
          <cell r="DP21">
            <v>46607.516129032258</v>
          </cell>
          <cell r="DQ21">
            <v>42870.866666666669</v>
          </cell>
          <cell r="DR21">
            <v>40466.580645161288</v>
          </cell>
          <cell r="DS21">
            <v>40590.419354838712</v>
          </cell>
          <cell r="DT21">
            <v>46391.785714285717</v>
          </cell>
          <cell r="DU21">
            <v>50619.258064515809</v>
          </cell>
          <cell r="DV21">
            <v>49012.833333333001</v>
          </cell>
          <cell r="DW21">
            <v>46070.612903225803</v>
          </cell>
          <cell r="DX21">
            <v>52170.566666666666</v>
          </cell>
          <cell r="DY21">
            <v>54457.677419354841</v>
          </cell>
          <cell r="DZ21">
            <v>50707.741935483551</v>
          </cell>
          <cell r="EA21">
            <v>47871.133333332997</v>
          </cell>
          <cell r="EB21">
            <v>46895.096774193546</v>
          </cell>
          <cell r="EC21">
            <v>43405.7</v>
          </cell>
          <cell r="ED21">
            <v>39227.483870967742</v>
          </cell>
          <cell r="EE21">
            <v>41041.258064516129</v>
          </cell>
          <cell r="EF21">
            <v>49021.678571428572</v>
          </cell>
          <cell r="EG21">
            <v>51124.516129032258</v>
          </cell>
          <cell r="EH21">
            <v>48626.19999999967</v>
          </cell>
          <cell r="EI21">
            <v>47777.129032258068</v>
          </cell>
          <cell r="EJ21">
            <v>53143.6</v>
          </cell>
          <cell r="EK21">
            <v>54691.06451612903</v>
          </cell>
          <cell r="EL21">
            <v>52516.161290322583</v>
          </cell>
          <cell r="EM21">
            <v>47881.366666666669</v>
          </cell>
          <cell r="EN21">
            <v>48682.516129032258</v>
          </cell>
          <cell r="EO21">
            <v>45408.366666666334</v>
          </cell>
          <cell r="EP21">
            <v>41628.741935483871</v>
          </cell>
          <cell r="EQ21">
            <v>42986.93548387097</v>
          </cell>
          <cell r="ER21">
            <v>47085.035714285354</v>
          </cell>
          <cell r="ES21">
            <v>50364.387096774197</v>
          </cell>
          <cell r="ET21">
            <v>50071.833333333336</v>
          </cell>
          <cell r="EU21">
            <v>46581.161290322583</v>
          </cell>
          <cell r="EV21">
            <v>53826.8</v>
          </cell>
          <cell r="EW21">
            <v>54847.774193548386</v>
          </cell>
          <cell r="EX21">
            <v>52435.903225806454</v>
          </cell>
          <cell r="EY21">
            <v>49542.833333333336</v>
          </cell>
          <cell r="EZ21">
            <v>47797.774193548386</v>
          </cell>
          <cell r="FA21">
            <v>45854</v>
          </cell>
          <cell r="FB21">
            <v>40041.129032257741</v>
          </cell>
          <cell r="FC21">
            <v>44841.645161289998</v>
          </cell>
          <cell r="FD21">
            <v>49448.678571428216</v>
          </cell>
          <cell r="FE21">
            <v>26165.741935483871</v>
          </cell>
          <cell r="FF21">
            <v>12252.933333333332</v>
          </cell>
          <cell r="FG21">
            <v>16754.935483870937</v>
          </cell>
          <cell r="FH21">
            <v>22018.666666666657</v>
          </cell>
          <cell r="FI21">
            <v>27712.458444901553</v>
          </cell>
          <cell r="FJ21">
            <v>30267.890376881351</v>
          </cell>
          <cell r="FK21">
            <v>25000.248512358445</v>
          </cell>
          <cell r="FL21">
            <v>23433.720123739859</v>
          </cell>
          <cell r="FM21">
            <v>24695.152918115215</v>
          </cell>
          <cell r="FN21">
            <v>26055.280807543939</v>
          </cell>
          <cell r="FO21">
            <v>21133.344412297618</v>
          </cell>
          <cell r="FP21">
            <v>24071.364741475496</v>
          </cell>
          <cell r="FQ21">
            <v>37940.138289050228</v>
          </cell>
          <cell r="FR21">
            <v>40522.440357718842</v>
          </cell>
          <cell r="FS21">
            <v>39602.556567117514</v>
          </cell>
          <cell r="FT21">
            <v>47224.092064630328</v>
          </cell>
          <cell r="FU21">
            <v>49240.853640240777</v>
          </cell>
          <cell r="FV21">
            <v>47692.940444799453</v>
          </cell>
          <cell r="FW21">
            <v>45080.82296805943</v>
          </cell>
          <cell r="FX21">
            <v>43679.617804236317</v>
          </cell>
          <cell r="FY21">
            <v>42173.979629685433</v>
          </cell>
          <cell r="FZ21">
            <v>37179.353231097666</v>
          </cell>
          <cell r="GA21">
            <v>39756.640637890749</v>
          </cell>
          <cell r="GB21">
            <v>43743.855282842909</v>
          </cell>
          <cell r="GC21">
            <v>47127.264236700255</v>
          </cell>
          <cell r="GD21">
            <v>47035.014026254532</v>
          </cell>
          <cell r="GE21">
            <v>43893.451609865893</v>
          </cell>
          <cell r="GF21">
            <v>50939.405448360507</v>
          </cell>
          <cell r="GG21">
            <v>52150.191885637789</v>
          </cell>
          <cell r="GH21">
            <v>50022.394949288449</v>
          </cell>
          <cell r="GI21">
            <v>47217.031668283758</v>
          </cell>
          <cell r="GJ21">
            <v>45629.889644772251</v>
          </cell>
          <cell r="GK21">
            <v>43923.365295065058</v>
          </cell>
          <cell r="GL21">
            <v>38543.729027363261</v>
          </cell>
          <cell r="GN21">
            <v>38487.62222222222</v>
          </cell>
          <cell r="GO21">
            <v>40823.626373626263</v>
          </cell>
          <cell r="GP21">
            <v>44008.445652173803</v>
          </cell>
          <cell r="GQ21">
            <v>36800.728260869553</v>
          </cell>
          <cell r="GR21">
            <v>37966.833333333103</v>
          </cell>
          <cell r="GS21">
            <v>41682.945054945056</v>
          </cell>
          <cell r="GT21">
            <v>42795.956521739019</v>
          </cell>
          <cell r="GU21">
            <v>32678.336956521729</v>
          </cell>
          <cell r="GV21">
            <v>33917.966666666551</v>
          </cell>
          <cell r="GW21">
            <v>37020.758241758245</v>
          </cell>
          <cell r="GX21">
            <v>41906.57608695652</v>
          </cell>
          <cell r="GY21">
            <v>32583.021739130425</v>
          </cell>
          <cell r="GZ21">
            <v>36118.73333333333</v>
          </cell>
          <cell r="HA21">
            <v>39799.461538461313</v>
          </cell>
          <cell r="HB21">
            <v>44120.097826086741</v>
          </cell>
          <cell r="HC21">
            <v>34935.173913043363</v>
          </cell>
          <cell r="HD21">
            <v>37778.644444444333</v>
          </cell>
          <cell r="HE21">
            <v>40765.450549450434</v>
          </cell>
          <cell r="HF21">
            <v>45995.815217391195</v>
          </cell>
          <cell r="HG21">
            <v>35950.184782608587</v>
          </cell>
          <cell r="HH21">
            <v>39166.322222222225</v>
          </cell>
          <cell r="HI21">
            <v>42534.857142857029</v>
          </cell>
          <cell r="HJ21">
            <v>46415.141304347824</v>
          </cell>
          <cell r="HK21">
            <v>36285.249999999876</v>
          </cell>
          <cell r="HL21">
            <v>39381.422222222223</v>
          </cell>
          <cell r="HM21">
            <v>43143.29670329659</v>
          </cell>
          <cell r="HN21">
            <v>47285.815217391195</v>
          </cell>
          <cell r="HO21">
            <v>38055.90217391304</v>
          </cell>
          <cell r="HP21">
            <v>41848.73333333333</v>
          </cell>
          <cell r="HQ21">
            <v>46248.94505494483</v>
          </cell>
          <cell r="HR21">
            <v>48689.293478260646</v>
          </cell>
          <cell r="HS21">
            <v>40392.010869565216</v>
          </cell>
          <cell r="HT21">
            <v>44602.955555555556</v>
          </cell>
          <cell r="HU21">
            <v>47590.857142857145</v>
          </cell>
          <cell r="HV21">
            <v>48732.934782608696</v>
          </cell>
          <cell r="HW21">
            <v>41612.489130434675</v>
          </cell>
          <cell r="HX21">
            <v>44873.399999999885</v>
          </cell>
          <cell r="HY21">
            <v>47958.791208790986</v>
          </cell>
          <cell r="HZ21">
            <v>50643.67391304348</v>
          </cell>
          <cell r="IA21">
            <v>43319.815217391304</v>
          </cell>
          <cell r="IB21">
            <v>45849.666666666555</v>
          </cell>
          <cell r="IC21">
            <v>49051.549450549341</v>
          </cell>
          <cell r="ID21">
            <v>51046.326086956302</v>
          </cell>
          <cell r="IE21">
            <v>43173.59782608696</v>
          </cell>
          <cell r="IF21">
            <v>46997.177777777775</v>
          </cell>
          <cell r="IG21">
            <v>49826.208791208679</v>
          </cell>
          <cell r="IH21">
            <v>51737.663043478264</v>
          </cell>
          <cell r="II21">
            <v>45238.043478260755</v>
          </cell>
          <cell r="IJ21">
            <v>46803.022222222105</v>
          </cell>
          <cell r="IK21">
            <v>50120.604395604394</v>
          </cell>
          <cell r="IL21">
            <v>52305.206521739128</v>
          </cell>
          <cell r="IM21">
            <v>44550.282608695539</v>
          </cell>
          <cell r="IN21">
            <v>39842.133333333113</v>
          </cell>
          <cell r="IO21">
            <v>17006.054945054933</v>
          </cell>
          <cell r="IP21">
            <v>27689.111617891558</v>
          </cell>
          <cell r="IQ21">
            <v>24728.408874057113</v>
          </cell>
          <cell r="IR21">
            <v>27836.401961145522</v>
          </cell>
          <cell r="IS21">
            <v>42418.409079682613</v>
          </cell>
          <cell r="IT21">
            <v>47362.742453022067</v>
          </cell>
          <cell r="IU21">
            <v>40998.342293325186</v>
          </cell>
          <cell r="IV21">
            <v>43535.877767021368</v>
          </cell>
          <cell r="IW21">
            <v>47251.973452135098</v>
          </cell>
          <cell r="IX21">
            <v>49824.577629687243</v>
          </cell>
          <cell r="IY21">
            <v>42685.686279219051</v>
          </cell>
          <cell r="IZ21"/>
          <cell r="JA21">
            <v>40036.383561643772</v>
          </cell>
          <cell r="JB21">
            <v>38777.5287671232</v>
          </cell>
          <cell r="JC21">
            <v>36368.627397260236</v>
          </cell>
          <cell r="JD21">
            <v>38754.854794520412</v>
          </cell>
          <cell r="JE21">
            <v>40133.605479451944</v>
          </cell>
          <cell r="JF21">
            <v>41107.060273972544</v>
          </cell>
          <cell r="JG21">
            <v>41977.550684931448</v>
          </cell>
          <cell r="JH21">
            <v>44302.794520547839</v>
          </cell>
          <cell r="JI21">
            <v>45635.104109589018</v>
          </cell>
          <cell r="JJ21">
            <v>46705.471232876633</v>
          </cell>
          <cell r="JK21">
            <v>47283.271232876614</v>
          </cell>
          <cell r="JL21">
            <v>48453.961643835559</v>
          </cell>
          <cell r="JM21">
            <v>48449.183561643775</v>
          </cell>
          <cell r="JN21">
            <v>27276.040781532214</v>
          </cell>
          <cell r="JO21">
            <v>39711.153971008658</v>
          </cell>
          <cell r="JP21">
            <v>45833.15852820711</v>
          </cell>
        </row>
        <row r="22">
          <cell r="C22"/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/>
          <cell r="Y22"/>
          <cell r="Z22"/>
          <cell r="AA22"/>
          <cell r="AB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  <cell r="AS22"/>
          <cell r="AT22"/>
          <cell r="AU22"/>
          <cell r="AV22"/>
          <cell r="AW22"/>
          <cell r="AX22"/>
          <cell r="AY22"/>
          <cell r="AZ22"/>
          <cell r="BA22"/>
          <cell r="BB22"/>
          <cell r="BC22"/>
          <cell r="BD22"/>
          <cell r="BE22"/>
          <cell r="BF22"/>
          <cell r="BG22"/>
          <cell r="BH22"/>
          <cell r="BI22"/>
          <cell r="BJ22"/>
          <cell r="BK22"/>
          <cell r="BL22"/>
          <cell r="BM22"/>
          <cell r="BN22"/>
          <cell r="BO22"/>
          <cell r="BP22"/>
          <cell r="BQ22"/>
          <cell r="BR22"/>
          <cell r="BS22"/>
          <cell r="BT22"/>
          <cell r="BU22"/>
          <cell r="BV22"/>
          <cell r="BW22"/>
          <cell r="BX22"/>
          <cell r="BY22"/>
          <cell r="BZ22"/>
          <cell r="CA22"/>
          <cell r="CB22"/>
          <cell r="CC22"/>
          <cell r="CD22"/>
          <cell r="CE22"/>
          <cell r="CF22"/>
          <cell r="CG22"/>
          <cell r="CH22"/>
          <cell r="CI22"/>
          <cell r="CJ22"/>
          <cell r="CK22"/>
          <cell r="CL22"/>
          <cell r="CM22"/>
          <cell r="CN22"/>
          <cell r="CO22"/>
          <cell r="CP22"/>
          <cell r="CQ22"/>
          <cell r="CR22"/>
          <cell r="CS22"/>
          <cell r="CT22"/>
          <cell r="CU22"/>
          <cell r="CV22"/>
          <cell r="CW22"/>
          <cell r="CX22"/>
          <cell r="CY22"/>
          <cell r="CZ22"/>
          <cell r="DA22"/>
          <cell r="DB22"/>
          <cell r="DC22"/>
          <cell r="DD22"/>
          <cell r="DE22"/>
          <cell r="DF22"/>
          <cell r="DG22"/>
          <cell r="DH22"/>
          <cell r="DI22"/>
          <cell r="DJ22"/>
          <cell r="DK22"/>
          <cell r="DL22"/>
          <cell r="DM22"/>
          <cell r="DN22"/>
          <cell r="DO22"/>
          <cell r="DP22"/>
          <cell r="DQ22"/>
          <cell r="DR22"/>
          <cell r="DS22"/>
          <cell r="DT22"/>
          <cell r="DU22"/>
          <cell r="DV22"/>
          <cell r="DW22"/>
          <cell r="DX22"/>
          <cell r="DY22"/>
          <cell r="DZ22"/>
          <cell r="EA22"/>
          <cell r="EB22"/>
          <cell r="EC22"/>
          <cell r="ED22"/>
          <cell r="EE22"/>
          <cell r="EF22"/>
          <cell r="EG22"/>
          <cell r="EH22"/>
          <cell r="EI22"/>
          <cell r="EJ22"/>
          <cell r="EK22"/>
          <cell r="EL22"/>
          <cell r="EM22"/>
          <cell r="EN22"/>
          <cell r="EO22"/>
          <cell r="EP22"/>
          <cell r="EQ22"/>
          <cell r="ER22"/>
          <cell r="ES22"/>
          <cell r="ET22"/>
          <cell r="EU22"/>
          <cell r="EV22"/>
          <cell r="EW22"/>
          <cell r="EX22"/>
          <cell r="EY22"/>
          <cell r="EZ22"/>
          <cell r="FA22"/>
          <cell r="FB22"/>
          <cell r="FC22"/>
          <cell r="FD22"/>
          <cell r="FE22"/>
          <cell r="FF22"/>
          <cell r="FG22"/>
          <cell r="FH22"/>
          <cell r="FI22"/>
          <cell r="FJ22"/>
          <cell r="FK22"/>
          <cell r="FL22"/>
          <cell r="FM22"/>
          <cell r="FN22"/>
          <cell r="FO22"/>
          <cell r="FP22"/>
          <cell r="FQ22"/>
          <cell r="FR22"/>
          <cell r="FS22"/>
          <cell r="FT22"/>
          <cell r="FU22"/>
          <cell r="FV22"/>
          <cell r="FW22"/>
          <cell r="FX22"/>
          <cell r="FY22"/>
          <cell r="FZ22"/>
          <cell r="GA22"/>
          <cell r="GB22"/>
          <cell r="GC22"/>
          <cell r="GD22"/>
          <cell r="GE22"/>
          <cell r="GF22"/>
          <cell r="GG22"/>
          <cell r="GH22"/>
          <cell r="GI22"/>
          <cell r="GJ22"/>
          <cell r="GK22"/>
          <cell r="GL22"/>
          <cell r="GN22"/>
          <cell r="GO22"/>
          <cell r="GP22"/>
          <cell r="GQ22"/>
          <cell r="GR22"/>
          <cell r="GS22"/>
          <cell r="GT22"/>
          <cell r="GU22"/>
          <cell r="GV22"/>
          <cell r="GW22"/>
          <cell r="GX22"/>
          <cell r="GY22"/>
          <cell r="GZ22"/>
          <cell r="HA22"/>
          <cell r="HB22"/>
          <cell r="HC22"/>
          <cell r="HD22"/>
          <cell r="HE22"/>
          <cell r="HF22"/>
          <cell r="HG22"/>
          <cell r="HH22"/>
          <cell r="HI22"/>
          <cell r="HJ22"/>
          <cell r="HK22"/>
          <cell r="HL22"/>
          <cell r="HM22"/>
          <cell r="HN22"/>
          <cell r="HO22"/>
          <cell r="HP22"/>
          <cell r="HQ22"/>
          <cell r="HR22"/>
          <cell r="HS22"/>
          <cell r="HT22"/>
          <cell r="HU22"/>
          <cell r="HV22"/>
          <cell r="HW22"/>
          <cell r="HX22"/>
          <cell r="HY22"/>
          <cell r="HZ22"/>
          <cell r="IA22"/>
          <cell r="IB22"/>
          <cell r="IC22"/>
          <cell r="ID22"/>
          <cell r="IE22"/>
          <cell r="IF22"/>
          <cell r="IG22"/>
          <cell r="IH22"/>
          <cell r="II22"/>
          <cell r="IJ22"/>
          <cell r="IK22"/>
          <cell r="IL22"/>
          <cell r="IM22"/>
          <cell r="IN22"/>
          <cell r="IO22"/>
          <cell r="IP22"/>
          <cell r="IQ22"/>
          <cell r="IR22"/>
          <cell r="IS22"/>
          <cell r="IT22"/>
          <cell r="IU22"/>
          <cell r="IV22"/>
          <cell r="IW22"/>
          <cell r="IX22"/>
          <cell r="IY22"/>
          <cell r="IZ22"/>
        </row>
        <row r="23">
          <cell r="A23" t="str">
            <v>supteco</v>
          </cell>
          <cell r="B23" t="str">
            <v>supteco</v>
          </cell>
          <cell r="C23">
            <v>1694305</v>
          </cell>
          <cell r="D23">
            <v>1530340</v>
          </cell>
          <cell r="E23">
            <v>1694305</v>
          </cell>
          <cell r="F23">
            <v>1639650</v>
          </cell>
          <cell r="G23">
            <v>1699606</v>
          </cell>
          <cell r="H23">
            <v>1644780</v>
          </cell>
          <cell r="I23">
            <v>1702892</v>
          </cell>
          <cell r="J23">
            <v>1702892</v>
          </cell>
          <cell r="K23">
            <v>1655040</v>
          </cell>
          <cell r="L23">
            <v>1719632</v>
          </cell>
          <cell r="M23">
            <v>1676610</v>
          </cell>
          <cell r="N23">
            <v>1727630</v>
          </cell>
          <cell r="O23">
            <v>1727630</v>
          </cell>
          <cell r="P23">
            <v>1559208</v>
          </cell>
          <cell r="Q23">
            <v>1728560</v>
          </cell>
          <cell r="R23">
            <v>1669020</v>
          </cell>
          <cell r="S23">
            <v>1728994</v>
          </cell>
          <cell r="T23">
            <v>1680990</v>
          </cell>
          <cell r="U23">
            <v>1735070</v>
          </cell>
          <cell r="V23">
            <v>1735070</v>
          </cell>
          <cell r="W23">
            <v>1679100</v>
          </cell>
          <cell r="X23">
            <v>1735070</v>
          </cell>
          <cell r="Y23">
            <v>1694190</v>
          </cell>
          <cell r="Z23">
            <v>1787553</v>
          </cell>
          <cell r="AA23">
            <v>1789165</v>
          </cell>
          <cell r="AB23">
            <v>1617868</v>
          </cell>
          <cell r="AC23">
            <v>1791211</v>
          </cell>
          <cell r="AD23">
            <v>1734960</v>
          </cell>
          <cell r="AE23">
            <v>1795458</v>
          </cell>
          <cell r="AF23">
            <v>1739850</v>
          </cell>
          <cell r="AG23">
            <v>1804262</v>
          </cell>
          <cell r="AH23">
            <v>1805750</v>
          </cell>
          <cell r="AI23">
            <v>1746330</v>
          </cell>
          <cell r="AJ23">
            <v>1804541</v>
          </cell>
          <cell r="AK23">
            <v>1756830</v>
          </cell>
          <cell r="AL23">
            <v>1808664</v>
          </cell>
          <cell r="AM23">
            <v>1805905</v>
          </cell>
          <cell r="AN23">
            <v>1636516</v>
          </cell>
          <cell r="AO23">
            <v>1811888</v>
          </cell>
          <cell r="AP23">
            <v>1752900</v>
          </cell>
          <cell r="AQ23">
            <v>1811330</v>
          </cell>
          <cell r="AR23">
            <v>1754190</v>
          </cell>
          <cell r="AS23">
            <v>1816104</v>
          </cell>
          <cell r="AT23">
            <v>1816104</v>
          </cell>
          <cell r="AU23">
            <v>1757490</v>
          </cell>
          <cell r="AV23">
            <v>1816073</v>
          </cell>
          <cell r="AW23">
            <v>1757610</v>
          </cell>
          <cell r="AX23">
            <v>1816228</v>
          </cell>
          <cell r="AY23">
            <v>1816011</v>
          </cell>
          <cell r="AZ23">
            <v>1640268</v>
          </cell>
          <cell r="BA23">
            <v>1814120</v>
          </cell>
          <cell r="BB23">
            <v>1755360</v>
          </cell>
          <cell r="BC23">
            <v>1813841</v>
          </cell>
          <cell r="BD23">
            <v>1756230</v>
          </cell>
          <cell r="BE23">
            <v>1814740</v>
          </cell>
          <cell r="BF23">
            <v>1814709</v>
          </cell>
          <cell r="BG23">
            <v>1755660</v>
          </cell>
          <cell r="BH23">
            <v>1814182</v>
          </cell>
          <cell r="BI23">
            <v>1759860</v>
          </cell>
          <cell r="BJ23">
            <v>1815081</v>
          </cell>
          <cell r="BK23">
            <v>1806742</v>
          </cell>
          <cell r="BL23">
            <v>1629544</v>
          </cell>
          <cell r="BM23">
            <v>1804231</v>
          </cell>
          <cell r="BN23">
            <v>1746030</v>
          </cell>
          <cell r="BO23">
            <v>1804014</v>
          </cell>
          <cell r="BP23">
            <v>1752270</v>
          </cell>
          <cell r="BQ23">
            <v>1809904</v>
          </cell>
          <cell r="BR23">
            <v>1813314</v>
          </cell>
          <cell r="BS23">
            <v>1754970</v>
          </cell>
          <cell r="BT23">
            <v>1814771</v>
          </cell>
          <cell r="BU23">
            <v>1748670</v>
          </cell>
          <cell r="BV23">
            <v>1807734</v>
          </cell>
          <cell r="BW23">
            <v>1806246</v>
          </cell>
          <cell r="BX23">
            <v>1631392</v>
          </cell>
          <cell r="BY23">
            <v>1810152</v>
          </cell>
          <cell r="BZ23">
            <v>1759260</v>
          </cell>
          <cell r="CA23">
            <v>1817437</v>
          </cell>
          <cell r="CB23">
            <v>1764330</v>
          </cell>
          <cell r="CC23">
            <v>1829434</v>
          </cell>
          <cell r="CD23">
            <v>1820723</v>
          </cell>
          <cell r="CE23">
            <v>1765590</v>
          </cell>
          <cell r="CF23">
            <v>1824102</v>
          </cell>
          <cell r="CG23">
            <v>1765830</v>
          </cell>
          <cell r="CH23">
            <v>1824660</v>
          </cell>
          <cell r="CI23">
            <v>1829093</v>
          </cell>
          <cell r="CJ23">
            <v>1656032</v>
          </cell>
          <cell r="CK23">
            <v>1833464</v>
          </cell>
          <cell r="CL23">
            <v>1787520</v>
          </cell>
          <cell r="CM23">
            <v>1844066</v>
          </cell>
          <cell r="CN23">
            <v>1785750</v>
          </cell>
          <cell r="CO23">
            <v>1851661</v>
          </cell>
          <cell r="CP23">
            <v>1851568</v>
          </cell>
          <cell r="CQ23">
            <v>1785660</v>
          </cell>
          <cell r="CR23">
            <v>1844376</v>
          </cell>
          <cell r="CS23">
            <v>1784640</v>
          </cell>
          <cell r="CT23">
            <v>1844128</v>
          </cell>
          <cell r="CU23">
            <v>1844004</v>
          </cell>
          <cell r="CV23">
            <v>1665524</v>
          </cell>
          <cell r="CW23">
            <v>1848003</v>
          </cell>
          <cell r="CX23">
            <v>1790910</v>
          </cell>
          <cell r="CY23">
            <v>1856993</v>
          </cell>
          <cell r="CZ23">
            <v>1797240</v>
          </cell>
          <cell r="DA23">
            <v>1860186</v>
          </cell>
          <cell r="DB23">
            <v>1853521</v>
          </cell>
          <cell r="DC23">
            <v>1793670</v>
          </cell>
          <cell r="DD23">
            <v>1854947</v>
          </cell>
          <cell r="DE23">
            <v>1803270</v>
          </cell>
          <cell r="DF23">
            <v>1863379</v>
          </cell>
          <cell r="DG23">
            <v>1860155</v>
          </cell>
          <cell r="DH23">
            <v>1690304</v>
          </cell>
          <cell r="DI23">
            <v>1875593</v>
          </cell>
          <cell r="DJ23">
            <v>1818720</v>
          </cell>
          <cell r="DK23">
            <v>1879499</v>
          </cell>
          <cell r="DL23">
            <v>1818840</v>
          </cell>
          <cell r="DM23">
            <v>1885451</v>
          </cell>
          <cell r="DN23">
            <v>1885513</v>
          </cell>
          <cell r="DO23">
            <v>1824720</v>
          </cell>
          <cell r="DP23">
            <v>1885420</v>
          </cell>
          <cell r="DQ23">
            <v>1824570</v>
          </cell>
          <cell r="DR23">
            <v>1889915</v>
          </cell>
          <cell r="DS23">
            <v>1889822</v>
          </cell>
          <cell r="DT23">
            <v>1711724</v>
          </cell>
          <cell r="DU23">
            <v>1895495</v>
          </cell>
          <cell r="DV23">
            <v>1834350</v>
          </cell>
          <cell r="DW23">
            <v>1899091</v>
          </cell>
          <cell r="DX23">
            <v>1845390</v>
          </cell>
          <cell r="DY23">
            <v>1904826</v>
          </cell>
          <cell r="DZ23">
            <v>1904857</v>
          </cell>
          <cell r="EA23">
            <v>1843410</v>
          </cell>
          <cell r="EB23">
            <v>1909414</v>
          </cell>
          <cell r="EC23">
            <v>1847790</v>
          </cell>
          <cell r="ED23">
            <v>1909383</v>
          </cell>
          <cell r="EE23">
            <v>1899153</v>
          </cell>
          <cell r="EF23">
            <v>1718724</v>
          </cell>
          <cell r="EG23">
            <v>1902935</v>
          </cell>
          <cell r="EH23">
            <v>1849530</v>
          </cell>
          <cell r="EI23">
            <v>1911956</v>
          </cell>
          <cell r="EJ23">
            <v>1848900</v>
          </cell>
          <cell r="EK23">
            <v>1910530</v>
          </cell>
          <cell r="EL23">
            <v>1918528</v>
          </cell>
          <cell r="EM23">
            <v>1856610</v>
          </cell>
          <cell r="EN23">
            <v>1918683</v>
          </cell>
          <cell r="EO23">
            <v>1860570</v>
          </cell>
          <cell r="EP23">
            <v>1926154</v>
          </cell>
          <cell r="EQ23">
            <v>1926433</v>
          </cell>
          <cell r="ER23">
            <v>1747704</v>
          </cell>
          <cell r="ES23">
            <v>1949931</v>
          </cell>
          <cell r="ET23">
            <v>1887030</v>
          </cell>
          <cell r="EU23">
            <v>1952535</v>
          </cell>
          <cell r="EV23">
            <v>1894740</v>
          </cell>
          <cell r="EW23">
            <v>1962083</v>
          </cell>
          <cell r="EX23">
            <v>1968097</v>
          </cell>
          <cell r="EY23">
            <v>1912020</v>
          </cell>
          <cell r="EZ23">
            <v>1975568</v>
          </cell>
          <cell r="FA23">
            <v>1914840</v>
          </cell>
          <cell r="FB23">
            <v>1979877</v>
          </cell>
          <cell r="FC23">
            <v>1974483</v>
          </cell>
          <cell r="FD23">
            <v>1788920</v>
          </cell>
          <cell r="FE23">
            <v>1980590</v>
          </cell>
          <cell r="FF23">
            <v>1917893</v>
          </cell>
          <cell r="FG23">
            <v>1981589</v>
          </cell>
          <cell r="FH23">
            <v>1917660</v>
          </cell>
          <cell r="FI23">
            <v>1984682</v>
          </cell>
          <cell r="FJ23">
            <v>1987782</v>
          </cell>
          <cell r="FK23">
            <v>1923660</v>
          </cell>
          <cell r="FL23">
            <v>1990882</v>
          </cell>
          <cell r="FM23">
            <v>1926660</v>
          </cell>
          <cell r="FN23">
            <v>1990882</v>
          </cell>
          <cell r="FO23">
            <v>1993982</v>
          </cell>
          <cell r="FP23">
            <v>1803816</v>
          </cell>
          <cell r="FQ23">
            <v>1997082</v>
          </cell>
          <cell r="FR23">
            <v>1935660</v>
          </cell>
          <cell r="FS23">
            <v>2003282</v>
          </cell>
          <cell r="FT23">
            <v>1938660</v>
          </cell>
          <cell r="FU23">
            <v>2006382</v>
          </cell>
          <cell r="FV23">
            <v>2009482</v>
          </cell>
          <cell r="FW23">
            <v>1944660</v>
          </cell>
          <cell r="FX23">
            <v>2012582</v>
          </cell>
          <cell r="FY23">
            <v>1950660</v>
          </cell>
          <cell r="FZ23">
            <v>2015682</v>
          </cell>
          <cell r="GA23">
            <v>2015682</v>
          </cell>
          <cell r="GB23">
            <v>1820616</v>
          </cell>
          <cell r="GC23">
            <v>2015682</v>
          </cell>
          <cell r="GD23">
            <v>1950660</v>
          </cell>
          <cell r="GE23">
            <v>2015682</v>
          </cell>
          <cell r="GF23">
            <v>1950660</v>
          </cell>
          <cell r="GG23">
            <v>2015682</v>
          </cell>
          <cell r="GH23">
            <v>2015682</v>
          </cell>
          <cell r="GI23">
            <v>1950660</v>
          </cell>
          <cell r="GJ23">
            <v>2015682</v>
          </cell>
          <cell r="GK23">
            <v>1950660</v>
          </cell>
          <cell r="GL23">
            <v>2015682</v>
          </cell>
          <cell r="GN23">
            <v>4918950</v>
          </cell>
          <cell r="GO23">
            <v>4984036</v>
          </cell>
          <cell r="GP23">
            <v>5060824</v>
          </cell>
          <cell r="GQ23">
            <v>5123872</v>
          </cell>
          <cell r="GR23">
            <v>5015398</v>
          </cell>
          <cell r="GS23">
            <v>5079004</v>
          </cell>
          <cell r="GT23">
            <v>5149240</v>
          </cell>
          <cell r="GU23">
            <v>5216813</v>
          </cell>
          <cell r="GV23">
            <v>5198244</v>
          </cell>
          <cell r="GW23">
            <v>5270268</v>
          </cell>
          <cell r="GX23">
            <v>5356342</v>
          </cell>
          <cell r="GY23">
            <v>5370035</v>
          </cell>
          <cell r="GZ23">
            <v>5254309</v>
          </cell>
          <cell r="HA23">
            <v>5318420</v>
          </cell>
          <cell r="HB23">
            <v>5389698</v>
          </cell>
          <cell r="HC23">
            <v>5389911</v>
          </cell>
          <cell r="HD23">
            <v>5270399</v>
          </cell>
          <cell r="HE23">
            <v>5325431</v>
          </cell>
          <cell r="HF23">
            <v>5385109</v>
          </cell>
          <cell r="HG23">
            <v>5389123</v>
          </cell>
          <cell r="HH23">
            <v>5240517</v>
          </cell>
          <cell r="HI23">
            <v>5302314</v>
          </cell>
          <cell r="HJ23">
            <v>5378188</v>
          </cell>
          <cell r="HK23">
            <v>5371175</v>
          </cell>
          <cell r="HL23">
            <v>5247790</v>
          </cell>
          <cell r="HM23">
            <v>5341027</v>
          </cell>
          <cell r="HN23">
            <v>5415747</v>
          </cell>
          <cell r="HO23">
            <v>5414592</v>
          </cell>
          <cell r="HP23">
            <v>5318589</v>
          </cell>
          <cell r="HQ23">
            <v>5417336</v>
          </cell>
          <cell r="HR23">
            <v>5488889</v>
          </cell>
          <cell r="HS23">
            <v>5473144</v>
          </cell>
          <cell r="HT23">
            <v>5357531</v>
          </cell>
          <cell r="HU23">
            <v>5445143</v>
          </cell>
          <cell r="HV23">
            <v>5507377</v>
          </cell>
          <cell r="HW23">
            <v>5521596</v>
          </cell>
          <cell r="HX23">
            <v>5426052</v>
          </cell>
          <cell r="HY23">
            <v>5517059</v>
          </cell>
          <cell r="HZ23">
            <v>5595684</v>
          </cell>
          <cell r="IA23">
            <v>5599905</v>
          </cell>
          <cell r="IB23">
            <v>5497041</v>
          </cell>
          <cell r="IC23">
            <v>5578831</v>
          </cell>
          <cell r="ID23">
            <v>5653093</v>
          </cell>
          <cell r="IE23">
            <v>5666587</v>
          </cell>
          <cell r="IF23">
            <v>5520812</v>
          </cell>
          <cell r="IG23">
            <v>5610386</v>
          </cell>
          <cell r="IH23">
            <v>5685668</v>
          </cell>
          <cell r="II23">
            <v>5705407</v>
          </cell>
          <cell r="IJ23">
            <v>5624068</v>
          </cell>
          <cell r="IK23">
            <v>5734305</v>
          </cell>
          <cell r="IL23">
            <v>5842200</v>
          </cell>
          <cell r="IM23">
            <v>5870285</v>
          </cell>
          <cell r="IN23">
            <v>5743993</v>
          </cell>
          <cell r="IO23">
            <v>5817142</v>
          </cell>
          <cell r="IP23">
            <v>5896124</v>
          </cell>
          <cell r="IQ23">
            <v>5908424</v>
          </cell>
          <cell r="IR23">
            <v>5794880</v>
          </cell>
          <cell r="IS23">
            <v>5877602</v>
          </cell>
          <cell r="IT23">
            <v>5960524</v>
          </cell>
          <cell r="IU23">
            <v>5978924</v>
          </cell>
          <cell r="IV23">
            <v>5851980</v>
          </cell>
          <cell r="IW23">
            <v>5917002</v>
          </cell>
          <cell r="IX23">
            <v>5982024</v>
          </cell>
          <cell r="IY23">
            <v>5982024</v>
          </cell>
          <cell r="IZ23"/>
          <cell r="JA23">
            <v>20087682</v>
          </cell>
          <cell r="JB23">
            <v>20460455</v>
          </cell>
          <cell r="JC23">
            <v>21194889</v>
          </cell>
          <cell r="JD23">
            <v>21352338</v>
          </cell>
          <cell r="JE23">
            <v>21370062</v>
          </cell>
          <cell r="JF23">
            <v>21292194</v>
          </cell>
          <cell r="JG23">
            <v>21419156</v>
          </cell>
          <cell r="JH23">
            <v>21697958</v>
          </cell>
          <cell r="JI23">
            <v>21831647</v>
          </cell>
          <cell r="JJ23">
            <v>22138700</v>
          </cell>
          <cell r="JK23">
            <v>22395552</v>
          </cell>
          <cell r="JL23">
            <v>22522273</v>
          </cell>
          <cell r="JM23">
            <v>23070858</v>
          </cell>
          <cell r="JN23">
            <v>23365683</v>
          </cell>
          <cell r="JO23">
            <v>23611930</v>
          </cell>
          <cell r="JP23">
            <v>23733030</v>
          </cell>
        </row>
        <row r="24">
          <cell r="A24" t="str">
            <v>supdeco</v>
          </cell>
          <cell r="B24" t="str">
            <v>supdeco</v>
          </cell>
          <cell r="C24">
            <v>54655</v>
          </cell>
          <cell r="D24">
            <v>54655</v>
          </cell>
          <cell r="E24">
            <v>54655</v>
          </cell>
          <cell r="F24">
            <v>54655</v>
          </cell>
          <cell r="G24">
            <v>54826</v>
          </cell>
          <cell r="H24">
            <v>54826</v>
          </cell>
          <cell r="I24">
            <v>54932</v>
          </cell>
          <cell r="J24">
            <v>54932</v>
          </cell>
          <cell r="K24">
            <v>55168</v>
          </cell>
          <cell r="L24">
            <v>55472</v>
          </cell>
          <cell r="M24">
            <v>55887</v>
          </cell>
          <cell r="N24">
            <v>55730</v>
          </cell>
          <cell r="O24">
            <v>55730</v>
          </cell>
          <cell r="P24">
            <v>55686</v>
          </cell>
          <cell r="Q24">
            <v>55760</v>
          </cell>
          <cell r="R24">
            <v>55634</v>
          </cell>
          <cell r="S24">
            <v>55774</v>
          </cell>
          <cell r="T24">
            <v>56033</v>
          </cell>
          <cell r="U24">
            <v>55970</v>
          </cell>
          <cell r="V24">
            <v>55970</v>
          </cell>
          <cell r="W24">
            <v>55970</v>
          </cell>
          <cell r="X24">
            <v>55970</v>
          </cell>
          <cell r="Y24">
            <v>56473</v>
          </cell>
          <cell r="Z24">
            <v>57663</v>
          </cell>
          <cell r="AA24">
            <v>57715</v>
          </cell>
          <cell r="AB24">
            <v>57781</v>
          </cell>
          <cell r="AC24">
            <v>57781</v>
          </cell>
          <cell r="AD24">
            <v>57832</v>
          </cell>
          <cell r="AE24">
            <v>57918</v>
          </cell>
          <cell r="AF24">
            <v>57995</v>
          </cell>
          <cell r="AG24">
            <v>58202</v>
          </cell>
          <cell r="AH24">
            <v>58250</v>
          </cell>
          <cell r="AI24">
            <v>58211</v>
          </cell>
          <cell r="AJ24">
            <v>58211</v>
          </cell>
          <cell r="AK24">
            <v>58561</v>
          </cell>
          <cell r="AL24">
            <v>58344</v>
          </cell>
          <cell r="AM24">
            <v>58255</v>
          </cell>
          <cell r="AN24">
            <v>58447</v>
          </cell>
          <cell r="AO24">
            <v>58448</v>
          </cell>
          <cell r="AP24">
            <v>58430</v>
          </cell>
          <cell r="AQ24">
            <v>58430</v>
          </cell>
          <cell r="AR24">
            <v>58473</v>
          </cell>
          <cell r="AS24">
            <v>58584</v>
          </cell>
          <cell r="AT24">
            <v>58584</v>
          </cell>
          <cell r="AU24">
            <v>58583</v>
          </cell>
          <cell r="AV24">
            <v>58583</v>
          </cell>
          <cell r="AW24">
            <v>58587</v>
          </cell>
          <cell r="AX24">
            <v>58588</v>
          </cell>
          <cell r="AY24">
            <v>58581</v>
          </cell>
          <cell r="AZ24">
            <v>58581</v>
          </cell>
          <cell r="BA24">
            <v>58520</v>
          </cell>
          <cell r="BB24">
            <v>58512</v>
          </cell>
          <cell r="BC24">
            <v>58511</v>
          </cell>
          <cell r="BD24">
            <v>58541</v>
          </cell>
          <cell r="BE24">
            <v>58540</v>
          </cell>
          <cell r="BF24">
            <v>58539</v>
          </cell>
          <cell r="BG24">
            <v>58522</v>
          </cell>
          <cell r="BH24">
            <v>58522</v>
          </cell>
          <cell r="BI24">
            <v>58662</v>
          </cell>
          <cell r="BJ24">
            <v>58551</v>
          </cell>
          <cell r="BK24">
            <v>58282</v>
          </cell>
          <cell r="BL24">
            <v>58198</v>
          </cell>
          <cell r="BM24">
            <v>58201</v>
          </cell>
          <cell r="BN24">
            <v>58201</v>
          </cell>
          <cell r="BO24">
            <v>58194</v>
          </cell>
          <cell r="BP24">
            <v>58409</v>
          </cell>
          <cell r="BQ24">
            <v>58384</v>
          </cell>
          <cell r="BR24">
            <v>58494</v>
          </cell>
          <cell r="BS24">
            <v>58499</v>
          </cell>
          <cell r="BT24">
            <v>58541</v>
          </cell>
          <cell r="BU24">
            <v>58289</v>
          </cell>
          <cell r="BV24">
            <v>58314</v>
          </cell>
          <cell r="BW24">
            <v>58266</v>
          </cell>
          <cell r="BX24">
            <v>58264</v>
          </cell>
          <cell r="BY24">
            <v>58392</v>
          </cell>
          <cell r="BZ24">
            <v>58642</v>
          </cell>
          <cell r="CA24">
            <v>58627</v>
          </cell>
          <cell r="CB24">
            <v>58811</v>
          </cell>
          <cell r="CC24">
            <v>59014</v>
          </cell>
          <cell r="CD24">
            <v>58733</v>
          </cell>
          <cell r="CE24">
            <v>58853</v>
          </cell>
          <cell r="CF24">
            <v>58842</v>
          </cell>
          <cell r="CG24">
            <v>58861</v>
          </cell>
          <cell r="CH24">
            <v>58860</v>
          </cell>
          <cell r="CI24">
            <v>59003</v>
          </cell>
          <cell r="CJ24">
            <v>59144</v>
          </cell>
          <cell r="CK24">
            <v>59144</v>
          </cell>
          <cell r="CL24">
            <v>59584</v>
          </cell>
          <cell r="CM24">
            <v>59486</v>
          </cell>
          <cell r="CN24">
            <v>59525</v>
          </cell>
          <cell r="CO24">
            <v>59731</v>
          </cell>
          <cell r="CP24">
            <v>59728</v>
          </cell>
          <cell r="CQ24">
            <v>59522</v>
          </cell>
          <cell r="CR24">
            <v>59496</v>
          </cell>
          <cell r="CS24">
            <v>59488</v>
          </cell>
          <cell r="CT24">
            <v>59488</v>
          </cell>
          <cell r="CU24">
            <v>59484</v>
          </cell>
          <cell r="CV24">
            <v>59483</v>
          </cell>
          <cell r="CW24">
            <v>59613</v>
          </cell>
          <cell r="CX24">
            <v>59697</v>
          </cell>
          <cell r="CY24">
            <v>59903</v>
          </cell>
          <cell r="CZ24">
            <v>59908</v>
          </cell>
          <cell r="DA24">
            <v>60006</v>
          </cell>
          <cell r="DB24">
            <v>59791</v>
          </cell>
          <cell r="DC24">
            <v>59789</v>
          </cell>
          <cell r="DD24">
            <v>59837</v>
          </cell>
          <cell r="DE24">
            <v>60109</v>
          </cell>
          <cell r="DF24">
            <v>60109</v>
          </cell>
          <cell r="DG24">
            <v>60005</v>
          </cell>
          <cell r="DH24">
            <v>60368</v>
          </cell>
          <cell r="DI24">
            <v>60503</v>
          </cell>
          <cell r="DJ24">
            <v>60624</v>
          </cell>
          <cell r="DK24">
            <v>60629</v>
          </cell>
          <cell r="DL24">
            <v>60628</v>
          </cell>
          <cell r="DM24">
            <v>60821</v>
          </cell>
          <cell r="DN24">
            <v>60823</v>
          </cell>
          <cell r="DO24">
            <v>60824</v>
          </cell>
          <cell r="DP24">
            <v>60820</v>
          </cell>
          <cell r="DQ24">
            <v>60819</v>
          </cell>
          <cell r="DR24">
            <v>60965</v>
          </cell>
          <cell r="DS24">
            <v>60962</v>
          </cell>
          <cell r="DT24">
            <v>61133</v>
          </cell>
          <cell r="DU24">
            <v>61145</v>
          </cell>
          <cell r="DV24">
            <v>61145</v>
          </cell>
          <cell r="DW24">
            <v>61261</v>
          </cell>
          <cell r="DX24">
            <v>61513</v>
          </cell>
          <cell r="DY24">
            <v>61446</v>
          </cell>
          <cell r="DZ24">
            <v>61447</v>
          </cell>
          <cell r="EA24">
            <v>61447</v>
          </cell>
          <cell r="EB24">
            <v>61594</v>
          </cell>
          <cell r="EC24">
            <v>61593</v>
          </cell>
          <cell r="ED24">
            <v>61593</v>
          </cell>
          <cell r="EE24">
            <v>61263</v>
          </cell>
          <cell r="EF24">
            <v>61383</v>
          </cell>
          <cell r="EG24">
            <v>61385</v>
          </cell>
          <cell r="EH24">
            <v>61651</v>
          </cell>
          <cell r="EI24">
            <v>61676</v>
          </cell>
          <cell r="EJ24">
            <v>61630</v>
          </cell>
          <cell r="EK24">
            <v>61630</v>
          </cell>
          <cell r="EL24">
            <v>61888</v>
          </cell>
          <cell r="EM24">
            <v>61887</v>
          </cell>
          <cell r="EN24">
            <v>61893</v>
          </cell>
          <cell r="EO24">
            <v>62019</v>
          </cell>
          <cell r="EP24">
            <v>62134</v>
          </cell>
          <cell r="EQ24">
            <v>62143</v>
          </cell>
          <cell r="ER24">
            <v>62418</v>
          </cell>
          <cell r="ES24">
            <v>62901</v>
          </cell>
          <cell r="ET24">
            <v>62901</v>
          </cell>
          <cell r="EU24">
            <v>62985</v>
          </cell>
          <cell r="EV24">
            <v>63158</v>
          </cell>
          <cell r="EW24">
            <v>63293</v>
          </cell>
          <cell r="EX24">
            <v>63487</v>
          </cell>
          <cell r="EY24">
            <v>63734</v>
          </cell>
          <cell r="EZ24">
            <v>63728</v>
          </cell>
          <cell r="FA24">
            <v>63828</v>
          </cell>
          <cell r="FB24">
            <v>63867</v>
          </cell>
          <cell r="FC24">
            <v>63693</v>
          </cell>
          <cell r="FD24">
            <v>63890</v>
          </cell>
          <cell r="FE24">
            <v>63890</v>
          </cell>
          <cell r="FF24">
            <v>63930</v>
          </cell>
          <cell r="FG24">
            <v>63922</v>
          </cell>
          <cell r="FH24">
            <v>63922</v>
          </cell>
          <cell r="FI24">
            <v>64022</v>
          </cell>
          <cell r="FJ24">
            <v>64122</v>
          </cell>
          <cell r="FK24">
            <v>64122</v>
          </cell>
          <cell r="FL24">
            <v>64222</v>
          </cell>
          <cell r="FM24">
            <v>64222</v>
          </cell>
          <cell r="FN24">
            <v>64222</v>
          </cell>
          <cell r="FO24">
            <v>64322</v>
          </cell>
          <cell r="FP24">
            <v>64422</v>
          </cell>
          <cell r="FQ24">
            <v>64422</v>
          </cell>
          <cell r="FR24">
            <v>64522</v>
          </cell>
          <cell r="FS24">
            <v>64622</v>
          </cell>
          <cell r="FT24">
            <v>64622</v>
          </cell>
          <cell r="FU24">
            <v>64722</v>
          </cell>
          <cell r="FV24">
            <v>64822</v>
          </cell>
          <cell r="FW24">
            <v>64822</v>
          </cell>
          <cell r="FX24">
            <v>64922</v>
          </cell>
          <cell r="FY24">
            <v>65022</v>
          </cell>
          <cell r="FZ24">
            <v>65022</v>
          </cell>
          <cell r="GA24">
            <v>65022</v>
          </cell>
          <cell r="GB24">
            <v>65022</v>
          </cell>
          <cell r="GC24">
            <v>65022</v>
          </cell>
          <cell r="GD24">
            <v>65022</v>
          </cell>
          <cell r="GE24">
            <v>65022</v>
          </cell>
          <cell r="GF24">
            <v>65022</v>
          </cell>
          <cell r="GG24">
            <v>65022</v>
          </cell>
          <cell r="GH24">
            <v>65022</v>
          </cell>
          <cell r="GI24">
            <v>65022</v>
          </cell>
          <cell r="GJ24">
            <v>65022</v>
          </cell>
          <cell r="GK24">
            <v>65022</v>
          </cell>
          <cell r="GL24">
            <v>65022</v>
          </cell>
          <cell r="GN24">
            <v>54655</v>
          </cell>
          <cell r="GO24">
            <v>54769.626373626372</v>
          </cell>
          <cell r="GP24">
            <v>55008.956521739128</v>
          </cell>
          <cell r="GQ24">
            <v>55694.260869565216</v>
          </cell>
          <cell r="GR24">
            <v>55726.644444444442</v>
          </cell>
          <cell r="GS24">
            <v>55813.230769230766</v>
          </cell>
          <cell r="GT24">
            <v>55970</v>
          </cell>
          <cell r="GU24">
            <v>56704.489130434784</v>
          </cell>
          <cell r="GV24">
            <v>57758.26666666667</v>
          </cell>
          <cell r="GW24">
            <v>57915.032967032967</v>
          </cell>
          <cell r="GX24">
            <v>58221.108695652176</v>
          </cell>
          <cell r="GY24">
            <v>58369.945652173912</v>
          </cell>
          <cell r="GZ24">
            <v>58381.211111111108</v>
          </cell>
          <cell r="HA24">
            <v>58444.175824175822</v>
          </cell>
          <cell r="HB24">
            <v>58583.67391304348</v>
          </cell>
          <cell r="HC24">
            <v>58585.989130434784</v>
          </cell>
          <cell r="HD24">
            <v>58559.988888888889</v>
          </cell>
          <cell r="HE24">
            <v>58521.219780219777</v>
          </cell>
          <cell r="HF24">
            <v>58533.793478260872</v>
          </cell>
          <cell r="HG24">
            <v>58577.42391304348</v>
          </cell>
          <cell r="HH24">
            <v>58227.966666666667</v>
          </cell>
          <cell r="HI24">
            <v>58267.18681318681</v>
          </cell>
          <cell r="HJ24">
            <v>58458.565217391304</v>
          </cell>
          <cell r="HK24">
            <v>58382.336956521736</v>
          </cell>
          <cell r="HL24">
            <v>58308.777777777781</v>
          </cell>
          <cell r="HM24">
            <v>58692.604395604394</v>
          </cell>
          <cell r="HN24">
            <v>58866.815217391304</v>
          </cell>
          <cell r="HO24">
            <v>58854.260869565216</v>
          </cell>
          <cell r="HP24">
            <v>59095.433333333334</v>
          </cell>
          <cell r="HQ24">
            <v>59531.164835164833</v>
          </cell>
          <cell r="HR24">
            <v>59661.836956521736</v>
          </cell>
          <cell r="HS24">
            <v>59490.695652173912</v>
          </cell>
          <cell r="HT24">
            <v>59528.12222222222</v>
          </cell>
          <cell r="HU24">
            <v>59836.73626373626</v>
          </cell>
          <cell r="HV24">
            <v>59862.793478260872</v>
          </cell>
          <cell r="HW24">
            <v>60017.34782608696</v>
          </cell>
          <cell r="HX24">
            <v>60289.466666666667</v>
          </cell>
          <cell r="HY24">
            <v>60627.021978021978</v>
          </cell>
          <cell r="HZ24">
            <v>60822.65217391304</v>
          </cell>
          <cell r="IA24">
            <v>60868.532608695656</v>
          </cell>
          <cell r="IB24">
            <v>61078.23333333333</v>
          </cell>
          <cell r="IC24">
            <v>61305.835164835167</v>
          </cell>
          <cell r="ID24">
            <v>61446.663043478264</v>
          </cell>
          <cell r="IE24">
            <v>61593.336956521736</v>
          </cell>
          <cell r="IF24">
            <v>61342.355555555558</v>
          </cell>
          <cell r="IG24">
            <v>61652.593406593405</v>
          </cell>
          <cell r="IH24">
            <v>61800.739130434784</v>
          </cell>
          <cell r="II24">
            <v>62015.293478260872</v>
          </cell>
          <cell r="IJ24">
            <v>62489.644444444442</v>
          </cell>
          <cell r="IK24">
            <v>63014.340659340662</v>
          </cell>
          <cell r="IL24">
            <v>63502.17391304348</v>
          </cell>
          <cell r="IM24">
            <v>63807.445652173912</v>
          </cell>
          <cell r="IN24">
            <v>63822.144444444442</v>
          </cell>
          <cell r="IO24">
            <v>63924.637362637361</v>
          </cell>
          <cell r="IP24">
            <v>64088.304347826088</v>
          </cell>
          <cell r="IQ24">
            <v>64222</v>
          </cell>
          <cell r="IR24">
            <v>64387.555555555555</v>
          </cell>
          <cell r="IS24">
            <v>64589.032967032967</v>
          </cell>
          <cell r="IT24">
            <v>64788.304347826088</v>
          </cell>
          <cell r="IU24">
            <v>64988.304347826088</v>
          </cell>
          <cell r="IV24">
            <v>65022</v>
          </cell>
          <cell r="IW24">
            <v>65022</v>
          </cell>
          <cell r="IX24">
            <v>65022</v>
          </cell>
          <cell r="IY24">
            <v>65022</v>
          </cell>
          <cell r="IZ24"/>
          <cell r="JA24">
            <v>55034.745205479448</v>
          </cell>
          <cell r="JB24">
            <v>56056.04109589041</v>
          </cell>
          <cell r="JC24">
            <v>58068.189041095888</v>
          </cell>
          <cell r="JD24">
            <v>58499.556164383561</v>
          </cell>
          <cell r="JE24">
            <v>58548.115068493149</v>
          </cell>
          <cell r="JF24">
            <v>58334.778082191784</v>
          </cell>
          <cell r="JG24">
            <v>58682.61917808219</v>
          </cell>
          <cell r="JH24">
            <v>59446.460273972603</v>
          </cell>
          <cell r="JI24">
            <v>59812.731506849312</v>
          </cell>
          <cell r="JJ24">
            <v>60653.972602739726</v>
          </cell>
          <cell r="JK24">
            <v>61357.676712328765</v>
          </cell>
          <cell r="JL24">
            <v>61704.857534246577</v>
          </cell>
          <cell r="JM24">
            <v>63207.830136986304</v>
          </cell>
          <cell r="JN24">
            <v>64015.569863013698</v>
          </cell>
          <cell r="JO24">
            <v>64690.219178082189</v>
          </cell>
          <cell r="JP24">
            <v>65022</v>
          </cell>
        </row>
        <row r="25">
          <cell r="A25" t="str">
            <v>occeco</v>
          </cell>
          <cell r="B25" t="str">
            <v>occeco</v>
          </cell>
          <cell r="C25">
            <v>0.61609863631400485</v>
          </cell>
          <cell r="D25">
            <v>0.75044826639831674</v>
          </cell>
          <cell r="E25">
            <v>0.75050595967077949</v>
          </cell>
          <cell r="F25">
            <v>0.73081450309517271</v>
          </cell>
          <cell r="G25">
            <v>0.69906437138959854</v>
          </cell>
          <cell r="H25">
            <v>0.80772869319909046</v>
          </cell>
          <cell r="I25">
            <v>0.84462432144845356</v>
          </cell>
          <cell r="J25">
            <v>0.84712888427451649</v>
          </cell>
          <cell r="K25">
            <v>0.70566511987625069</v>
          </cell>
          <cell r="L25">
            <v>0.73228283725820409</v>
          </cell>
          <cell r="M25">
            <v>0.70981027191773882</v>
          </cell>
          <cell r="N25">
            <v>0.54197658063358412</v>
          </cell>
          <cell r="O25">
            <v>0.61401573253532293</v>
          </cell>
          <cell r="P25">
            <v>0.70122972688697727</v>
          </cell>
          <cell r="Q25">
            <v>0.73058499560327095</v>
          </cell>
          <cell r="R25">
            <v>0.73954715941091176</v>
          </cell>
          <cell r="S25">
            <v>0.71242988697473786</v>
          </cell>
          <cell r="T25">
            <v>0.78944074622692584</v>
          </cell>
          <cell r="U25">
            <v>0.8082498112468085</v>
          </cell>
          <cell r="V25">
            <v>0.84018396952283769</v>
          </cell>
          <cell r="W25">
            <v>0.64146268834494669</v>
          </cell>
          <cell r="X25">
            <v>0.68331479421579533</v>
          </cell>
          <cell r="Y25">
            <v>0.57408319019708476</v>
          </cell>
          <cell r="Z25">
            <v>0.47450453217331179</v>
          </cell>
          <cell r="AA25">
            <v>0.52583747166974537</v>
          </cell>
          <cell r="AB25">
            <v>0.62842147814283988</v>
          </cell>
          <cell r="AC25">
            <v>0.61137632584881962</v>
          </cell>
          <cell r="AD25">
            <v>0.64050698575183285</v>
          </cell>
          <cell r="AE25">
            <v>0.6113448490580119</v>
          </cell>
          <cell r="AF25">
            <v>0.66671897002615166</v>
          </cell>
          <cell r="AG25">
            <v>0.78976833741441099</v>
          </cell>
          <cell r="AH25">
            <v>0.74895583552540501</v>
          </cell>
          <cell r="AI25">
            <v>0.61731116112075035</v>
          </cell>
          <cell r="AJ25">
            <v>0.64781348830533636</v>
          </cell>
          <cell r="AK25">
            <v>0.54390407723001033</v>
          </cell>
          <cell r="AL25">
            <v>0.48272371208803844</v>
          </cell>
          <cell r="AM25">
            <v>0.5329820782377811</v>
          </cell>
          <cell r="AN25">
            <v>0.63712850958988487</v>
          </cell>
          <cell r="AO25">
            <v>0.68740451948464809</v>
          </cell>
          <cell r="AP25">
            <v>0.66178846482971077</v>
          </cell>
          <cell r="AQ25">
            <v>0.64940623740565773</v>
          </cell>
          <cell r="AR25">
            <v>0.73276726010294779</v>
          </cell>
          <cell r="AS25">
            <v>0.82644991696510217</v>
          </cell>
          <cell r="AT25">
            <v>0.78014419879037211</v>
          </cell>
          <cell r="AU25">
            <v>0.64939601363307897</v>
          </cell>
          <cell r="AV25">
            <v>0.65604686595748074</v>
          </cell>
          <cell r="AW25">
            <v>0.60717223957532673</v>
          </cell>
          <cell r="AX25">
            <v>0.52605454821751452</v>
          </cell>
          <cell r="AY25">
            <v>0.57110006492251419</v>
          </cell>
          <cell r="AZ25">
            <v>0.67003136072885039</v>
          </cell>
          <cell r="BA25">
            <v>0.69671410932022138</v>
          </cell>
          <cell r="BB25">
            <v>0.67374042931364508</v>
          </cell>
          <cell r="BC25">
            <v>0.65478782318847129</v>
          </cell>
          <cell r="BD25">
            <v>0.76260968096433268</v>
          </cell>
          <cell r="BE25">
            <v>0.86538898134167985</v>
          </cell>
          <cell r="BF25">
            <v>0.79116321129172229</v>
          </cell>
          <cell r="BG25">
            <v>0.69798708178121049</v>
          </cell>
          <cell r="BH25">
            <v>0.65973424937520053</v>
          </cell>
          <cell r="BI25">
            <v>0.60478731262713514</v>
          </cell>
          <cell r="BJ25">
            <v>0.57639190757878023</v>
          </cell>
          <cell r="BK25">
            <v>0.57888342663202608</v>
          </cell>
          <cell r="BL25">
            <v>0.68839258099198308</v>
          </cell>
          <cell r="BM25">
            <v>0.75229280507872887</v>
          </cell>
          <cell r="BN25">
            <v>0.7114757478393785</v>
          </cell>
          <cell r="BO25">
            <v>0.67869262655389595</v>
          </cell>
          <cell r="BP25">
            <v>0.80127092286006152</v>
          </cell>
          <cell r="BQ25">
            <v>0.86442264341092123</v>
          </cell>
          <cell r="BR25">
            <v>0.8176846370788512</v>
          </cell>
          <cell r="BS25">
            <v>0.6968506584158134</v>
          </cell>
          <cell r="BT25">
            <v>0.70063660924711713</v>
          </cell>
          <cell r="BU25">
            <v>0.61696660890847899</v>
          </cell>
          <cell r="BV25">
            <v>0.54647254518640409</v>
          </cell>
          <cell r="BW25">
            <v>0.6237206892084467</v>
          </cell>
          <cell r="BX25">
            <v>0.67874060924658208</v>
          </cell>
          <cell r="BY25">
            <v>0.72394086242481293</v>
          </cell>
          <cell r="BZ25">
            <v>0.71073974284642405</v>
          </cell>
          <cell r="CA25">
            <v>0.69706075093662123</v>
          </cell>
          <cell r="CB25">
            <v>0.79849007838669073</v>
          </cell>
          <cell r="CC25">
            <v>0.87998528506631013</v>
          </cell>
          <cell r="CD25">
            <v>0.82384909730914591</v>
          </cell>
          <cell r="CE25">
            <v>0.70255212138717937</v>
          </cell>
          <cell r="CF25">
            <v>0.70565571442825015</v>
          </cell>
          <cell r="CG25">
            <v>0.66381248478052812</v>
          </cell>
          <cell r="CH25">
            <v>0.57094198371203397</v>
          </cell>
          <cell r="CI25">
            <v>0.6248960550393009</v>
          </cell>
          <cell r="CJ25">
            <v>0.73286868852775788</v>
          </cell>
          <cell r="CK25">
            <v>0.76889374430040625</v>
          </cell>
          <cell r="CL25">
            <v>0.76915670873612607</v>
          </cell>
          <cell r="CM25">
            <v>0.74772161083171096</v>
          </cell>
          <cell r="CN25">
            <v>0.81474058518829062</v>
          </cell>
          <cell r="CO25">
            <v>0.86858339620480751</v>
          </cell>
          <cell r="CP25">
            <v>0.8552939994642379</v>
          </cell>
          <cell r="CQ25">
            <v>0.7209983983513043</v>
          </cell>
          <cell r="CR25">
            <v>0.75254394982368022</v>
          </cell>
          <cell r="CS25">
            <v>0.67284550385511921</v>
          </cell>
          <cell r="CT25">
            <v>0.61129379305557963</v>
          </cell>
          <cell r="CU25">
            <v>0.66338413582616962</v>
          </cell>
          <cell r="CV25">
            <v>0.78322557945727589</v>
          </cell>
          <cell r="CW25">
            <v>0.80438289331781387</v>
          </cell>
          <cell r="CX25">
            <v>0.79525492626653493</v>
          </cell>
          <cell r="CY25">
            <v>0.75991885806785486</v>
          </cell>
          <cell r="CZ25">
            <v>0.83203912666087998</v>
          </cell>
          <cell r="DA25">
            <v>0.86437324009534533</v>
          </cell>
          <cell r="DB25">
            <v>0.8294203302795059</v>
          </cell>
          <cell r="DC25">
            <v>0.74606086961369711</v>
          </cell>
          <cell r="DD25">
            <v>0.78022013566964443</v>
          </cell>
          <cell r="DE25">
            <v>0.67403106578604421</v>
          </cell>
          <cell r="DF25">
            <v>0.62554209315442</v>
          </cell>
          <cell r="DG25">
            <v>0.67726237867274497</v>
          </cell>
          <cell r="DH25">
            <v>0.7511341155200425</v>
          </cell>
          <cell r="DI25">
            <v>0.80462445743826083</v>
          </cell>
          <cell r="DJ25">
            <v>0.79153360605260847</v>
          </cell>
          <cell r="DK25">
            <v>0.74561412376382752</v>
          </cell>
          <cell r="DL25">
            <v>0.83750687251214506</v>
          </cell>
          <cell r="DM25">
            <v>0.87360901980481065</v>
          </cell>
          <cell r="DN25">
            <v>0.83157156699529522</v>
          </cell>
          <cell r="DO25">
            <v>0.79142662983909862</v>
          </cell>
          <cell r="DP25">
            <v>0.76631891037540711</v>
          </cell>
          <cell r="DQ25">
            <v>0.70489265964035364</v>
          </cell>
          <cell r="DR25">
            <v>0.6637674181113965</v>
          </cell>
          <cell r="DS25">
            <v>0.66583149100814787</v>
          </cell>
          <cell r="DT25">
            <v>0.75886649950576146</v>
          </cell>
          <cell r="DU25">
            <v>0.82785604815628111</v>
          </cell>
          <cell r="DV25">
            <v>0.80158366723907104</v>
          </cell>
          <cell r="DW25">
            <v>0.75203821196561937</v>
          </cell>
          <cell r="DX25">
            <v>0.84812261906697228</v>
          </cell>
          <cell r="DY25">
            <v>0.88626887705228719</v>
          </cell>
          <cell r="DZ25">
            <v>0.82522730052701598</v>
          </cell>
          <cell r="EA25">
            <v>0.77906380023976762</v>
          </cell>
          <cell r="EB25">
            <v>0.76135819680802597</v>
          </cell>
          <cell r="EC25">
            <v>0.70471806861169284</v>
          </cell>
          <cell r="ED25">
            <v>0.63688217607467967</v>
          </cell>
          <cell r="EE25">
            <v>0.66991916922965133</v>
          </cell>
          <cell r="EF25">
            <v>0.79861979003027828</v>
          </cell>
          <cell r="EG25">
            <v>0.83285030755123013</v>
          </cell>
          <cell r="EH25">
            <v>0.78873335387908816</v>
          </cell>
          <cell r="EI25">
            <v>0.77464701070526731</v>
          </cell>
          <cell r="EJ25">
            <v>0.86230082751906534</v>
          </cell>
          <cell r="EK25">
            <v>0.88740977634478391</v>
          </cell>
          <cell r="EL25">
            <v>0.84856775611301993</v>
          </cell>
          <cell r="EM25">
            <v>0.7736902203478383</v>
          </cell>
          <cell r="EN25">
            <v>0.78655932220173941</v>
          </cell>
          <cell r="EO25">
            <v>0.73216863649311237</v>
          </cell>
          <cell r="EP25">
            <v>0.66998329313232485</v>
          </cell>
          <cell r="EQ25">
            <v>0.69174219918367263</v>
          </cell>
          <cell r="ER25">
            <v>0.7543502789946066</v>
          </cell>
          <cell r="ES25">
            <v>0.80069294759660725</v>
          </cell>
          <cell r="ET25">
            <v>0.79604192832122433</v>
          </cell>
          <cell r="EU25">
            <v>0.73955959816341321</v>
          </cell>
          <cell r="EV25">
            <v>0.85225624623958962</v>
          </cell>
          <cell r="EW25">
            <v>0.866569355119024</v>
          </cell>
          <cell r="EX25">
            <v>0.8259313438311221</v>
          </cell>
          <cell r="EY25">
            <v>0.77733758015083521</v>
          </cell>
          <cell r="EZ25">
            <v>0.75002784009459555</v>
          </cell>
          <cell r="FA25">
            <v>0.71839944851789184</v>
          </cell>
          <cell r="FB25">
            <v>0.62694551227171691</v>
          </cell>
          <cell r="FC25">
            <v>0.70402783918625278</v>
          </cell>
          <cell r="FD25">
            <v>0.77396585649441563</v>
          </cell>
          <cell r="FE25">
            <v>0.4095436208402547</v>
          </cell>
          <cell r="FF25">
            <v>0.19166237091724408</v>
          </cell>
          <cell r="FG25">
            <v>0.26211443125809541</v>
          </cell>
          <cell r="FH25">
            <v>0.34446147909431274</v>
          </cell>
          <cell r="FI25">
            <v>0.43285836813753953</v>
          </cell>
          <cell r="FJ25">
            <v>0.47203596857367752</v>
          </cell>
          <cell r="FK25">
            <v>0.38988566345963077</v>
          </cell>
          <cell r="FL25">
            <v>0.36488617800348566</v>
          </cell>
          <cell r="FM25">
            <v>0.38452793307768701</v>
          </cell>
          <cell r="FN25">
            <v>0.40570646830593782</v>
          </cell>
          <cell r="FO25">
            <v>0.32855546177509437</v>
          </cell>
          <cell r="FP25">
            <v>0.37365131075526209</v>
          </cell>
          <cell r="FQ25">
            <v>0.58893139438468578</v>
          </cell>
          <cell r="FR25">
            <v>0.62804067384332229</v>
          </cell>
          <cell r="FS25">
            <v>0.61283396625170239</v>
          </cell>
          <cell r="FT25">
            <v>0.73077422649608992</v>
          </cell>
          <cell r="FU25">
            <v>0.76080550106981826</v>
          </cell>
          <cell r="FV25">
            <v>0.73575237488506151</v>
          </cell>
          <cell r="FW25">
            <v>0.69545560100057746</v>
          </cell>
          <cell r="FX25">
            <v>0.67280148184338617</v>
          </cell>
          <cell r="FY25">
            <v>0.64861092598944103</v>
          </cell>
          <cell r="FZ25">
            <v>0.57179651857982938</v>
          </cell>
          <cell r="GA25">
            <v>0.61143367841485574</v>
          </cell>
          <cell r="GB25">
            <v>0.67275468738031607</v>
          </cell>
          <cell r="GC25">
            <v>0.72478952103442307</v>
          </cell>
          <cell r="GD25">
            <v>0.72337076722116411</v>
          </cell>
          <cell r="GE25">
            <v>0.67505539063495268</v>
          </cell>
          <cell r="GF25">
            <v>0.78341800388115579</v>
          </cell>
          <cell r="GG25">
            <v>0.80203918497797344</v>
          </cell>
          <cell r="GH25">
            <v>0.76931492339959484</v>
          </cell>
          <cell r="GI25">
            <v>0.72617009117350684</v>
          </cell>
          <cell r="GJ25">
            <v>0.70176078319295387</v>
          </cell>
          <cell r="GK25">
            <v>0.67551544546561249</v>
          </cell>
          <cell r="GL25">
            <v>0.59277981340720465</v>
          </cell>
          <cell r="GN25">
            <v>0.70419215482979092</v>
          </cell>
          <cell r="GO25">
            <v>0.74536981675092029</v>
          </cell>
          <cell r="GP25">
            <v>0.80002327684187191</v>
          </cell>
          <cell r="GQ25">
            <v>0.66076338362863063</v>
          </cell>
          <cell r="GR25">
            <v>0.68130485357293269</v>
          </cell>
          <cell r="GS25">
            <v>0.74682910271383918</v>
          </cell>
          <cell r="GT25">
            <v>0.76462312885008077</v>
          </cell>
          <cell r="GU25">
            <v>0.57629188548640697</v>
          </cell>
          <cell r="GV25">
            <v>0.58724003721256446</v>
          </cell>
          <cell r="GW25">
            <v>0.63922536766631222</v>
          </cell>
          <cell r="GX25">
            <v>0.71978320279026242</v>
          </cell>
          <cell r="GY25">
            <v>0.55821572857532564</v>
          </cell>
          <cell r="GZ25">
            <v>0.61867050453256556</v>
          </cell>
          <cell r="HA25">
            <v>0.68098250984314501</v>
          </cell>
          <cell r="HB25">
            <v>0.75311251205540275</v>
          </cell>
          <cell r="HC25">
            <v>0.59630595013535281</v>
          </cell>
          <cell r="HD25">
            <v>0.6451272474816403</v>
          </cell>
          <cell r="HE25">
            <v>0.6965926325963081</v>
          </cell>
          <cell r="HF25">
            <v>0.78579932179645573</v>
          </cell>
          <cell r="HG25">
            <v>0.61372082247890603</v>
          </cell>
          <cell r="HH25">
            <v>0.67263764243108071</v>
          </cell>
          <cell r="HI25">
            <v>0.72999675236132555</v>
          </cell>
          <cell r="HJ25">
            <v>0.79398358703712102</v>
          </cell>
          <cell r="HK25">
            <v>0.62151074951011442</v>
          </cell>
          <cell r="HL25">
            <v>0.67539440412059171</v>
          </cell>
          <cell r="HM25">
            <v>0.73507211253565841</v>
          </cell>
          <cell r="HN25">
            <v>0.80326776712427472</v>
          </cell>
          <cell r="HO25">
            <v>0.64661252408307035</v>
          </cell>
          <cell r="HP25">
            <v>0.70815511407254816</v>
          </cell>
          <cell r="HQ25">
            <v>0.77688627768334462</v>
          </cell>
          <cell r="HR25">
            <v>0.81608773651643884</v>
          </cell>
          <cell r="HS25">
            <v>0.67896349885915663</v>
          </cell>
          <cell r="HT25">
            <v>0.74927536583549403</v>
          </cell>
          <cell r="HU25">
            <v>0.79534513602305756</v>
          </cell>
          <cell r="HV25">
            <v>0.8140771913744056</v>
          </cell>
          <cell r="HW25">
            <v>0.69334101951681903</v>
          </cell>
          <cell r="HX25">
            <v>0.74429917000426637</v>
          </cell>
          <cell r="HY25">
            <v>0.79104646152959024</v>
          </cell>
          <cell r="HZ25">
            <v>0.83264494564024705</v>
          </cell>
          <cell r="IA25">
            <v>0.71169475196454224</v>
          </cell>
          <cell r="IB25">
            <v>0.75067113379725381</v>
          </cell>
          <cell r="IC25">
            <v>0.80011224573750128</v>
          </cell>
          <cell r="ID25">
            <v>0.83074203803121216</v>
          </cell>
          <cell r="IE25">
            <v>0.70094591329842815</v>
          </cell>
          <cell r="IF25">
            <v>0.76614563220048071</v>
          </cell>
          <cell r="IG25">
            <v>0.80817701313242796</v>
          </cell>
          <cell r="IH25">
            <v>0.83716900107428005</v>
          </cell>
          <cell r="II25">
            <v>0.72946592591904302</v>
          </cell>
          <cell r="IJ25">
            <v>0.74897245196892881</v>
          </cell>
          <cell r="IK25">
            <v>0.79538409624182882</v>
          </cell>
          <cell r="IL25">
            <v>0.82367584129266369</v>
          </cell>
          <cell r="IM25">
            <v>0.69819880976817816</v>
          </cell>
          <cell r="IN25">
            <v>0.62426817024324022</v>
          </cell>
          <cell r="IO25">
            <v>0.26603287318755481</v>
          </cell>
          <cell r="IP25">
            <v>0.43204625086684462</v>
          </cell>
          <cell r="IQ25">
            <v>0.38504576117307326</v>
          </cell>
          <cell r="IR25">
            <v>0.43232580769629347</v>
          </cell>
          <cell r="IS25">
            <v>0.65674321368665622</v>
          </cell>
          <cell r="IT25">
            <v>0.7310384633428253</v>
          </cell>
          <cell r="IU25">
            <v>0.63085723969495466</v>
          </cell>
          <cell r="IV25">
            <v>0.66955611588418329</v>
          </cell>
          <cell r="IW25">
            <v>0.72670747519508938</v>
          </cell>
          <cell r="IX25">
            <v>0.76627260972728073</v>
          </cell>
          <cell r="IY25">
            <v>0.65648067237579666</v>
          </cell>
          <cell r="IZ25"/>
          <cell r="JA25">
            <v>0.72747467826302592</v>
          </cell>
          <cell r="JB25">
            <v>0.69176359958759315</v>
          </cell>
          <cell r="JC25">
            <v>0.62630896533593483</v>
          </cell>
          <cell r="JD25">
            <v>0.66248117653438932</v>
          </cell>
          <cell r="JE25">
            <v>0.68548074404276227</v>
          </cell>
          <cell r="JF25">
            <v>0.704675009066702</v>
          </cell>
          <cell r="JG25">
            <v>0.7153319206415033</v>
          </cell>
          <cell r="JH25">
            <v>0.74525538301806837</v>
          </cell>
          <cell r="JI25">
            <v>0.76296639461053906</v>
          </cell>
          <cell r="JJ25">
            <v>0.77003152849986545</v>
          </cell>
          <cell r="JK25">
            <v>0.77061704038373169</v>
          </cell>
          <cell r="JL25">
            <v>0.78525360206760564</v>
          </cell>
          <cell r="JM25">
            <v>0.76650603978404175</v>
          </cell>
          <cell r="JN25">
            <v>0.42608447975859542</v>
          </cell>
          <cell r="JO25">
            <v>0.61386643105490146</v>
          </cell>
          <cell r="JP25">
            <v>0.70488693870085684</v>
          </cell>
        </row>
        <row r="26">
          <cell r="A26" t="str">
            <v>revpareco</v>
          </cell>
          <cell r="B26" t="str">
            <v>revpareco</v>
          </cell>
          <cell r="C26">
            <v>78.680880360973973</v>
          </cell>
          <cell r="D26">
            <v>107.05454082099337</v>
          </cell>
          <cell r="E26">
            <v>101.34990630376467</v>
          </cell>
          <cell r="F26">
            <v>99.597217089012275</v>
          </cell>
          <cell r="G26">
            <v>96.807465377269793</v>
          </cell>
          <cell r="H26">
            <v>115.53079378397049</v>
          </cell>
          <cell r="I26">
            <v>132.96324135646887</v>
          </cell>
          <cell r="J26">
            <v>130.19095397711658</v>
          </cell>
          <cell r="K26">
            <v>96.229579949729313</v>
          </cell>
          <cell r="L26">
            <v>99.777065674516408</v>
          </cell>
          <cell r="M26">
            <v>94.457126582806978</v>
          </cell>
          <cell r="N26">
            <v>63.002437443202538</v>
          </cell>
          <cell r="O26">
            <v>82.949167356436277</v>
          </cell>
          <cell r="P26">
            <v>98.231645168572769</v>
          </cell>
          <cell r="Q26">
            <v>102.14793816818623</v>
          </cell>
          <cell r="R26">
            <v>108.77630286036117</v>
          </cell>
          <cell r="S26">
            <v>104.05849065988662</v>
          </cell>
          <cell r="T26">
            <v>122.39818678278871</v>
          </cell>
          <cell r="U26">
            <v>127.72581567314288</v>
          </cell>
          <cell r="V26">
            <v>130.96504002720292</v>
          </cell>
          <cell r="W26">
            <v>87.922765767375381</v>
          </cell>
          <cell r="X26">
            <v>94.594488983153411</v>
          </cell>
          <cell r="Y26">
            <v>73.53029707411801</v>
          </cell>
          <cell r="Z26">
            <v>52.772122560841552</v>
          </cell>
          <cell r="AA26">
            <v>65.571270643009441</v>
          </cell>
          <cell r="AB26">
            <v>82.969344291376061</v>
          </cell>
          <cell r="AC26">
            <v>75.862015580520662</v>
          </cell>
          <cell r="AD26">
            <v>79.114083027850796</v>
          </cell>
          <cell r="AE26">
            <v>77.155467763656958</v>
          </cell>
          <cell r="AF26">
            <v>83.707375256487637</v>
          </cell>
          <cell r="AG26">
            <v>111.40662583372037</v>
          </cell>
          <cell r="AH26">
            <v>98.374700135677145</v>
          </cell>
          <cell r="AI26">
            <v>71.871364856584961</v>
          </cell>
          <cell r="AJ26">
            <v>83.256711751076864</v>
          </cell>
          <cell r="AK26">
            <v>63.312088175862208</v>
          </cell>
          <cell r="AL26">
            <v>47.875873600624544</v>
          </cell>
          <cell r="AM26">
            <v>59.181098141928842</v>
          </cell>
          <cell r="AN26">
            <v>75.59561607097028</v>
          </cell>
          <cell r="AO26">
            <v>79.531106701959516</v>
          </cell>
          <cell r="AP26">
            <v>78.387312824462327</v>
          </cell>
          <cell r="AQ26">
            <v>76.661664379213065</v>
          </cell>
          <cell r="AR26">
            <v>92.15681475210782</v>
          </cell>
          <cell r="AS26">
            <v>117.13218385621087</v>
          </cell>
          <cell r="AT26">
            <v>104.63879691361288</v>
          </cell>
          <cell r="AU26">
            <v>77.831155466033934</v>
          </cell>
          <cell r="AV26">
            <v>81.731601141584079</v>
          </cell>
          <cell r="AW26">
            <v>72.062611170851326</v>
          </cell>
          <cell r="AX26">
            <v>54.549680728410749</v>
          </cell>
          <cell r="AY26">
            <v>67.160979278209211</v>
          </cell>
          <cell r="AZ26">
            <v>86.681007585345796</v>
          </cell>
          <cell r="BA26">
            <v>86.127211347650658</v>
          </cell>
          <cell r="BB26">
            <v>80.135760983501385</v>
          </cell>
          <cell r="BC26">
            <v>77.758844248200361</v>
          </cell>
          <cell r="BD26">
            <v>98.007253964457959</v>
          </cell>
          <cell r="BE26">
            <v>129.2146621223977</v>
          </cell>
          <cell r="BF26">
            <v>106.56154354224286</v>
          </cell>
          <cell r="BG26">
            <v>87.059334028228704</v>
          </cell>
          <cell r="BH26">
            <v>83.271847675701238</v>
          </cell>
          <cell r="BI26">
            <v>70.269742882956592</v>
          </cell>
          <cell r="BJ26">
            <v>67.126818560714369</v>
          </cell>
          <cell r="BK26">
            <v>69.044709953053612</v>
          </cell>
          <cell r="BL26">
            <v>85.770766545733039</v>
          </cell>
          <cell r="BM26">
            <v>98.930711305813944</v>
          </cell>
          <cell r="BN26">
            <v>90.05333079614897</v>
          </cell>
          <cell r="BO26">
            <v>86.953763474119384</v>
          </cell>
          <cell r="BP26">
            <v>109.68255383588146</v>
          </cell>
          <cell r="BQ26">
            <v>137.16017396502798</v>
          </cell>
          <cell r="BR26">
            <v>119.25024834088305</v>
          </cell>
          <cell r="BS26">
            <v>89.634663373163079</v>
          </cell>
          <cell r="BT26">
            <v>93.438215907130981</v>
          </cell>
          <cell r="BU26">
            <v>76.477671201541739</v>
          </cell>
          <cell r="BV26">
            <v>59.107063992821949</v>
          </cell>
          <cell r="BW26">
            <v>77.839378074747287</v>
          </cell>
          <cell r="BX26">
            <v>86.51668516211862</v>
          </cell>
          <cell r="BY26">
            <v>93.068005106753475</v>
          </cell>
          <cell r="BZ26">
            <v>93.584105260166211</v>
          </cell>
          <cell r="CA26">
            <v>91.623582770682006</v>
          </cell>
          <cell r="CB26">
            <v>109.87925723645803</v>
          </cell>
          <cell r="CC26">
            <v>149.22955980374201</v>
          </cell>
          <cell r="CD26">
            <v>126.09811854960913</v>
          </cell>
          <cell r="CE26">
            <v>90.820227459376184</v>
          </cell>
          <cell r="CF26">
            <v>97.0172186917179</v>
          </cell>
          <cell r="CG26">
            <v>83.132365731695572</v>
          </cell>
          <cell r="CH26">
            <v>63.639047756842366</v>
          </cell>
          <cell r="CI26">
            <v>77.835634437396024</v>
          </cell>
          <cell r="CJ26">
            <v>99.09992711493436</v>
          </cell>
          <cell r="CK26">
            <v>105.39327219405453</v>
          </cell>
          <cell r="CL26">
            <v>106.16718798111295</v>
          </cell>
          <cell r="CM26">
            <v>104.62696189832685</v>
          </cell>
          <cell r="CN26">
            <v>119.79225700685986</v>
          </cell>
          <cell r="CO26">
            <v>155.3803850758859</v>
          </cell>
          <cell r="CP26">
            <v>139.31751688838867</v>
          </cell>
          <cell r="CQ26">
            <v>97.521888803019621</v>
          </cell>
          <cell r="CR26">
            <v>105.54915341557253</v>
          </cell>
          <cell r="CS26">
            <v>86.066611294154569</v>
          </cell>
          <cell r="CT26">
            <v>71.808784352279233</v>
          </cell>
          <cell r="CU26">
            <v>87.445283638213368</v>
          </cell>
          <cell r="CV26">
            <v>111.5584181194627</v>
          </cell>
          <cell r="CW26">
            <v>119.46273490356833</v>
          </cell>
          <cell r="CX26">
            <v>119.26332563333723</v>
          </cell>
          <cell r="CY26">
            <v>112.48681324054533</v>
          </cell>
          <cell r="CZ26">
            <v>132.49008792370523</v>
          </cell>
          <cell r="DA26">
            <v>164.37184929894107</v>
          </cell>
          <cell r="DB26">
            <v>136.537117130046</v>
          </cell>
          <cell r="DC26">
            <v>110.10275889098887</v>
          </cell>
          <cell r="DD26">
            <v>117.35738074996212</v>
          </cell>
          <cell r="DE26">
            <v>93.277423558313515</v>
          </cell>
          <cell r="DF26">
            <v>76.90032260211153</v>
          </cell>
          <cell r="DG26">
            <v>92.33340731820735</v>
          </cell>
          <cell r="DH26">
            <v>110.33821549259778</v>
          </cell>
          <cell r="DI26">
            <v>119.96591901334671</v>
          </cell>
          <cell r="DJ26">
            <v>121.31519622591713</v>
          </cell>
          <cell r="DK26">
            <v>114.71069555769861</v>
          </cell>
          <cell r="DL26">
            <v>133.46137024147259</v>
          </cell>
          <cell r="DM26">
            <v>170.68315243938983</v>
          </cell>
          <cell r="DN26">
            <v>140.4763446499706</v>
          </cell>
          <cell r="DO26">
            <v>122.07728920601517</v>
          </cell>
          <cell r="DP26">
            <v>113.88468890751132</v>
          </cell>
          <cell r="DQ26">
            <v>100.21326584893976</v>
          </cell>
          <cell r="DR26">
            <v>90.887155078402998</v>
          </cell>
          <cell r="DS26">
            <v>94.795464387650796</v>
          </cell>
          <cell r="DT26">
            <v>115.31875363084177</v>
          </cell>
          <cell r="DU26">
            <v>135.00419117433705</v>
          </cell>
          <cell r="DV26">
            <v>124.55055889007005</v>
          </cell>
          <cell r="DW26">
            <v>116.47927119342886</v>
          </cell>
          <cell r="DX26">
            <v>145.71798741187501</v>
          </cell>
          <cell r="DY26">
            <v>178.38270763313812</v>
          </cell>
          <cell r="DZ26">
            <v>144.49195486590332</v>
          </cell>
          <cell r="EA26">
            <v>123.39057434320037</v>
          </cell>
          <cell r="EB26">
            <v>119.41105755483044</v>
          </cell>
          <cell r="EC26">
            <v>103.66851642773258</v>
          </cell>
          <cell r="ED26">
            <v>80.781078814465204</v>
          </cell>
          <cell r="EE26">
            <v>94.117683972802084</v>
          </cell>
          <cell r="EF26">
            <v>128.5424924420675</v>
          </cell>
          <cell r="EG26">
            <v>133.41464842992534</v>
          </cell>
          <cell r="EH26">
            <v>127.09106751444962</v>
          </cell>
          <cell r="EI26">
            <v>125.03958383456524</v>
          </cell>
          <cell r="EJ26">
            <v>151.94380835091135</v>
          </cell>
          <cell r="EK26">
            <v>185.13957176804342</v>
          </cell>
          <cell r="EL26">
            <v>155.30510966741167</v>
          </cell>
          <cell r="EM26">
            <v>127.29593307695208</v>
          </cell>
          <cell r="EN26">
            <v>130.12412694540996</v>
          </cell>
          <cell r="EO26">
            <v>114.71644468630582</v>
          </cell>
          <cell r="EP26">
            <v>95.97984259306368</v>
          </cell>
          <cell r="EQ26">
            <v>103.58863040655918</v>
          </cell>
          <cell r="ER26">
            <v>121.52998583856305</v>
          </cell>
          <cell r="ES26">
            <v>130.18289801536517</v>
          </cell>
          <cell r="ET26">
            <v>131.86563557548106</v>
          </cell>
          <cell r="EU26">
            <v>122.96762964556281</v>
          </cell>
          <cell r="EV26">
            <v>156.0746513136362</v>
          </cell>
          <cell r="EW26">
            <v>180.20851341660827</v>
          </cell>
          <cell r="EX26">
            <v>148.21150993065839</v>
          </cell>
          <cell r="EY26">
            <v>127.388478802523</v>
          </cell>
          <cell r="EZ26">
            <v>119.40110314096958</v>
          </cell>
          <cell r="FA26">
            <v>106.90281030791084</v>
          </cell>
          <cell r="FB26">
            <v>83.727237020279048</v>
          </cell>
          <cell r="FC26">
            <v>104.18908908813091</v>
          </cell>
          <cell r="FD26">
            <v>124.3504740290231</v>
          </cell>
          <cell r="FE26">
            <v>55.32647229865848</v>
          </cell>
          <cell r="FF26">
            <v>17.165418093942378</v>
          </cell>
          <cell r="FG26">
            <v>24.57253342709825</v>
          </cell>
          <cell r="FH26">
            <v>37.462923745606773</v>
          </cell>
          <cell r="FI26">
            <v>56.958490168069481</v>
          </cell>
          <cell r="FJ26">
            <v>56.709352381322127</v>
          </cell>
          <cell r="FK26">
            <v>44.887694315767476</v>
          </cell>
          <cell r="FL26">
            <v>41.673137916324386</v>
          </cell>
          <cell r="FM26">
            <v>41.859032718983848</v>
          </cell>
          <cell r="FN26">
            <v>35.278717782319262</v>
          </cell>
          <cell r="FO26">
            <v>32.036156785090334</v>
          </cell>
          <cell r="FP26">
            <v>39.195914402709938</v>
          </cell>
          <cell r="FQ26">
            <v>76.033453511060642</v>
          </cell>
          <cell r="FR26">
            <v>85.824364976164176</v>
          </cell>
          <cell r="FS26">
            <v>85.843365045610355</v>
          </cell>
          <cell r="FT26">
            <v>113.79774281976854</v>
          </cell>
          <cell r="FU26">
            <v>135.71854619269948</v>
          </cell>
          <cell r="FV26">
            <v>114.19515410586668</v>
          </cell>
          <cell r="FW26">
            <v>99.344984950754622</v>
          </cell>
          <cell r="FX26">
            <v>94.050026432921641</v>
          </cell>
          <cell r="FY26">
            <v>85.104683125461662</v>
          </cell>
          <cell r="FZ26">
            <v>67.603360466538888</v>
          </cell>
          <cell r="GA26">
            <v>81.270120087873892</v>
          </cell>
          <cell r="GB26">
            <v>96.444943701388482</v>
          </cell>
          <cell r="GC26">
            <v>104.99037473441817</v>
          </cell>
          <cell r="GD26">
            <v>106.89012211720289</v>
          </cell>
          <cell r="GE26">
            <v>100.24513211718951</v>
          </cell>
          <cell r="GF26">
            <v>128.28664232314674</v>
          </cell>
          <cell r="GG26">
            <v>149.31619670417291</v>
          </cell>
          <cell r="GH26">
            <v>123.73410092525955</v>
          </cell>
          <cell r="GI26">
            <v>106.78453439918569</v>
          </cell>
          <cell r="GJ26">
            <v>100.36128572051119</v>
          </cell>
          <cell r="GK26">
            <v>90.40567853611428</v>
          </cell>
          <cell r="GL26">
            <v>71.277643376720306</v>
          </cell>
          <cell r="GN26">
            <v>95.31646143994125</v>
          </cell>
          <cell r="GO26">
            <v>103.90411806816763</v>
          </cell>
          <cell r="GP26">
            <v>120.01740783714273</v>
          </cell>
          <cell r="GQ26">
            <v>85.636897057537738</v>
          </cell>
          <cell r="GR26">
            <v>94.317116408308976</v>
          </cell>
          <cell r="GS26">
            <v>111.67867932374142</v>
          </cell>
          <cell r="GT26">
            <v>115.83803804056502</v>
          </cell>
          <cell r="GU26">
            <v>73.423241354443789</v>
          </cell>
          <cell r="GV26">
            <v>74.532120142879023</v>
          </cell>
          <cell r="GW26">
            <v>79.963191277938819</v>
          </cell>
          <cell r="GX26">
            <v>94.123559866042726</v>
          </cell>
          <cell r="GY26">
            <v>64.815237666048731</v>
          </cell>
          <cell r="GZ26">
            <v>71.311058053494762</v>
          </cell>
          <cell r="HA26">
            <v>82.341232181738192</v>
          </cell>
          <cell r="HB26">
            <v>100.10702690206389</v>
          </cell>
          <cell r="HC26">
            <v>69.419175498445156</v>
          </cell>
          <cell r="HD26">
            <v>79.764408110277799</v>
          </cell>
          <cell r="HE26">
            <v>85.21987588234623</v>
          </cell>
          <cell r="HF26">
            <v>107.83733410781473</v>
          </cell>
          <cell r="HG26">
            <v>73.588190477374326</v>
          </cell>
          <cell r="HH26">
            <v>84.534993692416222</v>
          </cell>
          <cell r="HI26">
            <v>95.48568274907899</v>
          </cell>
          <cell r="HJ26">
            <v>115.61348125056246</v>
          </cell>
          <cell r="HK26">
            <v>76.361880415365349</v>
          </cell>
          <cell r="HL26">
            <v>85.789814171298588</v>
          </cell>
          <cell r="HM26">
            <v>98.299846141949857</v>
          </cell>
          <cell r="HN26">
            <v>122.41093622172508</v>
          </cell>
          <cell r="HO26">
            <v>81.240941683140662</v>
          </cell>
          <cell r="HP26">
            <v>93.95650519526869</v>
          </cell>
          <cell r="HQ26">
            <v>110.13420949522035</v>
          </cell>
          <cell r="HR26">
            <v>131.13921438017783</v>
          </cell>
          <cell r="HS26">
            <v>87.827916172130685</v>
          </cell>
          <cell r="HT26">
            <v>105.9854190447053</v>
          </cell>
          <cell r="HU26">
            <v>121.31795122919637</v>
          </cell>
          <cell r="HV26">
            <v>137.32937517805664</v>
          </cell>
          <cell r="HW26">
            <v>95.840142444322254</v>
          </cell>
          <cell r="HX26">
            <v>107.49377525869639</v>
          </cell>
          <cell r="HY26">
            <v>123.06953576534146</v>
          </cell>
          <cell r="HZ26">
            <v>144.65462410672225</v>
          </cell>
          <cell r="IA26">
            <v>101.66879372417924</v>
          </cell>
          <cell r="IB26">
            <v>115.05102503146657</v>
          </cell>
          <cell r="IC26">
            <v>128.80486433448155</v>
          </cell>
          <cell r="ID26">
            <v>149.03061912655585</v>
          </cell>
          <cell r="IE26">
            <v>101.26109625247068</v>
          </cell>
          <cell r="IF26">
            <v>118.37975150394526</v>
          </cell>
          <cell r="IG26">
            <v>134.58215386784437</v>
          </cell>
          <cell r="IH26">
            <v>156.18407719198518</v>
          </cell>
          <cell r="II26">
            <v>113.57242059681282</v>
          </cell>
          <cell r="IJ26">
            <v>118.38453356538329</v>
          </cell>
          <cell r="IK26">
            <v>136.83504729518188</v>
          </cell>
          <cell r="IL26">
            <v>152.14268733182669</v>
          </cell>
          <cell r="IM26">
            <v>103.29249885993575</v>
          </cell>
          <cell r="IN26">
            <v>93.619837795763331</v>
          </cell>
          <cell r="IO26">
            <v>26.379835285093641</v>
          </cell>
          <cell r="IP26">
            <v>52.936298850984649</v>
          </cell>
          <cell r="IQ26">
            <v>39.579114219863783</v>
          </cell>
          <cell r="IR26">
            <v>49.427560004290449</v>
          </cell>
          <cell r="IS26">
            <v>95.05754054460219</v>
          </cell>
          <cell r="IT26">
            <v>116.59521432083829</v>
          </cell>
          <cell r="IU26">
            <v>82.215557233349912</v>
          </cell>
          <cell r="IV26">
            <v>94.16148625699924</v>
          </cell>
          <cell r="IW26">
            <v>111.6802420752018</v>
          </cell>
          <cell r="IX26">
            <v>126.82712237486932</v>
          </cell>
          <cell r="IY26">
            <v>87.314969109756575</v>
          </cell>
          <cell r="IZ26"/>
          <cell r="JA26">
            <v>101.20123616054839</v>
          </cell>
          <cell r="JB26">
            <v>98.715669568443076</v>
          </cell>
          <cell r="JC26">
            <v>78.371803042233381</v>
          </cell>
          <cell r="JD26">
            <v>80.849479363805486</v>
          </cell>
          <cell r="JE26">
            <v>86.640573801330007</v>
          </cell>
          <cell r="JF26">
            <v>93.05035472248656</v>
          </cell>
          <cell r="JG26">
            <v>97.018868286406715</v>
          </cell>
          <cell r="JH26">
            <v>105.85574350590953</v>
          </cell>
          <cell r="JI26">
            <v>115.15067784075104</v>
          </cell>
          <cell r="JJ26">
            <v>119.29453202356052</v>
          </cell>
          <cell r="JK26">
            <v>123.5651406667715</v>
          </cell>
          <cell r="JL26">
            <v>130.74159423651417</v>
          </cell>
          <cell r="JM26">
            <v>127.67886558011807</v>
          </cell>
          <cell r="JN26">
            <v>52.948424885839941</v>
          </cell>
          <cell r="JO26">
            <v>86.044059545240358</v>
          </cell>
          <cell r="JP26">
            <v>105.03700879057227</v>
          </cell>
        </row>
        <row r="28">
          <cell r="B28" t="str">
            <v>Room additions to economic supply</v>
          </cell>
          <cell r="FH28">
            <v>0</v>
          </cell>
          <cell r="FI28">
            <v>100</v>
          </cell>
          <cell r="FJ28">
            <v>100</v>
          </cell>
          <cell r="FK28">
            <v>0</v>
          </cell>
          <cell r="FL28">
            <v>100</v>
          </cell>
          <cell r="FM28">
            <v>0</v>
          </cell>
          <cell r="FN28">
            <v>0</v>
          </cell>
          <cell r="FO28">
            <v>100</v>
          </cell>
          <cell r="FP28">
            <v>100</v>
          </cell>
          <cell r="FQ28">
            <v>0</v>
          </cell>
          <cell r="FR28">
            <v>100</v>
          </cell>
          <cell r="FS28">
            <v>100</v>
          </cell>
          <cell r="FT28">
            <v>0</v>
          </cell>
          <cell r="FU28">
            <v>100</v>
          </cell>
          <cell r="FV28">
            <v>100</v>
          </cell>
          <cell r="FW28">
            <v>0</v>
          </cell>
          <cell r="FX28">
            <v>100</v>
          </cell>
          <cell r="FY28">
            <v>100</v>
          </cell>
          <cell r="FZ28">
            <v>0</v>
          </cell>
          <cell r="GA28">
            <v>0</v>
          </cell>
          <cell r="GB28">
            <v>0</v>
          </cell>
          <cell r="GC28">
            <v>0</v>
          </cell>
          <cell r="GD28">
            <v>0</v>
          </cell>
          <cell r="GE28">
            <v>0</v>
          </cell>
          <cell r="GF28">
            <v>0</v>
          </cell>
          <cell r="GG28">
            <v>0</v>
          </cell>
          <cell r="GH28">
            <v>0</v>
          </cell>
          <cell r="GI28">
            <v>0</v>
          </cell>
          <cell r="GJ28">
            <v>0</v>
          </cell>
          <cell r="GK28">
            <v>0</v>
          </cell>
          <cell r="GL28">
            <v>0</v>
          </cell>
        </row>
        <row r="29">
          <cell r="B29" t="str">
            <v>Percentage of rooms closed</v>
          </cell>
          <cell r="EE29"/>
          <cell r="EF29"/>
          <cell r="EG29"/>
          <cell r="EH29"/>
          <cell r="EI29"/>
          <cell r="EJ29"/>
          <cell r="EK29"/>
          <cell r="EL29"/>
          <cell r="EM29"/>
          <cell r="EN29"/>
          <cell r="EO29"/>
          <cell r="EP29"/>
          <cell r="EQ29"/>
          <cell r="ER29"/>
          <cell r="ES29"/>
          <cell r="ET29"/>
          <cell r="EU29"/>
          <cell r="EV29"/>
          <cell r="EW29"/>
          <cell r="EX29"/>
          <cell r="EY29"/>
          <cell r="EZ29"/>
          <cell r="FA29"/>
          <cell r="FB29"/>
          <cell r="FC29"/>
          <cell r="FD29"/>
          <cell r="FE29"/>
          <cell r="FF29">
            <v>-0.26064445487251686</v>
          </cell>
          <cell r="FG29">
            <v>-0.27505397202840964</v>
          </cell>
          <cell r="FH29">
            <v>-0.14672569694314949</v>
          </cell>
          <cell r="FI29">
            <v>-0.14000000000000001</v>
          </cell>
          <cell r="FJ29">
            <v>-0.1</v>
          </cell>
          <cell r="FK29">
            <v>-0.09</v>
          </cell>
          <cell r="FL29">
            <v>-0.08</v>
          </cell>
          <cell r="FM29">
            <v>-0.06</v>
          </cell>
          <cell r="FN29">
            <v>-0.06</v>
          </cell>
          <cell r="FO29">
            <v>-0.06</v>
          </cell>
          <cell r="FP29">
            <v>-0.06</v>
          </cell>
          <cell r="FQ29">
            <v>-0.04</v>
          </cell>
          <cell r="FR29">
            <v>-0.03</v>
          </cell>
          <cell r="FS29">
            <v>-0.02</v>
          </cell>
          <cell r="FT29">
            <v>-1.4999999999999999E-2</v>
          </cell>
          <cell r="FU29">
            <v>0</v>
          </cell>
          <cell r="FV29">
            <v>0</v>
          </cell>
          <cell r="FW29">
            <v>-4.602152277793814E-3</v>
          </cell>
          <cell r="FX29">
            <v>2.0456239674460086E-4</v>
          </cell>
          <cell r="FY29">
            <v>1.0637647283975316E-3</v>
          </cell>
          <cell r="FZ29">
            <v>1.1700265815719479E-3</v>
          </cell>
          <cell r="GA29">
            <v>1.1700265815719479E-3</v>
          </cell>
          <cell r="GB29">
            <v>1.1700265815719479E-3</v>
          </cell>
          <cell r="GC29">
            <v>1.1700265815719479E-3</v>
          </cell>
          <cell r="GD29">
            <v>1.1700265815719479E-3</v>
          </cell>
          <cell r="GE29">
            <v>1.1700265815719479E-3</v>
          </cell>
          <cell r="GF29">
            <v>1.1700265815719479E-3</v>
          </cell>
          <cell r="GG29">
            <v>1.1700265815719479E-3</v>
          </cell>
          <cell r="GH29">
            <v>1.1700265815719479E-3</v>
          </cell>
          <cell r="GI29">
            <v>1.1700265815719479E-3</v>
          </cell>
          <cell r="GJ29">
            <v>1.1700265815719479E-3</v>
          </cell>
          <cell r="GK29">
            <v>1.1700265815719479E-3</v>
          </cell>
          <cell r="GL29">
            <v>1.1700265815719479E-3</v>
          </cell>
        </row>
        <row r="30">
          <cell r="FH30">
            <v>52326.3</v>
          </cell>
          <cell r="JS30" t="str">
            <v>estimate for 2019</v>
          </cell>
        </row>
        <row r="31">
          <cell r="B31" t="str">
            <v>Market mix</v>
          </cell>
          <cell r="FH31">
            <v>2216.6999999999971</v>
          </cell>
        </row>
        <row r="32">
          <cell r="B32" t="str">
            <v>Total</v>
          </cell>
          <cell r="EE32">
            <v>1</v>
          </cell>
          <cell r="EF32">
            <v>1</v>
          </cell>
          <cell r="EG32">
            <v>1</v>
          </cell>
          <cell r="EH32">
            <v>1</v>
          </cell>
          <cell r="EI32">
            <v>1</v>
          </cell>
          <cell r="EJ32">
            <v>1</v>
          </cell>
          <cell r="EK32">
            <v>1</v>
          </cell>
          <cell r="EL32">
            <v>1</v>
          </cell>
          <cell r="EM32">
            <v>1</v>
          </cell>
          <cell r="EN32">
            <v>1</v>
          </cell>
          <cell r="EO32">
            <v>1</v>
          </cell>
          <cell r="EP32">
            <v>1</v>
          </cell>
          <cell r="EQ32">
            <v>1</v>
          </cell>
          <cell r="ER32">
            <v>1</v>
          </cell>
          <cell r="ES32">
            <v>1</v>
          </cell>
          <cell r="ET32">
            <v>1</v>
          </cell>
          <cell r="EU32">
            <v>1</v>
          </cell>
          <cell r="EV32">
            <v>1</v>
          </cell>
          <cell r="EW32">
            <v>1</v>
          </cell>
          <cell r="EX32">
            <v>1</v>
          </cell>
          <cell r="EY32">
            <v>1</v>
          </cell>
          <cell r="EZ32">
            <v>1</v>
          </cell>
          <cell r="FA32">
            <v>1</v>
          </cell>
          <cell r="FB32">
            <v>1</v>
          </cell>
          <cell r="FC32">
            <v>1</v>
          </cell>
          <cell r="FD32">
            <v>1</v>
          </cell>
          <cell r="FE32">
            <v>1</v>
          </cell>
          <cell r="FF32">
            <v>1</v>
          </cell>
          <cell r="FG32">
            <v>1</v>
          </cell>
          <cell r="FH32">
            <v>1</v>
          </cell>
          <cell r="FI32">
            <v>1</v>
          </cell>
          <cell r="FJ32">
            <v>1</v>
          </cell>
          <cell r="FK32">
            <v>1</v>
          </cell>
          <cell r="FL32">
            <v>1</v>
          </cell>
          <cell r="FM32">
            <v>1</v>
          </cell>
          <cell r="FN32">
            <v>1</v>
          </cell>
          <cell r="FO32">
            <v>1</v>
          </cell>
          <cell r="FP32">
            <v>1</v>
          </cell>
          <cell r="FQ32">
            <v>1</v>
          </cell>
          <cell r="FR32">
            <v>1</v>
          </cell>
          <cell r="FS32">
            <v>1</v>
          </cell>
          <cell r="FT32">
            <v>1</v>
          </cell>
          <cell r="FU32">
            <v>1</v>
          </cell>
          <cell r="FV32">
            <v>1</v>
          </cell>
          <cell r="FW32">
            <v>1</v>
          </cell>
          <cell r="FX32">
            <v>1</v>
          </cell>
          <cell r="FY32">
            <v>1</v>
          </cell>
          <cell r="FZ32">
            <v>1</v>
          </cell>
          <cell r="GA32">
            <v>1</v>
          </cell>
          <cell r="GB32">
            <v>1</v>
          </cell>
          <cell r="GC32">
            <v>1</v>
          </cell>
          <cell r="GD32">
            <v>1</v>
          </cell>
          <cell r="GE32">
            <v>1</v>
          </cell>
          <cell r="GF32">
            <v>1</v>
          </cell>
          <cell r="GG32">
            <v>1</v>
          </cell>
          <cell r="GH32">
            <v>1</v>
          </cell>
          <cell r="GI32">
            <v>1</v>
          </cell>
          <cell r="GJ32">
            <v>1</v>
          </cell>
          <cell r="GK32">
            <v>1</v>
          </cell>
          <cell r="GL32">
            <v>1</v>
          </cell>
          <cell r="GN32"/>
          <cell r="GO32"/>
          <cell r="GP32"/>
          <cell r="GQ32"/>
          <cell r="GR32"/>
          <cell r="GS32"/>
          <cell r="GT32"/>
          <cell r="GU32"/>
          <cell r="GV32"/>
          <cell r="GW32"/>
          <cell r="GX32"/>
          <cell r="GY32"/>
          <cell r="GZ32"/>
          <cell r="HA32"/>
          <cell r="HB32"/>
          <cell r="HC32"/>
          <cell r="HD32"/>
          <cell r="HE32"/>
          <cell r="HF32"/>
          <cell r="HG32"/>
          <cell r="HH32"/>
          <cell r="HI32"/>
          <cell r="HJ32"/>
          <cell r="HK32"/>
          <cell r="HL32"/>
          <cell r="HM32"/>
          <cell r="HN32"/>
          <cell r="HO32"/>
          <cell r="HP32"/>
          <cell r="HQ32"/>
          <cell r="HR32"/>
          <cell r="HS32"/>
          <cell r="HT32"/>
          <cell r="HU32"/>
          <cell r="HV32"/>
          <cell r="HW32"/>
          <cell r="HX32"/>
          <cell r="HY32"/>
          <cell r="HZ32"/>
          <cell r="IA32"/>
          <cell r="IB32"/>
          <cell r="IC32"/>
          <cell r="ID32"/>
          <cell r="IE32"/>
          <cell r="IF32"/>
          <cell r="IG32"/>
          <cell r="IH32"/>
          <cell r="II32"/>
          <cell r="IJ32">
            <v>1</v>
          </cell>
          <cell r="IK32">
            <v>1</v>
          </cell>
          <cell r="IL32">
            <v>1</v>
          </cell>
          <cell r="IM32">
            <v>1</v>
          </cell>
          <cell r="IN32">
            <v>1</v>
          </cell>
          <cell r="IO32">
            <v>1</v>
          </cell>
          <cell r="IP32">
            <v>1</v>
          </cell>
          <cell r="IQ32">
            <v>1</v>
          </cell>
          <cell r="IR32">
            <v>1</v>
          </cell>
          <cell r="IS32">
            <v>1</v>
          </cell>
          <cell r="IT32">
            <v>1</v>
          </cell>
          <cell r="IU32">
            <v>1</v>
          </cell>
          <cell r="IV32">
            <v>1</v>
          </cell>
          <cell r="IW32">
            <v>1</v>
          </cell>
          <cell r="IX32">
            <v>1</v>
          </cell>
          <cell r="IY32">
            <v>1</v>
          </cell>
          <cell r="JA32">
            <v>1</v>
          </cell>
          <cell r="JB32">
            <v>1</v>
          </cell>
          <cell r="JC32">
            <v>1</v>
          </cell>
          <cell r="JD32">
            <v>1</v>
          </cell>
          <cell r="JE32">
            <v>1</v>
          </cell>
          <cell r="JF32">
            <v>1</v>
          </cell>
          <cell r="JG32">
            <v>1</v>
          </cell>
          <cell r="JH32">
            <v>1</v>
          </cell>
          <cell r="JI32">
            <v>1</v>
          </cell>
          <cell r="JJ32">
            <v>1</v>
          </cell>
          <cell r="JK32">
            <v>1</v>
          </cell>
          <cell r="JL32">
            <v>1</v>
          </cell>
          <cell r="JM32">
            <v>1</v>
          </cell>
          <cell r="JN32">
            <v>1</v>
          </cell>
          <cell r="JO32">
            <v>1</v>
          </cell>
          <cell r="JP32">
            <v>1</v>
          </cell>
          <cell r="JR32" t="str">
            <v>Total</v>
          </cell>
          <cell r="JS32">
            <v>1</v>
          </cell>
        </row>
        <row r="33">
          <cell r="B33" t="str">
            <v>Business transient</v>
          </cell>
          <cell r="EE33">
            <v>0.12939077125618859</v>
          </cell>
          <cell r="EF33">
            <v>0.1359529590408326</v>
          </cell>
          <cell r="EG33">
            <v>0.11999999999999988</v>
          </cell>
          <cell r="EH33">
            <v>7.9999999999999849E-2</v>
          </cell>
          <cell r="EI33">
            <v>0.11574651802560887</v>
          </cell>
          <cell r="EJ33">
            <v>0.11170906995187457</v>
          </cell>
          <cell r="EK33">
            <v>0.11493626868684059</v>
          </cell>
          <cell r="EL33">
            <v>8.9999999999999969E-2</v>
          </cell>
          <cell r="EM33">
            <v>0.1399999999999999</v>
          </cell>
          <cell r="EN33">
            <v>9.9999999999999978E-2</v>
          </cell>
          <cell r="EO33">
            <v>0.11789897985323139</v>
          </cell>
          <cell r="EP33">
            <v>0.10999999999999988</v>
          </cell>
          <cell r="EQ33">
            <v>0.13</v>
          </cell>
          <cell r="ER33">
            <v>0.14000000000000001</v>
          </cell>
          <cell r="ES33">
            <v>0.10999999999999988</v>
          </cell>
          <cell r="ET33">
            <v>9.9999999999999867E-2</v>
          </cell>
          <cell r="EU33">
            <v>0.11999999999999988</v>
          </cell>
          <cell r="EV33">
            <v>0.11170906995187457</v>
          </cell>
          <cell r="EW33">
            <v>0.11493626868684059</v>
          </cell>
          <cell r="EX33">
            <v>0.11281012417638103</v>
          </cell>
          <cell r="EY33">
            <v>0.1136747611042831</v>
          </cell>
          <cell r="EZ33">
            <v>0.1065238910241878</v>
          </cell>
          <cell r="FA33">
            <v>0.11789897985323139</v>
          </cell>
          <cell r="FB33">
            <v>0.12024592873547213</v>
          </cell>
          <cell r="FC33">
            <v>0.10939077125618846</v>
          </cell>
          <cell r="FD33">
            <v>0.11595295904083258</v>
          </cell>
          <cell r="FE33">
            <v>0.26</v>
          </cell>
          <cell r="FF33">
            <v>0.18999999999999995</v>
          </cell>
          <cell r="FG33">
            <v>0.12</v>
          </cell>
          <cell r="FH33">
            <v>6.8270956837594987E-2</v>
          </cell>
          <cell r="FI33">
            <v>7.3930630165437508E-2</v>
          </cell>
          <cell r="FJ33">
            <v>7.6706883668324635E-2</v>
          </cell>
          <cell r="FK33">
            <v>0.10210297049739499</v>
          </cell>
          <cell r="FL33">
            <v>0.11036034397392316</v>
          </cell>
          <cell r="FM33">
            <v>0.12196467073815501</v>
          </cell>
          <cell r="FN33">
            <v>0.11113689584328935</v>
          </cell>
          <cell r="FO33">
            <v>0.16957330745674207</v>
          </cell>
          <cell r="FP33">
            <v>0.18543634033585199</v>
          </cell>
          <cell r="FQ33">
            <v>0.10359283415972753</v>
          </cell>
          <cell r="FR33">
            <v>9.4842562543093811E-2</v>
          </cell>
          <cell r="FS33">
            <v>0.11325768260889195</v>
          </cell>
          <cell r="FT33">
            <v>0.1072014413541493</v>
          </cell>
          <cell r="FU33">
            <v>0.10981098453707172</v>
          </cell>
          <cell r="FV33">
            <v>0.10814885413568973</v>
          </cell>
          <cell r="FW33">
            <v>0.11053067675538593</v>
          </cell>
          <cell r="FX33">
            <v>0.10447811401357908</v>
          </cell>
          <cell r="FY33">
            <v>0.11555732391561359</v>
          </cell>
          <cell r="FZ33">
            <v>0.11738061997231078</v>
          </cell>
          <cell r="GA33">
            <v>0.1284590264003686</v>
          </cell>
          <cell r="GB33">
            <v>0.13875533532816839</v>
          </cell>
          <cell r="GC33">
            <v>0.10898802197180919</v>
          </cell>
          <cell r="GD33">
            <v>9.9318393032248375E-2</v>
          </cell>
          <cell r="GE33">
            <v>0.11949210092574884</v>
          </cell>
          <cell r="GF33">
            <v>0.11134191097140557</v>
          </cell>
          <cell r="GG33">
            <v>0.11457006285603778</v>
          </cell>
          <cell r="GH33">
            <v>0.11238747262994023</v>
          </cell>
          <cell r="GI33">
            <v>0.11365370395076541</v>
          </cell>
          <cell r="GJ33">
            <v>0.10658968392951559</v>
          </cell>
          <cell r="GK33">
            <v>0.11784685707051472</v>
          </cell>
          <cell r="GL33">
            <v>0.119870612253169</v>
          </cell>
          <cell r="GN33"/>
          <cell r="GO33"/>
          <cell r="GP33"/>
          <cell r="GQ33"/>
          <cell r="GR33"/>
          <cell r="GS33"/>
          <cell r="GT33"/>
          <cell r="GU33"/>
          <cell r="GV33"/>
          <cell r="GW33"/>
          <cell r="GX33"/>
          <cell r="GY33"/>
          <cell r="GZ33"/>
          <cell r="HA33"/>
          <cell r="HB33"/>
          <cell r="HC33"/>
          <cell r="HD33"/>
          <cell r="HE33"/>
          <cell r="HF33"/>
          <cell r="HG33"/>
          <cell r="HH33"/>
          <cell r="HI33"/>
          <cell r="HJ33"/>
          <cell r="HK33"/>
          <cell r="HL33"/>
          <cell r="HM33"/>
          <cell r="HN33"/>
          <cell r="HO33"/>
          <cell r="HP33"/>
          <cell r="HQ33"/>
          <cell r="HR33"/>
          <cell r="HS33"/>
          <cell r="HT33"/>
          <cell r="HU33"/>
          <cell r="HV33"/>
          <cell r="HW33"/>
          <cell r="HX33"/>
          <cell r="HY33"/>
          <cell r="HZ33"/>
          <cell r="IA33"/>
          <cell r="IB33"/>
          <cell r="IC33"/>
          <cell r="ID33"/>
          <cell r="IE33"/>
          <cell r="IF33"/>
          <cell r="IG33"/>
          <cell r="IH33"/>
          <cell r="II33"/>
          <cell r="IJ33">
            <v>0.12571677470020926</v>
          </cell>
          <cell r="IK33">
            <v>0.11047762221774217</v>
          </cell>
          <cell r="IL33">
            <v>0.11382842416912337</v>
          </cell>
          <cell r="IM33">
            <v>0.11449744656574816</v>
          </cell>
          <cell r="IN33">
            <v>0.14599373957963518</v>
          </cell>
          <cell r="IO33">
            <v>0.11454688294514476</v>
          </cell>
          <cell r="IP33">
            <v>8.324775855155378E-2</v>
          </cell>
          <cell r="IQ33">
            <v>0.11441497918122102</v>
          </cell>
          <cell r="IR33">
            <v>0.14286531352884768</v>
          </cell>
          <cell r="IS33">
            <v>0.10523535631763514</v>
          </cell>
          <cell r="IT33">
            <v>0.10947038959936366</v>
          </cell>
          <cell r="IU33">
            <v>0.11213710417038367</v>
          </cell>
          <cell r="IV33">
            <v>0.12441769462543961</v>
          </cell>
          <cell r="IW33">
            <v>0.10997541161068938</v>
          </cell>
          <cell r="IX33">
            <v>0.11354853048891821</v>
          </cell>
          <cell r="IY33">
            <v>0.11440779685050455</v>
          </cell>
          <cell r="JA33"/>
          <cell r="JB33"/>
          <cell r="JC33"/>
          <cell r="JD33"/>
          <cell r="JE33"/>
          <cell r="JF33"/>
          <cell r="JG33"/>
          <cell r="JH33"/>
          <cell r="JI33"/>
          <cell r="JJ33"/>
          <cell r="JK33"/>
          <cell r="JL33">
            <v>0.11328998593038157</v>
          </cell>
          <cell r="JM33">
            <v>0.11595103311578112</v>
          </cell>
          <cell r="JN33">
            <v>0.11783447581647498</v>
          </cell>
          <cell r="JO33">
            <v>0.1148085537908303</v>
          </cell>
          <cell r="JP33">
            <v>0.11537756610625619</v>
          </cell>
          <cell r="JR33" t="str">
            <v>Business transient</v>
          </cell>
          <cell r="JS33">
            <v>0.12</v>
          </cell>
          <cell r="JW33"/>
        </row>
        <row r="34">
          <cell r="B34" t="str">
            <v>Leisure transient</v>
          </cell>
          <cell r="EE34">
            <v>0.49</v>
          </cell>
          <cell r="EF34">
            <v>0.49</v>
          </cell>
          <cell r="EG34">
            <v>0.59000000000000008</v>
          </cell>
          <cell r="EH34">
            <v>0.60000000000000009</v>
          </cell>
          <cell r="EI34">
            <v>0.58000000000000007</v>
          </cell>
          <cell r="EJ34">
            <v>0.62</v>
          </cell>
          <cell r="EK34">
            <v>0.68</v>
          </cell>
          <cell r="EL34">
            <v>0.70000000000000007</v>
          </cell>
          <cell r="EM34">
            <v>0.56000000000000005</v>
          </cell>
          <cell r="EN34">
            <v>0.54</v>
          </cell>
          <cell r="EO34">
            <v>0.58000000000000007</v>
          </cell>
          <cell r="EP34">
            <v>0.71000000000000008</v>
          </cell>
          <cell r="EQ34">
            <v>0.49</v>
          </cell>
          <cell r="ER34">
            <v>0.49</v>
          </cell>
          <cell r="ES34">
            <v>0.59000000000000008</v>
          </cell>
          <cell r="ET34">
            <v>0.60000000000000009</v>
          </cell>
          <cell r="EU34">
            <v>0.58000000000000007</v>
          </cell>
          <cell r="EV34">
            <v>0.62</v>
          </cell>
          <cell r="EW34">
            <v>0.68</v>
          </cell>
          <cell r="EX34">
            <v>0.71000000000000008</v>
          </cell>
          <cell r="EY34">
            <v>0.57000000000000006</v>
          </cell>
          <cell r="EZ34">
            <v>0.54</v>
          </cell>
          <cell r="FA34">
            <v>0.58000000000000007</v>
          </cell>
          <cell r="FB34">
            <v>0.71000000000000008</v>
          </cell>
          <cell r="FC34">
            <v>0.57000000000000006</v>
          </cell>
          <cell r="FD34">
            <v>0.57000000000000006</v>
          </cell>
          <cell r="FE34">
            <v>0.54</v>
          </cell>
          <cell r="FF34">
            <v>0.76</v>
          </cell>
          <cell r="FG34">
            <v>0.83</v>
          </cell>
          <cell r="FH34">
            <v>0.91861177093867263</v>
          </cell>
          <cell r="FI34">
            <v>0.91795223417681282</v>
          </cell>
          <cell r="FJ34">
            <v>0.91715386376693331</v>
          </cell>
          <cell r="FK34">
            <v>0.88535983525672346</v>
          </cell>
          <cell r="FL34">
            <v>0.87521994703371431</v>
          </cell>
          <cell r="FM34">
            <v>0.86681649597602373</v>
          </cell>
          <cell r="FN34">
            <v>0.88886310415671055</v>
          </cell>
          <cell r="FO34">
            <v>0.83042669254325796</v>
          </cell>
          <cell r="FP34">
            <v>0.81456365966414801</v>
          </cell>
          <cell r="FQ34">
            <v>0.67737465184002443</v>
          </cell>
          <cell r="FR34">
            <v>0.65122994298309489</v>
          </cell>
          <cell r="FS34">
            <v>0.61168420215855446</v>
          </cell>
          <cell r="FT34">
            <v>0.64093967510723715</v>
          </cell>
          <cell r="FU34">
            <v>0.69400899298116692</v>
          </cell>
          <cell r="FV34">
            <v>0.72178266913124289</v>
          </cell>
          <cell r="FW34">
            <v>0.58157196454078242</v>
          </cell>
          <cell r="FX34">
            <v>0.55072326946135353</v>
          </cell>
          <cell r="FY34">
            <v>0.58986575681703579</v>
          </cell>
          <cell r="FZ34">
            <v>0.71771612458128919</v>
          </cell>
          <cell r="GA34">
            <v>0.4989194626968827</v>
          </cell>
          <cell r="GB34">
            <v>0.49820951895564525</v>
          </cell>
          <cell r="GC34">
            <v>0.59734468188023337</v>
          </cell>
          <cell r="GD34">
            <v>0.60680574994422098</v>
          </cell>
          <cell r="GE34">
            <v>0.58628129068417323</v>
          </cell>
          <cell r="GF34">
            <v>0.62558345185933051</v>
          </cell>
          <cell r="GG34">
            <v>0.68451935528431251</v>
          </cell>
          <cell r="GH34">
            <v>0.71394986635836211</v>
          </cell>
          <cell r="GI34">
            <v>0.57494050475011504</v>
          </cell>
          <cell r="GJ34">
            <v>0.54486744192369763</v>
          </cell>
          <cell r="GK34">
            <v>0.58435415727978979</v>
          </cell>
          <cell r="GL34">
            <v>0.71311947753926619</v>
          </cell>
          <cell r="GN34"/>
          <cell r="GO34"/>
          <cell r="GP34"/>
          <cell r="GQ34"/>
          <cell r="GR34"/>
          <cell r="GS34"/>
          <cell r="GT34"/>
          <cell r="GU34"/>
          <cell r="GV34"/>
          <cell r="GW34"/>
          <cell r="GX34"/>
          <cell r="GY34"/>
          <cell r="GZ34"/>
          <cell r="HA34"/>
          <cell r="HB34"/>
          <cell r="HC34"/>
          <cell r="HD34"/>
          <cell r="HE34"/>
          <cell r="HF34"/>
          <cell r="HG34"/>
          <cell r="HH34"/>
          <cell r="HI34"/>
          <cell r="HJ34"/>
          <cell r="HK34"/>
          <cell r="HL34"/>
          <cell r="HM34"/>
          <cell r="HN34"/>
          <cell r="HO34"/>
          <cell r="HP34"/>
          <cell r="HQ34"/>
          <cell r="HR34"/>
          <cell r="HS34"/>
          <cell r="HT34"/>
          <cell r="HU34"/>
          <cell r="HV34"/>
          <cell r="HW34"/>
          <cell r="HX34"/>
          <cell r="HY34"/>
          <cell r="HZ34"/>
          <cell r="IA34"/>
          <cell r="IB34"/>
          <cell r="IC34"/>
          <cell r="ID34"/>
          <cell r="IE34"/>
          <cell r="IF34"/>
          <cell r="IG34"/>
          <cell r="IH34"/>
          <cell r="II34"/>
          <cell r="IJ34">
            <v>0.52706541267990314</v>
          </cell>
          <cell r="IK34">
            <v>0.60074891004664577</v>
          </cell>
          <cell r="IL34">
            <v>0.65615875383592015</v>
          </cell>
          <cell r="IM34">
            <v>0.60490993567112472</v>
          </cell>
          <cell r="IN34">
            <v>0.56321373353501814</v>
          </cell>
          <cell r="IO34">
            <v>0.8511962199702946</v>
          </cell>
          <cell r="IP34">
            <v>0.90806227817109753</v>
          </cell>
          <cell r="IQ34">
            <v>0.8773272002326844</v>
          </cell>
          <cell r="IR34">
            <v>0.75430616703838405</v>
          </cell>
          <cell r="IS34">
            <v>0.63487587250420141</v>
          </cell>
          <cell r="IT34">
            <v>0.66853498050779936</v>
          </cell>
          <cell r="IU34">
            <v>0.61488098296512506</v>
          </cell>
          <cell r="IV34">
            <v>0.53539622088836913</v>
          </cell>
          <cell r="IW34">
            <v>0.60698439914821323</v>
          </cell>
          <cell r="IX34">
            <v>0.66061332624487679</v>
          </cell>
          <cell r="IY34">
            <v>0.60930930901815072</v>
          </cell>
          <cell r="JA34"/>
          <cell r="JB34"/>
          <cell r="JC34"/>
          <cell r="JD34"/>
          <cell r="JE34"/>
          <cell r="JF34"/>
          <cell r="JG34"/>
          <cell r="JH34"/>
          <cell r="JI34"/>
          <cell r="JJ34"/>
          <cell r="JK34"/>
          <cell r="JL34">
            <v>0.59777300763283514</v>
          </cell>
          <cell r="JM34">
            <v>0.59923997701418796</v>
          </cell>
          <cell r="JN34">
            <v>0.76799444658170002</v>
          </cell>
          <cell r="JO34">
            <v>0.66043395612466105</v>
          </cell>
          <cell r="JP34">
            <v>0.60545764622509879</v>
          </cell>
          <cell r="JR34" t="str">
            <v>Leisure transient</v>
          </cell>
          <cell r="JS34">
            <v>0.6</v>
          </cell>
          <cell r="JW34"/>
        </row>
        <row r="35">
          <cell r="B35" t="str">
            <v>Group</v>
          </cell>
          <cell r="EE35">
            <v>0.38060922874381142</v>
          </cell>
          <cell r="EF35">
            <v>0.37404704095916741</v>
          </cell>
          <cell r="EG35">
            <v>0.28999999999999998</v>
          </cell>
          <cell r="EH35">
            <v>0.32</v>
          </cell>
          <cell r="EI35">
            <v>0.30425348197439106</v>
          </cell>
          <cell r="EJ35">
            <v>0.26829093004812543</v>
          </cell>
          <cell r="EK35">
            <v>0.20506373131315933</v>
          </cell>
          <cell r="EL35">
            <v>0.21</v>
          </cell>
          <cell r="EM35">
            <v>0.3</v>
          </cell>
          <cell r="EN35">
            <v>0.36</v>
          </cell>
          <cell r="EO35">
            <v>0.30210102014676854</v>
          </cell>
          <cell r="EP35">
            <v>0.18</v>
          </cell>
          <cell r="EQ35">
            <v>0.38</v>
          </cell>
          <cell r="ER35">
            <v>0.37</v>
          </cell>
          <cell r="ES35">
            <v>0.3</v>
          </cell>
          <cell r="ET35">
            <v>0.3</v>
          </cell>
          <cell r="EU35">
            <v>0.3</v>
          </cell>
          <cell r="EV35">
            <v>0.26829093004812543</v>
          </cell>
          <cell r="EW35">
            <v>0.20506373131315933</v>
          </cell>
          <cell r="EX35">
            <v>0.17718987582361886</v>
          </cell>
          <cell r="EY35">
            <v>0.31632523889571684</v>
          </cell>
          <cell r="EZ35">
            <v>0.35347610897581216</v>
          </cell>
          <cell r="FA35">
            <v>0.30210102014676854</v>
          </cell>
          <cell r="FB35">
            <v>0.16975407126452782</v>
          </cell>
          <cell r="FC35">
            <v>0.32060922874381148</v>
          </cell>
          <cell r="FD35">
            <v>0.31404704095916736</v>
          </cell>
          <cell r="FE35">
            <v>0.2</v>
          </cell>
          <cell r="FF35">
            <v>0.05</v>
          </cell>
          <cell r="FG35">
            <v>0.05</v>
          </cell>
          <cell r="FH35">
            <v>1.31172722237324E-2</v>
          </cell>
          <cell r="FI35">
            <v>8.1171356577495486E-3</v>
          </cell>
          <cell r="FJ35">
            <v>6.1392525647420149E-3</v>
          </cell>
          <cell r="FK35">
            <v>1.2537194245881478E-2</v>
          </cell>
          <cell r="FL35">
            <v>1.4419708992362584E-2</v>
          </cell>
          <cell r="FM35">
            <v>1.1218833285821331E-2</v>
          </cell>
          <cell r="FN35">
            <v>0</v>
          </cell>
          <cell r="FO35">
            <v>0</v>
          </cell>
          <cell r="FP35">
            <v>0</v>
          </cell>
          <cell r="FQ35">
            <v>0.21903251400024812</v>
          </cell>
          <cell r="FR35">
            <v>0.2539274944738113</v>
          </cell>
          <cell r="FS35">
            <v>0.27505811523255375</v>
          </cell>
          <cell r="FT35">
            <v>0.25185888353861347</v>
          </cell>
          <cell r="FU35">
            <v>0.19618002248176136</v>
          </cell>
          <cell r="FV35">
            <v>0.17006847673306724</v>
          </cell>
          <cell r="FW35">
            <v>0.30789735870383161</v>
          </cell>
          <cell r="FX35">
            <v>0.34479861652506744</v>
          </cell>
          <cell r="FY35">
            <v>0.29457691926735058</v>
          </cell>
          <cell r="FZ35">
            <v>0.16490325544640003</v>
          </cell>
          <cell r="GA35">
            <v>0.37262151090274875</v>
          </cell>
          <cell r="GB35">
            <v>0.36303514571618634</v>
          </cell>
          <cell r="GC35">
            <v>0.2936672961479575</v>
          </cell>
          <cell r="GD35">
            <v>0.29387585702353075</v>
          </cell>
          <cell r="GE35">
            <v>0.29422660839007797</v>
          </cell>
          <cell r="GF35">
            <v>0.26307463716926388</v>
          </cell>
          <cell r="GG35">
            <v>0.20091058185964958</v>
          </cell>
          <cell r="GH35">
            <v>0.17366266101169758</v>
          </cell>
          <cell r="GI35">
            <v>0.31140579129911955</v>
          </cell>
          <cell r="GJ35">
            <v>0.3485428741467867</v>
          </cell>
          <cell r="GK35">
            <v>0.29779898564969554</v>
          </cell>
          <cell r="GL35">
            <v>0.16700991020756473</v>
          </cell>
          <cell r="GN35"/>
          <cell r="GO35"/>
          <cell r="GP35"/>
          <cell r="GQ35"/>
          <cell r="GR35"/>
          <cell r="GS35"/>
          <cell r="GT35"/>
          <cell r="GU35"/>
          <cell r="GV35"/>
          <cell r="GW35"/>
          <cell r="GX35"/>
          <cell r="GY35"/>
          <cell r="GZ35"/>
          <cell r="HA35"/>
          <cell r="HB35"/>
          <cell r="HC35"/>
          <cell r="HD35"/>
          <cell r="HE35"/>
          <cell r="HF35"/>
          <cell r="HG35"/>
          <cell r="HH35"/>
          <cell r="HI35"/>
          <cell r="HJ35"/>
          <cell r="HK35"/>
          <cell r="HL35"/>
          <cell r="HM35"/>
          <cell r="HN35"/>
          <cell r="HO35"/>
          <cell r="HP35"/>
          <cell r="HQ35"/>
          <cell r="HR35"/>
          <cell r="HS35"/>
          <cell r="HT35"/>
          <cell r="HU35"/>
          <cell r="HV35"/>
          <cell r="HW35"/>
          <cell r="HX35"/>
          <cell r="HY35"/>
          <cell r="HZ35"/>
          <cell r="IA35"/>
          <cell r="IB35"/>
          <cell r="IC35"/>
          <cell r="ID35"/>
          <cell r="IE35"/>
          <cell r="IF35"/>
          <cell r="IG35"/>
          <cell r="IH35"/>
          <cell r="II35"/>
          <cell r="IJ35">
            <v>0.34721781261988782</v>
          </cell>
          <cell r="IK35">
            <v>0.28877346773561208</v>
          </cell>
          <cell r="IL35">
            <v>0.23001282199495654</v>
          </cell>
          <cell r="IM35">
            <v>0.28059261776312716</v>
          </cell>
          <cell r="IN35">
            <v>0.29079252688534662</v>
          </cell>
          <cell r="IO35">
            <v>3.4256897084560485E-2</v>
          </cell>
          <cell r="IP35">
            <v>8.68996327734862E-3</v>
          </cell>
          <cell r="IQ35">
            <v>8.2578205860945365E-3</v>
          </cell>
          <cell r="IR35">
            <v>0.10282851943276826</v>
          </cell>
          <cell r="IS35">
            <v>0.25988877117816356</v>
          </cell>
          <cell r="IT35">
            <v>0.221994629892837</v>
          </cell>
          <cell r="IU35">
            <v>0.27298191286449103</v>
          </cell>
          <cell r="IV35">
            <v>0.34018608448619109</v>
          </cell>
          <cell r="IW35">
            <v>0.28304018924109747</v>
          </cell>
          <cell r="IX35">
            <v>0.22583814326620491</v>
          </cell>
          <cell r="IY35">
            <v>0.27628289413134466</v>
          </cell>
          <cell r="JA35"/>
          <cell r="JB35"/>
          <cell r="JC35"/>
          <cell r="JD35"/>
          <cell r="JE35"/>
          <cell r="JF35"/>
          <cell r="JG35"/>
          <cell r="JH35"/>
          <cell r="JI35"/>
          <cell r="JJ35"/>
          <cell r="JK35"/>
          <cell r="JL35">
            <v>0.28893700643678333</v>
          </cell>
          <cell r="JM35">
            <v>0.28480898987003112</v>
          </cell>
          <cell r="JN35">
            <v>0.11417107760182467</v>
          </cell>
          <cell r="JO35">
            <v>0.22475749008450877</v>
          </cell>
          <cell r="JP35">
            <v>0.27916478766864483</v>
          </cell>
          <cell r="JR35" t="str">
            <v>Group</v>
          </cell>
          <cell r="JS35">
            <v>0.28000000000000003</v>
          </cell>
          <cell r="JW35"/>
        </row>
        <row r="36">
          <cell r="B36" t="str">
            <v>Contract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0</v>
          </cell>
          <cell r="FY36">
            <v>0</v>
          </cell>
          <cell r="FZ36">
            <v>0</v>
          </cell>
          <cell r="GA36">
            <v>0</v>
          </cell>
          <cell r="GB36">
            <v>0</v>
          </cell>
          <cell r="GC36">
            <v>0</v>
          </cell>
          <cell r="GD36">
            <v>0</v>
          </cell>
          <cell r="GE36">
            <v>0</v>
          </cell>
          <cell r="GF36">
            <v>0</v>
          </cell>
          <cell r="GG36">
            <v>0</v>
          </cell>
          <cell r="GH36">
            <v>0</v>
          </cell>
          <cell r="GI36">
            <v>0</v>
          </cell>
          <cell r="GJ36">
            <v>0</v>
          </cell>
          <cell r="GK36">
            <v>0</v>
          </cell>
          <cell r="GL36">
            <v>0</v>
          </cell>
          <cell r="GN36"/>
          <cell r="GO36"/>
          <cell r="GP36"/>
          <cell r="GQ36"/>
          <cell r="GR36"/>
          <cell r="GS36"/>
          <cell r="GT36"/>
          <cell r="GU36"/>
          <cell r="GV36"/>
          <cell r="GW36"/>
          <cell r="GX36"/>
          <cell r="GY36"/>
          <cell r="GZ36"/>
          <cell r="HA36"/>
          <cell r="HB36"/>
          <cell r="HC36"/>
          <cell r="HD36"/>
          <cell r="HE36"/>
          <cell r="HF36"/>
          <cell r="HG36"/>
          <cell r="HH36"/>
          <cell r="HI36"/>
          <cell r="HJ36"/>
          <cell r="HK36"/>
          <cell r="HL36"/>
          <cell r="HM36"/>
          <cell r="HN36"/>
          <cell r="HO36"/>
          <cell r="HP36"/>
          <cell r="HQ36"/>
          <cell r="HR36"/>
          <cell r="HS36"/>
          <cell r="HT36"/>
          <cell r="HU36"/>
          <cell r="HV36"/>
          <cell r="HW36"/>
          <cell r="HX36"/>
          <cell r="HY36"/>
          <cell r="HZ36"/>
          <cell r="IA36"/>
          <cell r="IB36"/>
          <cell r="IC36"/>
          <cell r="ID36"/>
          <cell r="IE36"/>
          <cell r="IF36"/>
          <cell r="IG36"/>
          <cell r="IH36"/>
          <cell r="II36"/>
          <cell r="IJ36">
            <v>0</v>
          </cell>
          <cell r="IK36">
            <v>0</v>
          </cell>
          <cell r="IL36">
            <v>0</v>
          </cell>
          <cell r="IM36">
            <v>0</v>
          </cell>
          <cell r="IN36">
            <v>0</v>
          </cell>
          <cell r="IO36">
            <v>0</v>
          </cell>
          <cell r="IP36">
            <v>0</v>
          </cell>
          <cell r="IQ36">
            <v>0</v>
          </cell>
          <cell r="IR36">
            <v>0</v>
          </cell>
          <cell r="IS36">
            <v>0</v>
          </cell>
          <cell r="IT36">
            <v>0</v>
          </cell>
          <cell r="IU36">
            <v>0</v>
          </cell>
          <cell r="IV36">
            <v>0</v>
          </cell>
          <cell r="IW36">
            <v>0</v>
          </cell>
          <cell r="IX36">
            <v>0</v>
          </cell>
          <cell r="IY36">
            <v>0</v>
          </cell>
          <cell r="JA36"/>
          <cell r="JB36"/>
          <cell r="JC36"/>
          <cell r="JD36"/>
          <cell r="JE36"/>
          <cell r="JF36"/>
          <cell r="JG36"/>
          <cell r="JH36"/>
          <cell r="JI36"/>
          <cell r="JJ36"/>
          <cell r="JK36"/>
          <cell r="JL36">
            <v>0</v>
          </cell>
          <cell r="JM36">
            <v>0</v>
          </cell>
          <cell r="JN36">
            <v>0</v>
          </cell>
          <cell r="JO36">
            <v>0</v>
          </cell>
          <cell r="JP36">
            <v>0</v>
          </cell>
          <cell r="JR36" t="str">
            <v>Contract</v>
          </cell>
          <cell r="JS36">
            <v>0</v>
          </cell>
          <cell r="JW36"/>
        </row>
        <row r="37">
          <cell r="JS37"/>
        </row>
        <row r="38">
          <cell r="B38" t="str">
            <v>Domestic</v>
          </cell>
          <cell r="EE38">
            <v>0.9</v>
          </cell>
          <cell r="EF38">
            <v>0.9</v>
          </cell>
          <cell r="EG38">
            <v>0.9</v>
          </cell>
          <cell r="EH38">
            <v>0.9</v>
          </cell>
          <cell r="EI38">
            <v>0.9</v>
          </cell>
          <cell r="EJ38">
            <v>0.9</v>
          </cell>
          <cell r="EK38">
            <v>0.9</v>
          </cell>
          <cell r="EL38">
            <v>0.9</v>
          </cell>
          <cell r="EM38">
            <v>0.9</v>
          </cell>
          <cell r="EN38">
            <v>0.9</v>
          </cell>
          <cell r="EO38">
            <v>0.9</v>
          </cell>
          <cell r="EP38">
            <v>0.9</v>
          </cell>
          <cell r="EQ38">
            <v>0.9</v>
          </cell>
          <cell r="ER38">
            <v>0.9</v>
          </cell>
          <cell r="ES38">
            <v>0.9</v>
          </cell>
          <cell r="ET38">
            <v>0.9</v>
          </cell>
          <cell r="EU38">
            <v>0.9</v>
          </cell>
          <cell r="EV38">
            <v>0.9</v>
          </cell>
          <cell r="EW38">
            <v>0.9</v>
          </cell>
          <cell r="EX38">
            <v>0.9</v>
          </cell>
          <cell r="EY38">
            <v>0.9</v>
          </cell>
          <cell r="EZ38">
            <v>0.9</v>
          </cell>
          <cell r="FA38">
            <v>0.9</v>
          </cell>
          <cell r="FB38">
            <v>0.9</v>
          </cell>
          <cell r="FC38">
            <v>0.9</v>
          </cell>
          <cell r="FD38">
            <v>0.9</v>
          </cell>
          <cell r="FE38">
            <v>0.9</v>
          </cell>
          <cell r="FF38">
            <v>0.9</v>
          </cell>
          <cell r="FG38">
            <v>0.97</v>
          </cell>
          <cell r="FH38">
            <v>0.97310941625287639</v>
          </cell>
          <cell r="FI38">
            <v>0.97805294072911264</v>
          </cell>
          <cell r="FJ38">
            <v>0.98063545717377254</v>
          </cell>
          <cell r="FK38">
            <v>0.97767278675795777</v>
          </cell>
          <cell r="FL38">
            <v>0.97683824788056539</v>
          </cell>
          <cell r="FM38">
            <v>0.97726919851023364</v>
          </cell>
          <cell r="FN38">
            <v>0.97983827927510281</v>
          </cell>
          <cell r="FO38">
            <v>0.97154666876834628</v>
          </cell>
          <cell r="FP38">
            <v>0.97095560876187292</v>
          </cell>
          <cell r="FQ38">
            <v>0.97915881664947513</v>
          </cell>
          <cell r="FR38">
            <v>0.97955861276765399</v>
          </cell>
          <cell r="FS38">
            <v>0.97956030394470295</v>
          </cell>
          <cell r="FT38">
            <v>0.97548411196171747</v>
          </cell>
          <cell r="FU38">
            <v>0.97167079651976263</v>
          </cell>
          <cell r="FV38">
            <v>0.96793841080926646</v>
          </cell>
          <cell r="FW38">
            <v>0.96405961764363124</v>
          </cell>
          <cell r="FX38">
            <v>0.96053116133024086</v>
          </cell>
          <cell r="FY38">
            <v>0.95730895112649894</v>
          </cell>
          <cell r="FZ38">
            <v>0.95444232345942637</v>
          </cell>
          <cell r="GA38">
            <v>0.9567499317908652</v>
          </cell>
          <cell r="GB38">
            <v>0.9569447773545896</v>
          </cell>
          <cell r="GC38">
            <v>0.95725244152190525</v>
          </cell>
          <cell r="GD38">
            <v>0.95741739691593697</v>
          </cell>
          <cell r="GE38">
            <v>0.9575506964416054</v>
          </cell>
          <cell r="GF38">
            <v>0.95773268295833047</v>
          </cell>
          <cell r="GG38">
            <v>0.95793091284202658</v>
          </cell>
          <cell r="GH38">
            <v>0.95807005779794052</v>
          </cell>
          <cell r="GI38">
            <v>0.95802969260635518</v>
          </cell>
          <cell r="GJ38">
            <v>0.95809959255597332</v>
          </cell>
          <cell r="GK38">
            <v>0.95824181531450014</v>
          </cell>
          <cell r="GL38">
            <v>0.95844602476959972</v>
          </cell>
          <cell r="GN38"/>
          <cell r="GO38"/>
          <cell r="GP38"/>
          <cell r="GQ38"/>
          <cell r="GR38"/>
          <cell r="GS38"/>
          <cell r="GT38"/>
          <cell r="GU38"/>
          <cell r="GV38"/>
          <cell r="GW38"/>
          <cell r="GX38"/>
          <cell r="GY38"/>
          <cell r="GZ38"/>
          <cell r="HA38"/>
          <cell r="HB38"/>
          <cell r="HC38"/>
          <cell r="HD38"/>
          <cell r="HE38"/>
          <cell r="HF38"/>
          <cell r="HG38"/>
          <cell r="HH38"/>
          <cell r="HI38"/>
          <cell r="HJ38"/>
          <cell r="HK38"/>
          <cell r="HL38"/>
          <cell r="HM38"/>
          <cell r="HN38"/>
          <cell r="HO38"/>
          <cell r="HP38"/>
          <cell r="HQ38"/>
          <cell r="HR38"/>
          <cell r="HS38"/>
          <cell r="HT38"/>
          <cell r="HU38"/>
          <cell r="HV38"/>
          <cell r="HW38"/>
          <cell r="HX38"/>
          <cell r="HY38"/>
          <cell r="HZ38"/>
          <cell r="IA38"/>
          <cell r="IB38"/>
          <cell r="IC38"/>
          <cell r="ID38"/>
          <cell r="IE38"/>
          <cell r="IF38"/>
          <cell r="IG38"/>
          <cell r="IH38"/>
          <cell r="II38"/>
          <cell r="IJ38">
            <v>0.90000000000000024</v>
          </cell>
          <cell r="IK38">
            <v>0.90000000000000013</v>
          </cell>
          <cell r="IL38">
            <v>0.89999999999999991</v>
          </cell>
          <cell r="IM38">
            <v>0.90000000000000013</v>
          </cell>
          <cell r="IN38">
            <v>0.9</v>
          </cell>
          <cell r="IO38">
            <v>0.95470021084927059</v>
          </cell>
          <cell r="IP38">
            <v>0.97889225540461511</v>
          </cell>
          <cell r="IQ38">
            <v>0.97804370801676344</v>
          </cell>
          <cell r="IR38">
            <v>0.97496130661710889</v>
          </cell>
          <cell r="IS38">
            <v>0.97806372951432019</v>
          </cell>
          <cell r="IT38">
            <v>0.96804204803393101</v>
          </cell>
          <cell r="IU38">
            <v>0.95758975038393068</v>
          </cell>
          <cell r="IV38">
            <v>0.95699820504579247</v>
          </cell>
          <cell r="IW38">
            <v>0.95757163078373841</v>
          </cell>
          <cell r="IX38">
            <v>0.95800850984789976</v>
          </cell>
          <cell r="IY38">
            <v>0.95825271982998728</v>
          </cell>
          <cell r="JA38"/>
          <cell r="JB38"/>
          <cell r="JC38"/>
          <cell r="JD38"/>
          <cell r="JE38"/>
          <cell r="JF38"/>
          <cell r="JG38"/>
          <cell r="JH38"/>
          <cell r="JI38"/>
          <cell r="JJ38"/>
          <cell r="JK38"/>
          <cell r="JL38">
            <v>0.90000000000000024</v>
          </cell>
          <cell r="JM38">
            <v>0.90000000000000013</v>
          </cell>
          <cell r="JN38">
            <v>0.94652302759506202</v>
          </cell>
          <cell r="JO38">
            <v>0.96918693360528263</v>
          </cell>
          <cell r="JP38">
            <v>0.95771691489965571</v>
          </cell>
          <cell r="JR38" t="str">
            <v>Domestic</v>
          </cell>
          <cell r="JS38">
            <v>0.9</v>
          </cell>
        </row>
        <row r="39">
          <cell r="B39" t="str">
            <v>International</v>
          </cell>
          <cell r="EE39">
            <v>0.1</v>
          </cell>
          <cell r="EF39">
            <v>0.1</v>
          </cell>
          <cell r="EG39">
            <v>0.1</v>
          </cell>
          <cell r="EH39">
            <v>0.1</v>
          </cell>
          <cell r="EI39">
            <v>0.1</v>
          </cell>
          <cell r="EJ39">
            <v>0.1</v>
          </cell>
          <cell r="EK39">
            <v>0.1</v>
          </cell>
          <cell r="EL39">
            <v>0.1</v>
          </cell>
          <cell r="EM39">
            <v>0.1</v>
          </cell>
          <cell r="EN39">
            <v>0.1</v>
          </cell>
          <cell r="EO39">
            <v>0.1</v>
          </cell>
          <cell r="EP39">
            <v>0.1</v>
          </cell>
          <cell r="EQ39">
            <v>0.1</v>
          </cell>
          <cell r="ER39">
            <v>0.1</v>
          </cell>
          <cell r="ES39">
            <v>0.1</v>
          </cell>
          <cell r="ET39">
            <v>0.1</v>
          </cell>
          <cell r="EU39">
            <v>0.1</v>
          </cell>
          <cell r="EV39">
            <v>0.1</v>
          </cell>
          <cell r="EW39">
            <v>0.1</v>
          </cell>
          <cell r="EX39">
            <v>0.1</v>
          </cell>
          <cell r="EY39">
            <v>0.1</v>
          </cell>
          <cell r="EZ39">
            <v>0.1</v>
          </cell>
          <cell r="FA39">
            <v>0.1</v>
          </cell>
          <cell r="FB39">
            <v>0.1</v>
          </cell>
          <cell r="FC39">
            <v>0.1</v>
          </cell>
          <cell r="FD39">
            <v>0.1</v>
          </cell>
          <cell r="FE39">
            <v>0.1</v>
          </cell>
          <cell r="FF39">
            <v>0.1</v>
          </cell>
          <cell r="FG39">
            <v>0.03</v>
          </cell>
          <cell r="FH39">
            <v>2.6890583747123664E-2</v>
          </cell>
          <cell r="FI39">
            <v>2.1947059270887376E-2</v>
          </cell>
          <cell r="FJ39">
            <v>1.936454282622747E-2</v>
          </cell>
          <cell r="FK39">
            <v>2.2327213242042326E-2</v>
          </cell>
          <cell r="FL39">
            <v>2.3161752119434619E-2</v>
          </cell>
          <cell r="FM39">
            <v>2.2730801489766434E-2</v>
          </cell>
          <cell r="FN39">
            <v>2.0161720724897178E-2</v>
          </cell>
          <cell r="FO39">
            <v>2.8453331231653767E-2</v>
          </cell>
          <cell r="FP39">
            <v>2.9044391238127142E-2</v>
          </cell>
          <cell r="FQ39">
            <v>2.0841183350524907E-2</v>
          </cell>
          <cell r="FR39">
            <v>2.0441387232346012E-2</v>
          </cell>
          <cell r="FS39">
            <v>2.0439696055296983E-2</v>
          </cell>
          <cell r="FT39">
            <v>2.4515888038282526E-2</v>
          </cell>
          <cell r="FU39">
            <v>2.8329203480237378E-2</v>
          </cell>
          <cell r="FV39">
            <v>3.2061589190733646E-2</v>
          </cell>
          <cell r="FW39">
            <v>3.5940382356368775E-2</v>
          </cell>
          <cell r="FX39">
            <v>3.9468838669759122E-2</v>
          </cell>
          <cell r="FY39">
            <v>4.2691048873501079E-2</v>
          </cell>
          <cell r="FZ39">
            <v>4.555767654057348E-2</v>
          </cell>
          <cell r="GA39">
            <v>4.32500682091349E-2</v>
          </cell>
          <cell r="GB39">
            <v>4.3055222645410424E-2</v>
          </cell>
          <cell r="GC39">
            <v>4.2747558478094763E-2</v>
          </cell>
          <cell r="GD39">
            <v>4.2582603084063024E-2</v>
          </cell>
          <cell r="GE39">
            <v>4.2449303558394651E-2</v>
          </cell>
          <cell r="GF39">
            <v>4.22673170416695E-2</v>
          </cell>
          <cell r="GG39">
            <v>4.2069087157973452E-2</v>
          </cell>
          <cell r="GH39">
            <v>4.192994220205952E-2</v>
          </cell>
          <cell r="GI39">
            <v>4.1970307393644865E-2</v>
          </cell>
          <cell r="GJ39">
            <v>4.1900407444026774E-2</v>
          </cell>
          <cell r="GK39">
            <v>4.1758184685499827E-2</v>
          </cell>
          <cell r="GL39">
            <v>4.1553975230400192E-2</v>
          </cell>
          <cell r="GN39"/>
          <cell r="GO39"/>
          <cell r="GP39"/>
          <cell r="GQ39"/>
          <cell r="GR39"/>
          <cell r="GS39"/>
          <cell r="GT39"/>
          <cell r="GU39"/>
          <cell r="GV39"/>
          <cell r="GW39"/>
          <cell r="GX39"/>
          <cell r="GY39"/>
          <cell r="GZ39"/>
          <cell r="HA39"/>
          <cell r="HB39"/>
          <cell r="HC39"/>
          <cell r="HD39"/>
          <cell r="HE39"/>
          <cell r="HF39"/>
          <cell r="HG39"/>
          <cell r="HH39"/>
          <cell r="HI39"/>
          <cell r="HJ39"/>
          <cell r="HK39"/>
          <cell r="HL39"/>
          <cell r="HM39"/>
          <cell r="HN39"/>
          <cell r="HO39"/>
          <cell r="HP39"/>
          <cell r="HQ39"/>
          <cell r="HR39"/>
          <cell r="HS39"/>
          <cell r="HT39"/>
          <cell r="HU39"/>
          <cell r="HV39"/>
          <cell r="HW39"/>
          <cell r="HX39"/>
          <cell r="HY39"/>
          <cell r="HZ39"/>
          <cell r="IA39"/>
          <cell r="IB39"/>
          <cell r="IC39"/>
          <cell r="ID39"/>
          <cell r="IE39"/>
          <cell r="IF39"/>
          <cell r="IG39"/>
          <cell r="IH39"/>
          <cell r="II39"/>
          <cell r="IJ39">
            <v>0.10000000000000002</v>
          </cell>
          <cell r="IK39">
            <v>0.10000000000000002</v>
          </cell>
          <cell r="IL39">
            <v>0.10000000000000002</v>
          </cell>
          <cell r="IM39">
            <v>0.10000000000000003</v>
          </cell>
          <cell r="IN39">
            <v>9.9999999999999992E-2</v>
          </cell>
          <cell r="IO39">
            <v>4.5299789150729131E-2</v>
          </cell>
          <cell r="IP39">
            <v>2.1107744595384836E-2</v>
          </cell>
          <cell r="IQ39">
            <v>2.1956291983236471E-2</v>
          </cell>
          <cell r="IR39">
            <v>2.5038693382891108E-2</v>
          </cell>
          <cell r="IS39">
            <v>2.193627048567981E-2</v>
          </cell>
          <cell r="IT39">
            <v>3.1957951966068744E-2</v>
          </cell>
          <cell r="IU39">
            <v>4.2410249616069144E-2</v>
          </cell>
          <cell r="IV39">
            <v>4.3001794954207292E-2</v>
          </cell>
          <cell r="IW39">
            <v>4.2428369216261537E-2</v>
          </cell>
          <cell r="IX39">
            <v>4.1991490152100235E-2</v>
          </cell>
          <cell r="IY39">
            <v>4.1747280170012634E-2</v>
          </cell>
          <cell r="JA39"/>
          <cell r="JB39"/>
          <cell r="JC39"/>
          <cell r="JD39"/>
          <cell r="JE39"/>
          <cell r="JF39"/>
          <cell r="JG39"/>
          <cell r="JH39"/>
          <cell r="JI39"/>
          <cell r="JJ39"/>
          <cell r="JK39"/>
          <cell r="JL39">
            <v>0.10000000000000003</v>
          </cell>
          <cell r="JM39">
            <v>0.10000000000000002</v>
          </cell>
          <cell r="JN39">
            <v>5.3476972404937727E-2</v>
          </cell>
          <cell r="JO39">
            <v>3.0813066394717554E-2</v>
          </cell>
          <cell r="JP39">
            <v>4.2283085100344286E-2</v>
          </cell>
          <cell r="JR39" t="str">
            <v>International</v>
          </cell>
          <cell r="JS39">
            <v>0.1</v>
          </cell>
        </row>
        <row r="40">
          <cell r="B40" t="str">
            <v>Overseas</v>
          </cell>
          <cell r="EE40">
            <v>0.05</v>
          </cell>
          <cell r="EF40">
            <v>0.05</v>
          </cell>
          <cell r="EG40">
            <v>0.05</v>
          </cell>
          <cell r="EH40">
            <v>0.05</v>
          </cell>
          <cell r="EI40">
            <v>0.05</v>
          </cell>
          <cell r="EJ40">
            <v>0.05</v>
          </cell>
          <cell r="EK40">
            <v>0.05</v>
          </cell>
          <cell r="EL40">
            <v>0.05</v>
          </cell>
          <cell r="EM40">
            <v>0.05</v>
          </cell>
          <cell r="EN40">
            <v>0.05</v>
          </cell>
          <cell r="EO40">
            <v>0.05</v>
          </cell>
          <cell r="EP40">
            <v>0.05</v>
          </cell>
          <cell r="EQ40">
            <v>0.05</v>
          </cell>
          <cell r="ER40">
            <v>0.05</v>
          </cell>
          <cell r="ES40">
            <v>0.05</v>
          </cell>
          <cell r="ET40">
            <v>0.05</v>
          </cell>
          <cell r="EU40">
            <v>0.05</v>
          </cell>
          <cell r="EV40">
            <v>0.05</v>
          </cell>
          <cell r="EW40">
            <v>0.05</v>
          </cell>
          <cell r="EX40">
            <v>0.05</v>
          </cell>
          <cell r="EY40">
            <v>0.05</v>
          </cell>
          <cell r="EZ40">
            <v>0.05</v>
          </cell>
          <cell r="FA40">
            <v>0.05</v>
          </cell>
          <cell r="FB40">
            <v>0.05</v>
          </cell>
          <cell r="FC40">
            <v>0.05</v>
          </cell>
          <cell r="FD40">
            <v>0.05</v>
          </cell>
          <cell r="FE40">
            <v>0.05</v>
          </cell>
          <cell r="FF40">
            <v>0.05</v>
          </cell>
          <cell r="FG40">
            <v>0.02</v>
          </cell>
          <cell r="FH40">
            <v>1.8334488918493413E-2</v>
          </cell>
          <cell r="FI40">
            <v>1.4927919068506464E-2</v>
          </cell>
          <cell r="FJ40">
            <v>1.3140132744290531E-2</v>
          </cell>
          <cell r="FK40">
            <v>1.5115115614051641E-2</v>
          </cell>
          <cell r="FL40">
            <v>1.5643984216756984E-2</v>
          </cell>
          <cell r="FM40">
            <v>1.502718413218564E-2</v>
          </cell>
          <cell r="FN40">
            <v>1.3081217097799221E-2</v>
          </cell>
          <cell r="FO40">
            <v>1.8158233575427452E-2</v>
          </cell>
          <cell r="FP40">
            <v>1.8265153305861398E-2</v>
          </cell>
          <cell r="FQ40">
            <v>1.2935328637766818E-2</v>
          </cell>
          <cell r="FR40">
            <v>1.2538093695030726E-2</v>
          </cell>
          <cell r="FS40">
            <v>1.2403711072548999E-2</v>
          </cell>
          <cell r="FT40">
            <v>1.4268410611828639E-2</v>
          </cell>
          <cell r="FU40">
            <v>1.603106289611559E-2</v>
          </cell>
          <cell r="FV40">
            <v>1.7780978883637059E-2</v>
          </cell>
          <cell r="FW40">
            <v>1.9632155652989636E-2</v>
          </cell>
          <cell r="FX40">
            <v>2.1306537481777625E-2</v>
          </cell>
          <cell r="FY40">
            <v>2.2829451601838083E-2</v>
          </cell>
          <cell r="FZ40">
            <v>2.4175232456274506E-2</v>
          </cell>
          <cell r="GA40">
            <v>2.162503410456745E-2</v>
          </cell>
          <cell r="GB40">
            <v>2.1527611322705212E-2</v>
          </cell>
          <cell r="GC40">
            <v>2.1373779239047382E-2</v>
          </cell>
          <cell r="GD40">
            <v>2.1291301542031512E-2</v>
          </cell>
          <cell r="GE40">
            <v>2.1224651779197325E-2</v>
          </cell>
          <cell r="GF40">
            <v>2.113365852083475E-2</v>
          </cell>
          <cell r="GG40">
            <v>2.1034543578986726E-2</v>
          </cell>
          <cell r="GH40">
            <v>2.096497110102976E-2</v>
          </cell>
          <cell r="GI40">
            <v>2.0985153696822433E-2</v>
          </cell>
          <cell r="GJ40">
            <v>2.0950203722013387E-2</v>
          </cell>
          <cell r="GK40">
            <v>2.0879092342749914E-2</v>
          </cell>
          <cell r="GL40">
            <v>2.0776987615200096E-2</v>
          </cell>
          <cell r="GN40"/>
          <cell r="GO40"/>
          <cell r="GP40"/>
          <cell r="GQ40"/>
          <cell r="GR40"/>
          <cell r="GS40"/>
          <cell r="GT40"/>
          <cell r="GU40"/>
          <cell r="GV40"/>
          <cell r="GW40"/>
          <cell r="GX40"/>
          <cell r="GY40"/>
          <cell r="GZ40"/>
          <cell r="HA40"/>
          <cell r="HB40"/>
          <cell r="HC40"/>
          <cell r="HD40"/>
          <cell r="HE40"/>
          <cell r="HF40"/>
          <cell r="HG40"/>
          <cell r="HH40"/>
          <cell r="HI40"/>
          <cell r="HJ40"/>
          <cell r="HK40"/>
          <cell r="HL40"/>
          <cell r="HM40"/>
          <cell r="HN40"/>
          <cell r="HO40"/>
          <cell r="HP40"/>
          <cell r="HQ40"/>
          <cell r="HR40"/>
          <cell r="HS40"/>
          <cell r="HT40"/>
          <cell r="HU40"/>
          <cell r="HV40"/>
          <cell r="HW40"/>
          <cell r="HX40"/>
          <cell r="HY40"/>
          <cell r="HZ40"/>
          <cell r="IA40"/>
          <cell r="IB40"/>
          <cell r="IC40"/>
          <cell r="ID40"/>
          <cell r="IE40"/>
          <cell r="IF40"/>
          <cell r="IG40"/>
          <cell r="IH40"/>
          <cell r="II40"/>
          <cell r="IJ40">
            <v>5.000000000000001E-2</v>
          </cell>
          <cell r="IK40">
            <v>5.000000000000001E-2</v>
          </cell>
          <cell r="IL40">
            <v>5.000000000000001E-2</v>
          </cell>
          <cell r="IM40">
            <v>5.0000000000000017E-2</v>
          </cell>
          <cell r="IN40">
            <v>4.9999999999999996E-2</v>
          </cell>
          <cell r="IO40">
            <v>2.641495498371298E-2</v>
          </cell>
          <cell r="IP40">
            <v>1.4324523302379917E-2</v>
          </cell>
          <cell r="IQ40">
            <v>1.4533247437507222E-2</v>
          </cell>
          <cell r="IR40">
            <v>1.5735017263595517E-2</v>
          </cell>
          <cell r="IS40">
            <v>1.3130413914124884E-2</v>
          </cell>
          <cell r="IT40">
            <v>1.7742512833609458E-2</v>
          </cell>
          <cell r="IU40">
            <v>2.2693964577296197E-2</v>
          </cell>
          <cell r="IV40">
            <v>2.1500897477103646E-2</v>
          </cell>
          <cell r="IW40">
            <v>2.1214184608130768E-2</v>
          </cell>
          <cell r="IX40">
            <v>2.0995745076050117E-2</v>
          </cell>
          <cell r="IY40">
            <v>2.0873640085006317E-2</v>
          </cell>
          <cell r="JA40"/>
          <cell r="JB40"/>
          <cell r="JC40"/>
          <cell r="JD40"/>
          <cell r="JE40"/>
          <cell r="JF40"/>
          <cell r="JG40"/>
          <cell r="JH40"/>
          <cell r="JI40"/>
          <cell r="JJ40"/>
          <cell r="JK40"/>
          <cell r="JL40">
            <v>5.0000000000000017E-2</v>
          </cell>
          <cell r="JM40">
            <v>5.000000000000001E-2</v>
          </cell>
          <cell r="JN40">
            <v>2.9100926550785944E-2</v>
          </cell>
          <cell r="JO40">
            <v>1.7455766940076747E-2</v>
          </cell>
          <cell r="JP40">
            <v>2.1141542550172143E-2</v>
          </cell>
          <cell r="JR40" t="str">
            <v>Overseas</v>
          </cell>
          <cell r="JS40">
            <v>0.05</v>
          </cell>
        </row>
        <row r="41">
          <cell r="B41" t="str">
            <v>Canada</v>
          </cell>
          <cell r="EE41">
            <v>2.5000000000000001E-2</v>
          </cell>
          <cell r="EF41">
            <v>2.5000000000000001E-2</v>
          </cell>
          <cell r="EG41">
            <v>2.5000000000000001E-2</v>
          </cell>
          <cell r="EH41">
            <v>2.5000000000000001E-2</v>
          </cell>
          <cell r="EI41">
            <v>2.5000000000000001E-2</v>
          </cell>
          <cell r="EJ41">
            <v>2.5000000000000001E-2</v>
          </cell>
          <cell r="EK41">
            <v>2.5000000000000001E-2</v>
          </cell>
          <cell r="EL41">
            <v>2.5000000000000001E-2</v>
          </cell>
          <cell r="EM41">
            <v>2.5000000000000001E-2</v>
          </cell>
          <cell r="EN41">
            <v>2.5000000000000001E-2</v>
          </cell>
          <cell r="EO41">
            <v>2.5000000000000001E-2</v>
          </cell>
          <cell r="EP41">
            <v>2.5000000000000001E-2</v>
          </cell>
          <cell r="EQ41">
            <v>2.5000000000000001E-2</v>
          </cell>
          <cell r="ER41">
            <v>2.5000000000000001E-2</v>
          </cell>
          <cell r="ES41">
            <v>2.5000000000000001E-2</v>
          </cell>
          <cell r="ET41">
            <v>2.5000000000000001E-2</v>
          </cell>
          <cell r="EU41">
            <v>2.5000000000000001E-2</v>
          </cell>
          <cell r="EV41">
            <v>2.5000000000000001E-2</v>
          </cell>
          <cell r="EW41">
            <v>2.5000000000000001E-2</v>
          </cell>
          <cell r="EX41">
            <v>2.5000000000000001E-2</v>
          </cell>
          <cell r="EY41">
            <v>2.5000000000000001E-2</v>
          </cell>
          <cell r="EZ41">
            <v>2.5000000000000001E-2</v>
          </cell>
          <cell r="FA41">
            <v>2.5000000000000001E-2</v>
          </cell>
          <cell r="FB41">
            <v>2.5000000000000001E-2</v>
          </cell>
          <cell r="FC41">
            <v>2.5000000000000001E-2</v>
          </cell>
          <cell r="FD41">
            <v>2.5000000000000001E-2</v>
          </cell>
          <cell r="FE41">
            <v>2.5000000000000001E-2</v>
          </cell>
          <cell r="FF41">
            <v>2.5000000000000001E-2</v>
          </cell>
          <cell r="FG41">
            <v>0.01</v>
          </cell>
          <cell r="FH41">
            <v>9.1672444592467064E-3</v>
          </cell>
          <cell r="FI41">
            <v>7.463959534253232E-3</v>
          </cell>
          <cell r="FJ41">
            <v>6.5700663721452654E-3</v>
          </cell>
          <cell r="FK41">
            <v>7.5575578070258206E-3</v>
          </cell>
          <cell r="FL41">
            <v>7.8219921083784918E-3</v>
          </cell>
          <cell r="FM41">
            <v>7.5135920660928199E-3</v>
          </cell>
          <cell r="FN41">
            <v>6.5406085488996105E-3</v>
          </cell>
          <cell r="FO41">
            <v>9.0791167877137258E-3</v>
          </cell>
          <cell r="FP41">
            <v>9.132576652930699E-3</v>
          </cell>
          <cell r="FQ41">
            <v>6.467664318883409E-3</v>
          </cell>
          <cell r="FR41">
            <v>6.2690468475153629E-3</v>
          </cell>
          <cell r="FS41">
            <v>6.2018555362744997E-3</v>
          </cell>
          <cell r="FT41">
            <v>7.1342053059143193E-3</v>
          </cell>
          <cell r="FU41">
            <v>8.0155314480577951E-3</v>
          </cell>
          <cell r="FV41">
            <v>8.8904894418185294E-3</v>
          </cell>
          <cell r="FW41">
            <v>9.8160778264948182E-3</v>
          </cell>
          <cell r="FX41">
            <v>1.0653268740888813E-2</v>
          </cell>
          <cell r="FY41">
            <v>1.1414725800919042E-2</v>
          </cell>
          <cell r="FZ41">
            <v>1.2087616228137253E-2</v>
          </cell>
          <cell r="GA41">
            <v>1.0812517052283725E-2</v>
          </cell>
          <cell r="GB41">
            <v>1.0763805661352606E-2</v>
          </cell>
          <cell r="GC41">
            <v>1.0686889619523691E-2</v>
          </cell>
          <cell r="GD41">
            <v>1.0645650771015756E-2</v>
          </cell>
          <cell r="GE41">
            <v>1.0612325889598663E-2</v>
          </cell>
          <cell r="GF41">
            <v>1.0566829260417375E-2</v>
          </cell>
          <cell r="GG41">
            <v>1.0517271789493363E-2</v>
          </cell>
          <cell r="GH41">
            <v>1.048248555051488E-2</v>
          </cell>
          <cell r="GI41">
            <v>1.0492576848411216E-2</v>
          </cell>
          <cell r="GJ41">
            <v>1.0475101861006694E-2</v>
          </cell>
          <cell r="GK41">
            <v>1.0439546171374957E-2</v>
          </cell>
          <cell r="GL41">
            <v>1.0388493807600048E-2</v>
          </cell>
          <cell r="GN41"/>
          <cell r="GO41"/>
          <cell r="GP41"/>
          <cell r="GQ41"/>
          <cell r="GR41"/>
          <cell r="GS41"/>
          <cell r="GT41"/>
          <cell r="GU41"/>
          <cell r="GV41"/>
          <cell r="GW41"/>
          <cell r="GX41"/>
          <cell r="GY41"/>
          <cell r="GZ41"/>
          <cell r="HA41"/>
          <cell r="HB41"/>
          <cell r="HC41"/>
          <cell r="HD41"/>
          <cell r="HE41"/>
          <cell r="HF41"/>
          <cell r="HG41"/>
          <cell r="HH41"/>
          <cell r="HI41"/>
          <cell r="HJ41"/>
          <cell r="HK41"/>
          <cell r="HL41"/>
          <cell r="HM41"/>
          <cell r="HN41"/>
          <cell r="HO41"/>
          <cell r="HP41"/>
          <cell r="HQ41"/>
          <cell r="HR41"/>
          <cell r="HS41"/>
          <cell r="HT41"/>
          <cell r="HU41"/>
          <cell r="HV41"/>
          <cell r="HW41"/>
          <cell r="HX41"/>
          <cell r="HY41"/>
          <cell r="HZ41"/>
          <cell r="IA41"/>
          <cell r="IB41"/>
          <cell r="IC41"/>
          <cell r="ID41"/>
          <cell r="IE41"/>
          <cell r="IF41"/>
          <cell r="IG41"/>
          <cell r="IH41"/>
          <cell r="II41"/>
          <cell r="IJ41">
            <v>2.5000000000000005E-2</v>
          </cell>
          <cell r="IK41">
            <v>2.5000000000000005E-2</v>
          </cell>
          <cell r="IL41">
            <v>2.5000000000000005E-2</v>
          </cell>
          <cell r="IM41">
            <v>2.5000000000000008E-2</v>
          </cell>
          <cell r="IN41">
            <v>2.4999999999999998E-2</v>
          </cell>
          <cell r="IO41">
            <v>1.320747749185649E-2</v>
          </cell>
          <cell r="IP41">
            <v>7.1622616511899584E-3</v>
          </cell>
          <cell r="IQ41">
            <v>7.2666237187536111E-3</v>
          </cell>
          <cell r="IR41">
            <v>7.8675086317977587E-3</v>
          </cell>
          <cell r="IS41">
            <v>6.565206957062442E-3</v>
          </cell>
          <cell r="IT41">
            <v>8.8712564168047289E-3</v>
          </cell>
          <cell r="IU41">
            <v>1.1346982288648099E-2</v>
          </cell>
          <cell r="IV41">
            <v>1.0750448738551823E-2</v>
          </cell>
          <cell r="IW41">
            <v>1.0607092304065384E-2</v>
          </cell>
          <cell r="IX41">
            <v>1.0497872538025059E-2</v>
          </cell>
          <cell r="IY41">
            <v>1.0436820042503158E-2</v>
          </cell>
          <cell r="JA41"/>
          <cell r="JB41"/>
          <cell r="JC41"/>
          <cell r="JD41"/>
          <cell r="JE41"/>
          <cell r="JF41"/>
          <cell r="JG41"/>
          <cell r="JH41"/>
          <cell r="JI41"/>
          <cell r="JJ41"/>
          <cell r="JK41"/>
          <cell r="JL41">
            <v>2.5000000000000008E-2</v>
          </cell>
          <cell r="JM41">
            <v>2.5000000000000005E-2</v>
          </cell>
          <cell r="JN41">
            <v>1.4550463275392972E-2</v>
          </cell>
          <cell r="JO41">
            <v>8.7278834700383733E-3</v>
          </cell>
          <cell r="JP41">
            <v>1.0570771275086072E-2</v>
          </cell>
          <cell r="JR41" t="str">
            <v>Canada</v>
          </cell>
          <cell r="JS41">
            <v>2.5000000000000001E-2</v>
          </cell>
        </row>
        <row r="42">
          <cell r="B42" t="str">
            <v>Mexico</v>
          </cell>
          <cell r="EE42">
            <v>2.5000000000000001E-2</v>
          </cell>
          <cell r="EF42">
            <v>2.5000000000000001E-2</v>
          </cell>
          <cell r="EG42">
            <v>2.5000000000000001E-2</v>
          </cell>
          <cell r="EH42">
            <v>2.5000000000000001E-2</v>
          </cell>
          <cell r="EI42">
            <v>2.5000000000000001E-2</v>
          </cell>
          <cell r="EJ42">
            <v>2.5000000000000001E-2</v>
          </cell>
          <cell r="EK42">
            <v>2.5000000000000001E-2</v>
          </cell>
          <cell r="EL42">
            <v>2.5000000000000001E-2</v>
          </cell>
          <cell r="EM42">
            <v>2.5000000000000001E-2</v>
          </cell>
          <cell r="EN42">
            <v>2.5000000000000001E-2</v>
          </cell>
          <cell r="EO42">
            <v>2.5000000000000001E-2</v>
          </cell>
          <cell r="EP42">
            <v>2.5000000000000001E-2</v>
          </cell>
          <cell r="EQ42">
            <v>2.5000000000000001E-2</v>
          </cell>
          <cell r="ER42">
            <v>2.5000000000000001E-2</v>
          </cell>
          <cell r="ES42">
            <v>2.5000000000000001E-2</v>
          </cell>
          <cell r="ET42">
            <v>2.5000000000000001E-2</v>
          </cell>
          <cell r="EU42">
            <v>2.5000000000000001E-2</v>
          </cell>
          <cell r="EV42">
            <v>2.5000000000000001E-2</v>
          </cell>
          <cell r="EW42">
            <v>2.5000000000000001E-2</v>
          </cell>
          <cell r="EX42">
            <v>2.5000000000000001E-2</v>
          </cell>
          <cell r="EY42">
            <v>2.5000000000000001E-2</v>
          </cell>
          <cell r="EZ42">
            <v>2.5000000000000001E-2</v>
          </cell>
          <cell r="FA42">
            <v>2.5000000000000001E-2</v>
          </cell>
          <cell r="FB42">
            <v>2.5000000000000001E-2</v>
          </cell>
          <cell r="FC42">
            <v>2.5000000000000001E-2</v>
          </cell>
          <cell r="FD42">
            <v>2.5000000000000001E-2</v>
          </cell>
          <cell r="FE42">
            <v>2.5000000000000001E-2</v>
          </cell>
          <cell r="FF42">
            <v>2.5000000000000001E-2</v>
          </cell>
          <cell r="FG42">
            <v>0.01</v>
          </cell>
          <cell r="FH42">
            <v>9.1672444592467064E-3</v>
          </cell>
          <cell r="FI42">
            <v>7.463959534253232E-3</v>
          </cell>
          <cell r="FJ42">
            <v>6.5700663721452654E-3</v>
          </cell>
          <cell r="FK42">
            <v>7.5575578070258206E-3</v>
          </cell>
          <cell r="FL42">
            <v>7.8219921083784918E-3</v>
          </cell>
          <cell r="FM42">
            <v>7.5135920660928199E-3</v>
          </cell>
          <cell r="FN42">
            <v>6.5406085488996105E-3</v>
          </cell>
          <cell r="FO42">
            <v>9.0791167877137258E-3</v>
          </cell>
          <cell r="FP42">
            <v>9.132576652930699E-3</v>
          </cell>
          <cell r="FQ42">
            <v>6.467664318883409E-3</v>
          </cell>
          <cell r="FR42">
            <v>6.2690468475153629E-3</v>
          </cell>
          <cell r="FS42">
            <v>6.2018555362744997E-3</v>
          </cell>
          <cell r="FT42">
            <v>7.1342053059143193E-3</v>
          </cell>
          <cell r="FU42">
            <v>8.0155314480577951E-3</v>
          </cell>
          <cell r="FV42">
            <v>8.8904894418185294E-3</v>
          </cell>
          <cell r="FW42">
            <v>9.8160778264948182E-3</v>
          </cell>
          <cell r="FX42">
            <v>1.0653268740888813E-2</v>
          </cell>
          <cell r="FY42">
            <v>1.1414725800919042E-2</v>
          </cell>
          <cell r="FZ42">
            <v>1.2087616228137253E-2</v>
          </cell>
          <cell r="GA42">
            <v>1.0812517052283725E-2</v>
          </cell>
          <cell r="GB42">
            <v>1.0763805661352606E-2</v>
          </cell>
          <cell r="GC42">
            <v>1.0686889619523691E-2</v>
          </cell>
          <cell r="GD42">
            <v>1.0645650771015756E-2</v>
          </cell>
          <cell r="GE42">
            <v>1.0612325889598663E-2</v>
          </cell>
          <cell r="GF42">
            <v>1.0566829260417375E-2</v>
          </cell>
          <cell r="GG42">
            <v>1.0517271789493363E-2</v>
          </cell>
          <cell r="GH42">
            <v>1.048248555051488E-2</v>
          </cell>
          <cell r="GI42">
            <v>1.0492576848411216E-2</v>
          </cell>
          <cell r="GJ42">
            <v>1.0475101861006694E-2</v>
          </cell>
          <cell r="GK42">
            <v>1.0439546171374957E-2</v>
          </cell>
          <cell r="GL42">
            <v>1.0388493807600048E-2</v>
          </cell>
          <cell r="GN42"/>
          <cell r="GO42"/>
          <cell r="GP42"/>
          <cell r="GQ42"/>
          <cell r="GR42"/>
          <cell r="GS42"/>
          <cell r="GT42"/>
          <cell r="GU42"/>
          <cell r="GV42"/>
          <cell r="GW42"/>
          <cell r="GX42"/>
          <cell r="GY42"/>
          <cell r="GZ42"/>
          <cell r="HA42"/>
          <cell r="HB42"/>
          <cell r="HC42"/>
          <cell r="HD42"/>
          <cell r="HE42"/>
          <cell r="HF42"/>
          <cell r="HG42"/>
          <cell r="HH42"/>
          <cell r="HI42"/>
          <cell r="HJ42"/>
          <cell r="HK42"/>
          <cell r="HL42"/>
          <cell r="HM42"/>
          <cell r="HN42"/>
          <cell r="HO42"/>
          <cell r="HP42"/>
          <cell r="HQ42"/>
          <cell r="HR42"/>
          <cell r="HS42"/>
          <cell r="HT42"/>
          <cell r="HU42"/>
          <cell r="HV42"/>
          <cell r="HW42"/>
          <cell r="HX42"/>
          <cell r="HY42"/>
          <cell r="HZ42"/>
          <cell r="IA42"/>
          <cell r="IB42"/>
          <cell r="IC42"/>
          <cell r="ID42"/>
          <cell r="IE42"/>
          <cell r="IF42"/>
          <cell r="IG42"/>
          <cell r="IH42"/>
          <cell r="II42"/>
          <cell r="IJ42">
            <v>2.5000000000000005E-2</v>
          </cell>
          <cell r="IK42">
            <v>2.5000000000000005E-2</v>
          </cell>
          <cell r="IL42">
            <v>2.5000000000000005E-2</v>
          </cell>
          <cell r="IM42">
            <v>2.5000000000000008E-2</v>
          </cell>
          <cell r="IN42">
            <v>2.4999999999999998E-2</v>
          </cell>
          <cell r="IO42">
            <v>1.320747749185649E-2</v>
          </cell>
          <cell r="IP42">
            <v>7.1622616511899584E-3</v>
          </cell>
          <cell r="IQ42">
            <v>7.2666237187536111E-3</v>
          </cell>
          <cell r="IR42">
            <v>7.8675086317977587E-3</v>
          </cell>
          <cell r="IS42">
            <v>6.565206957062442E-3</v>
          </cell>
          <cell r="IT42">
            <v>8.8712564168047289E-3</v>
          </cell>
          <cell r="IU42">
            <v>1.1346982288648099E-2</v>
          </cell>
          <cell r="IV42">
            <v>1.0750448738551823E-2</v>
          </cell>
          <cell r="IW42">
            <v>1.0607092304065384E-2</v>
          </cell>
          <cell r="IX42">
            <v>1.0497872538025059E-2</v>
          </cell>
          <cell r="IY42">
            <v>1.0436820042503158E-2</v>
          </cell>
          <cell r="JA42"/>
          <cell r="JB42"/>
          <cell r="JC42"/>
          <cell r="JD42"/>
          <cell r="JE42"/>
          <cell r="JF42"/>
          <cell r="JG42"/>
          <cell r="JH42"/>
          <cell r="JI42"/>
          <cell r="JJ42"/>
          <cell r="JK42"/>
          <cell r="JL42">
            <v>2.5000000000000008E-2</v>
          </cell>
          <cell r="JM42">
            <v>2.5000000000000005E-2</v>
          </cell>
          <cell r="JN42">
            <v>1.4550463275392972E-2</v>
          </cell>
          <cell r="JO42">
            <v>8.7278834700383733E-3</v>
          </cell>
          <cell r="JP42">
            <v>1.0570771275086072E-2</v>
          </cell>
          <cell r="JR42" t="str">
            <v>Mexico</v>
          </cell>
          <cell r="JS42">
            <v>2.5000000000000001E-2</v>
          </cell>
        </row>
        <row r="43">
          <cell r="FH43">
            <v>-1.232409629899367E-2</v>
          </cell>
          <cell r="IR43" t="str">
            <v>relative to 2018</v>
          </cell>
        </row>
        <row r="44">
          <cell r="B44" t="str">
            <v>Impact to segments relative to 2019</v>
          </cell>
          <cell r="FH44">
            <v>-0.5786107787694359</v>
          </cell>
          <cell r="IR44">
            <v>-0.82322162704984114</v>
          </cell>
        </row>
        <row r="45">
          <cell r="B45" t="str">
            <v>Total</v>
          </cell>
          <cell r="FC45">
            <v>-0.10965569629334226</v>
          </cell>
          <cell r="FD45">
            <v>-1.8181667208348351E-2</v>
          </cell>
          <cell r="FE45">
            <v>-0.48047135200500102</v>
          </cell>
          <cell r="FF45">
            <v>-0.75529289587292925</v>
          </cell>
          <cell r="FG45">
            <v>-0.64030661710119618</v>
          </cell>
          <cell r="FH45">
            <v>-0.59093487506842957</v>
          </cell>
          <cell r="FI45">
            <v>-0.49473868625718442</v>
          </cell>
          <cell r="FJ45">
            <v>-0.42276401254045837</v>
          </cell>
          <cell r="FK45">
            <v>-0.49538113122937166</v>
          </cell>
          <cell r="FL45">
            <v>-0.50973197980204532</v>
          </cell>
          <cell r="FM45">
            <v>-0.46143950542776602</v>
          </cell>
          <cell r="FN45">
            <v>-0.34928705964925688</v>
          </cell>
          <cell r="FO45">
            <v>-0.50837750645828161</v>
          </cell>
          <cell r="FP45">
            <v>-0.48876825988745354</v>
          </cell>
          <cell r="FQ45">
            <v>-0.24668718362145492</v>
          </cell>
          <cell r="FR45">
            <v>-0.19071386725633155</v>
          </cell>
          <cell r="FS45">
            <v>-0.14981603141471922</v>
          </cell>
          <cell r="FT45">
            <v>-0.12266580839599739</v>
          </cell>
          <cell r="FU45">
            <v>-0.10222694787069664</v>
          </cell>
          <cell r="FV45">
            <v>-9.0452580945964201E-2</v>
          </cell>
          <cell r="FW45">
            <v>-9.0063689641096567E-2</v>
          </cell>
          <cell r="FX45">
            <v>-8.6157911300144274E-2</v>
          </cell>
          <cell r="FY45">
            <v>-8.0255165750306778E-2</v>
          </cell>
          <cell r="FZ45">
            <v>-7.1470906798221989E-2</v>
          </cell>
          <cell r="GA45">
            <v>-7.5145967248403944E-2</v>
          </cell>
          <cell r="GB45">
            <v>-7.096055850348959E-2</v>
          </cell>
          <cell r="GC45">
            <v>-6.4274044551636655E-2</v>
          </cell>
          <cell r="GD45">
            <v>-6.0649253380885559E-2</v>
          </cell>
          <cell r="GE45">
            <v>-5.7699499239729612E-2</v>
          </cell>
          <cell r="GF45">
            <v>-5.3642322256561736E-2</v>
          </cell>
          <cell r="GG45">
            <v>-4.9183077117975538E-2</v>
          </cell>
          <cell r="GH45">
            <v>-4.6027781120211331E-2</v>
          </cell>
          <cell r="GI45">
            <v>-4.6945269548900326E-2</v>
          </cell>
          <cell r="GJ45">
            <v>-4.5355345209123765E-2</v>
          </cell>
          <cell r="GK45">
            <v>-4.2103953961158069E-2</v>
          </cell>
          <cell r="GL45">
            <v>-3.7396548026609189E-2</v>
          </cell>
          <cell r="GM45"/>
          <cell r="GN45"/>
          <cell r="GO45"/>
          <cell r="GV45"/>
          <cell r="GW45"/>
          <cell r="GX45"/>
          <cell r="GY45"/>
          <cell r="GZ45"/>
          <cell r="HA45"/>
          <cell r="HB45"/>
          <cell r="HC45"/>
          <cell r="HD45"/>
          <cell r="HE45"/>
          <cell r="HF45"/>
          <cell r="HG45"/>
          <cell r="HH45"/>
          <cell r="HI45"/>
          <cell r="HJ45"/>
          <cell r="HK45"/>
          <cell r="HL45"/>
          <cell r="HM45"/>
          <cell r="HN45"/>
          <cell r="HO45"/>
          <cell r="HP45"/>
          <cell r="HQ45"/>
          <cell r="HR45"/>
          <cell r="HS45"/>
          <cell r="HT45"/>
          <cell r="HU45"/>
          <cell r="HV45"/>
          <cell r="HW45"/>
          <cell r="HX45"/>
          <cell r="HY45"/>
          <cell r="HZ45"/>
          <cell r="IA45"/>
          <cell r="IB45"/>
          <cell r="IC45"/>
          <cell r="ID45"/>
          <cell r="IE45"/>
          <cell r="IJ45"/>
          <cell r="IK45"/>
          <cell r="IL45"/>
          <cell r="IM45"/>
          <cell r="IN45">
            <v>-0.14872733764581458</v>
          </cell>
          <cell r="IO45">
            <v>-0.66069732897023137</v>
          </cell>
          <cell r="IP45">
            <v>-0.47062417951866053</v>
          </cell>
          <cell r="IQ45">
            <v>-0.44493261487794689</v>
          </cell>
          <cell r="IR45">
            <v>-0.40524349412784755</v>
          </cell>
          <cell r="IS45">
            <v>-0.1536732329707754</v>
          </cell>
          <cell r="IT45">
            <v>-9.4492774188031703E-2</v>
          </cell>
          <cell r="IU45">
            <v>-7.9728794238379752E-2</v>
          </cell>
          <cell r="IV45">
            <v>-6.980627104993864E-2</v>
          </cell>
          <cell r="IW45">
            <v>-5.7234564069240879E-2</v>
          </cell>
          <cell r="IX45">
            <v>-4.7426041440461253E-2</v>
          </cell>
          <cell r="IY45">
            <v>-4.1853748624987364E-2</v>
          </cell>
          <cell r="JC45"/>
          <cell r="JD45"/>
          <cell r="JE45"/>
          <cell r="JF45"/>
          <cell r="JG45"/>
          <cell r="JH45"/>
          <cell r="JI45"/>
          <cell r="JJ45"/>
          <cell r="JK45"/>
          <cell r="JL45"/>
          <cell r="JM45"/>
          <cell r="JN45">
            <v>-0.4370175351494241</v>
          </cell>
          <cell r="JO45">
            <v>-0.18035452712051137</v>
          </cell>
          <cell r="JP45">
            <v>-5.3995234617487342E-2</v>
          </cell>
        </row>
        <row r="46">
          <cell r="B46" t="str">
            <v>Business transient</v>
          </cell>
          <cell r="FC46">
            <v>-0.11458681758158651</v>
          </cell>
          <cell r="FD46">
            <v>3.4952190252082183E-2</v>
          </cell>
          <cell r="FE46">
            <v>0.22797680435181711</v>
          </cell>
          <cell r="FF46">
            <v>-0.53505650215856504</v>
          </cell>
          <cell r="FG46">
            <v>-0.64030661710119596</v>
          </cell>
          <cell r="FH46">
            <v>-0.75</v>
          </cell>
          <cell r="FI46">
            <v>-0.67500000000000004</v>
          </cell>
          <cell r="FJ46">
            <v>-0.60750000000000004</v>
          </cell>
          <cell r="FK46">
            <v>-0.54675000000000007</v>
          </cell>
          <cell r="FL46">
            <v>-0.4920750000000001</v>
          </cell>
          <cell r="FM46">
            <v>-0.44286750000000008</v>
          </cell>
          <cell r="FN46">
            <v>-0.39858075000000009</v>
          </cell>
          <cell r="FO46">
            <v>-0.3587226750000001</v>
          </cell>
          <cell r="FP46">
            <v>-0.3228504075000001</v>
          </cell>
          <cell r="FQ46">
            <v>-0.29056536675000011</v>
          </cell>
          <cell r="FR46">
            <v>-0.23245229340000009</v>
          </cell>
          <cell r="FS46">
            <v>-0.19758444939000008</v>
          </cell>
          <cell r="FT46">
            <v>-0.15806755951200008</v>
          </cell>
          <cell r="FU46">
            <v>-0.14226080356080006</v>
          </cell>
          <cell r="FV46">
            <v>-0.12803472320472006</v>
          </cell>
          <cell r="FW46">
            <v>-0.11523125088424806</v>
          </cell>
          <cell r="FX46">
            <v>-0.10370812579582325</v>
          </cell>
          <cell r="FY46">
            <v>-9.8522719506032086E-2</v>
          </cell>
          <cell r="FZ46">
            <v>-9.3596583530730471E-2</v>
          </cell>
          <cell r="GA46">
            <v>-8.6108856848272033E-2</v>
          </cell>
          <cell r="GB46">
            <v>-7.922014830041027E-2</v>
          </cell>
          <cell r="GC46">
            <v>-7.2882536436377446E-2</v>
          </cell>
          <cell r="GD46">
            <v>-6.7051933521467252E-2</v>
          </cell>
          <cell r="GE46">
            <v>-6.1687778839749872E-2</v>
          </cell>
          <cell r="GF46">
            <v>-5.6752756532569885E-2</v>
          </cell>
          <cell r="GG46">
            <v>-5.2212536009964297E-2</v>
          </cell>
          <cell r="GH46">
            <v>-4.9601909209466083E-2</v>
          </cell>
          <cell r="GI46">
            <v>-4.7121813748992776E-2</v>
          </cell>
          <cell r="GJ46">
            <v>-4.4765723061543132E-2</v>
          </cell>
          <cell r="GK46">
            <v>-4.2527436908465971E-2</v>
          </cell>
          <cell r="GL46">
            <v>-4.0401065063042668E-2</v>
          </cell>
          <cell r="GV46"/>
          <cell r="GW46"/>
          <cell r="GX46"/>
          <cell r="GY46"/>
          <cell r="GZ46"/>
          <cell r="HA46"/>
          <cell r="HB46"/>
          <cell r="HC46"/>
          <cell r="HD46"/>
          <cell r="HE46"/>
          <cell r="HF46"/>
          <cell r="HG46"/>
          <cell r="HH46"/>
          <cell r="HI46"/>
          <cell r="HJ46"/>
          <cell r="HK46"/>
          <cell r="HL46"/>
          <cell r="HM46"/>
          <cell r="HN46"/>
          <cell r="HO46"/>
          <cell r="HP46"/>
          <cell r="HQ46"/>
          <cell r="HR46"/>
          <cell r="HS46"/>
          <cell r="HT46"/>
          <cell r="HU46"/>
          <cell r="HV46"/>
          <cell r="HW46"/>
          <cell r="HX46"/>
          <cell r="HY46"/>
          <cell r="HZ46"/>
          <cell r="IA46"/>
          <cell r="IB46"/>
          <cell r="IC46"/>
          <cell r="ID46"/>
          <cell r="IE46"/>
          <cell r="IJ46"/>
          <cell r="IK46"/>
          <cell r="IL46"/>
          <cell r="IM46"/>
          <cell r="IN46">
            <v>-1.1424850220940308E-2</v>
          </cell>
          <cell r="IO46">
            <v>-0.64819967554316027</v>
          </cell>
          <cell r="IP46">
            <v>-0.61284406062773811</v>
          </cell>
          <cell r="IQ46">
            <v>-0.44533240506419391</v>
          </cell>
          <cell r="IR46">
            <v>-0.32411506032213233</v>
          </cell>
          <cell r="IS46">
            <v>-0.19383222500991271</v>
          </cell>
          <cell r="IT46">
            <v>-0.12916102003313423</v>
          </cell>
          <cell r="IU46">
            <v>-9.8700004578385236E-2</v>
          </cell>
          <cell r="IV46">
            <v>-7.9418322757726201E-2</v>
          </cell>
          <cell r="IW46">
            <v>-6.1520199407717024E-2</v>
          </cell>
          <cell r="IX46">
            <v>-4.9768333648009366E-2</v>
          </cell>
          <cell r="IY46">
            <v>-4.2603962198948353E-2</v>
          </cell>
          <cell r="JC46"/>
          <cell r="JD46"/>
          <cell r="JE46"/>
          <cell r="JF46"/>
          <cell r="JG46"/>
          <cell r="JH46"/>
          <cell r="JI46"/>
          <cell r="JJ46"/>
          <cell r="JK46"/>
          <cell r="JL46"/>
          <cell r="JM46"/>
          <cell r="JN46">
            <v>-0.42787276786664652</v>
          </cell>
          <cell r="JO46">
            <v>-0.18843059148484786</v>
          </cell>
          <cell r="JP46">
            <v>-5.8673955532880351E-2</v>
          </cell>
        </row>
        <row r="47">
          <cell r="B47" t="str">
            <v>Leisure transient</v>
          </cell>
          <cell r="FC47">
            <v>-0.13983685913085608</v>
          </cell>
          <cell r="FD47">
            <v>-5.1463644591116076E-2</v>
          </cell>
          <cell r="FE47">
            <v>-0.5244992035300009</v>
          </cell>
          <cell r="FF47">
            <v>-0.69003766810571043</v>
          </cell>
          <cell r="FG47">
            <v>-0.48526636585171201</v>
          </cell>
          <cell r="FH47">
            <v>-0.39391606638283982</v>
          </cell>
          <cell r="FI47">
            <v>-0.31793271795098654</v>
          </cell>
          <cell r="FJ47">
            <v>-0.25434617436078927</v>
          </cell>
          <cell r="FK47">
            <v>-0.21619424820667088</v>
          </cell>
          <cell r="FL47">
            <v>-0.20538453579633734</v>
          </cell>
          <cell r="FM47">
            <v>-0.19511530900652047</v>
          </cell>
          <cell r="FN47">
            <v>-0.18535954355619444</v>
          </cell>
          <cell r="FO47">
            <v>-0.166823589200575</v>
          </cell>
          <cell r="FP47">
            <v>-0.15014123028051751</v>
          </cell>
          <cell r="FQ47">
            <v>-0.13512710725246577</v>
          </cell>
          <cell r="FR47">
            <v>-0.1216143965272192</v>
          </cell>
          <cell r="FS47">
            <v>-0.10337223704813632</v>
          </cell>
          <cell r="FT47">
            <v>-9.3035013343322689E-2</v>
          </cell>
          <cell r="FU47">
            <v>-8.3731512008990427E-2</v>
          </cell>
          <cell r="FV47">
            <v>-7.5358360808091385E-2</v>
          </cell>
          <cell r="FW47">
            <v>-7.1590442767686807E-2</v>
          </cell>
          <cell r="FX47">
            <v>-6.801092062930246E-2</v>
          </cell>
          <cell r="FY47">
            <v>-6.4610374597837333E-2</v>
          </cell>
          <cell r="FZ47">
            <v>-6.1379855867945463E-2</v>
          </cell>
          <cell r="GA47">
            <v>-5.8310863074548185E-2</v>
          </cell>
          <cell r="GB47">
            <v>-5.5395319920820772E-2</v>
          </cell>
          <cell r="GC47">
            <v>-5.262555392477973E-2</v>
          </cell>
          <cell r="GD47">
            <v>-4.9994276228540739E-2</v>
          </cell>
          <cell r="GE47">
            <v>-4.7494562417113702E-2</v>
          </cell>
          <cell r="GF47">
            <v>-4.5119834296258016E-2</v>
          </cell>
          <cell r="GG47">
            <v>-4.2863842581445113E-2</v>
          </cell>
          <cell r="GH47">
            <v>-4.0720650452372859E-2</v>
          </cell>
          <cell r="GI47">
            <v>-3.8684617929754216E-2</v>
          </cell>
          <cell r="GJ47">
            <v>-3.6750387033266503E-2</v>
          </cell>
          <cell r="GK47">
            <v>-3.4912867681603177E-2</v>
          </cell>
          <cell r="GL47">
            <v>-3.3167224297523015E-2</v>
          </cell>
          <cell r="GV47"/>
          <cell r="GW47"/>
          <cell r="GX47"/>
          <cell r="GY47"/>
          <cell r="GZ47"/>
          <cell r="HA47"/>
          <cell r="HB47"/>
          <cell r="HC47"/>
          <cell r="HD47"/>
          <cell r="HE47"/>
          <cell r="HF47"/>
          <cell r="HG47"/>
          <cell r="HH47"/>
          <cell r="HI47"/>
          <cell r="HJ47"/>
          <cell r="HK47"/>
          <cell r="HL47"/>
          <cell r="HM47"/>
          <cell r="HN47"/>
          <cell r="HO47"/>
          <cell r="HP47"/>
          <cell r="HQ47"/>
          <cell r="HR47"/>
          <cell r="HS47"/>
          <cell r="HT47"/>
          <cell r="HU47"/>
          <cell r="HV47"/>
          <cell r="HW47"/>
          <cell r="HX47"/>
          <cell r="HY47"/>
          <cell r="HZ47"/>
          <cell r="IA47"/>
          <cell r="IB47"/>
          <cell r="IC47"/>
          <cell r="ID47"/>
          <cell r="IE47"/>
          <cell r="IJ47"/>
          <cell r="IK47"/>
          <cell r="IL47"/>
          <cell r="IM47"/>
          <cell r="IN47">
            <v>-9.0343545817198501E-2</v>
          </cell>
          <cell r="IO47">
            <v>-0.51924481896448516</v>
          </cell>
          <cell r="IP47">
            <v>-0.26739343071359067</v>
          </cell>
          <cell r="IQ47">
            <v>-0.19496161955196367</v>
          </cell>
          <cell r="IR47">
            <v>-0.14881817422911403</v>
          </cell>
          <cell r="IS47">
            <v>-0.10559563961652663</v>
          </cell>
          <cell r="IT47">
            <v>-7.7413427743046603E-2</v>
          </cell>
          <cell r="IU47">
            <v>-6.4559481957576437E-2</v>
          </cell>
          <cell r="IV47">
            <v>-5.5103607270125976E-2</v>
          </cell>
          <cell r="IW47">
            <v>-4.7449105447894047E-2</v>
          </cell>
          <cell r="IX47">
            <v>-4.0959146579296335E-2</v>
          </cell>
          <cell r="IY47">
            <v>-3.4885367330050432E-2</v>
          </cell>
          <cell r="JC47"/>
          <cell r="JD47"/>
          <cell r="JE47"/>
          <cell r="JF47"/>
          <cell r="JG47"/>
          <cell r="JH47"/>
          <cell r="JI47"/>
          <cell r="JJ47"/>
          <cell r="JK47"/>
          <cell r="JL47"/>
          <cell r="JM47"/>
          <cell r="JN47">
            <v>-0.27847369482513273</v>
          </cell>
          <cell r="JO47">
            <v>-9.6652888596161501E-2</v>
          </cell>
          <cell r="JP47">
            <v>-4.4179559881630026E-2</v>
          </cell>
        </row>
        <row r="48">
          <cell r="B48" t="str">
            <v>Group</v>
          </cell>
          <cell r="FC48">
            <v>-4.8491331573875307E-2</v>
          </cell>
          <cell r="FD48">
            <v>2.779047390893763E-2</v>
          </cell>
          <cell r="FE48">
            <v>-0.65364756800333401</v>
          </cell>
          <cell r="FF48">
            <v>-0.95921548264548817</v>
          </cell>
          <cell r="FG48">
            <v>-0.94005110285019933</v>
          </cell>
          <cell r="FH48">
            <v>-0.98</v>
          </cell>
          <cell r="FI48">
            <v>-0.98</v>
          </cell>
          <cell r="FJ48">
            <v>-0.98</v>
          </cell>
          <cell r="FK48">
            <v>-0.98</v>
          </cell>
          <cell r="FL48">
            <v>-0.98</v>
          </cell>
          <cell r="FM48">
            <v>-0.98</v>
          </cell>
          <cell r="FN48">
            <v>-1</v>
          </cell>
          <cell r="FO48">
            <v>-1</v>
          </cell>
          <cell r="FP48">
            <v>-1</v>
          </cell>
          <cell r="FQ48">
            <v>-0.45</v>
          </cell>
          <cell r="FR48">
            <v>-0.315</v>
          </cell>
          <cell r="FS48">
            <v>-0.22049999999999997</v>
          </cell>
          <cell r="FT48">
            <v>-0.1764</v>
          </cell>
          <cell r="FU48">
            <v>-0.14112</v>
          </cell>
          <cell r="FV48">
            <v>-0.12700800000000001</v>
          </cell>
          <cell r="FW48">
            <v>-0.11430720000000001</v>
          </cell>
          <cell r="FX48">
            <v>-0.10859184000000001</v>
          </cell>
          <cell r="FY48">
            <v>-0.103162248</v>
          </cell>
          <cell r="FZ48">
            <v>-9.80041356E-2</v>
          </cell>
          <cell r="GA48">
            <v>-9.3103928820000001E-2</v>
          </cell>
          <cell r="GB48">
            <v>-8.8448732379E-2</v>
          </cell>
          <cell r="GC48">
            <v>-8.4026295760049996E-2</v>
          </cell>
          <cell r="GD48">
            <v>-7.9824980972047488E-2</v>
          </cell>
          <cell r="GE48">
            <v>-7.5833731923445113E-2</v>
          </cell>
          <cell r="GF48">
            <v>-7.2042045327272861E-2</v>
          </cell>
          <cell r="GG48">
            <v>-6.8439943060909211E-2</v>
          </cell>
          <cell r="GH48">
            <v>-6.501794590786375E-2</v>
          </cell>
          <cell r="GI48">
            <v>-6.1767048612470558E-2</v>
          </cell>
          <cell r="GJ48">
            <v>-5.8678696181847026E-2</v>
          </cell>
          <cell r="GK48">
            <v>-5.5744761372754671E-2</v>
          </cell>
          <cell r="GL48">
            <v>-5.2957523304116932E-2</v>
          </cell>
          <cell r="GV48"/>
          <cell r="GW48"/>
          <cell r="GX48"/>
          <cell r="GY48"/>
          <cell r="GZ48"/>
          <cell r="HA48"/>
          <cell r="HB48"/>
          <cell r="HC48"/>
          <cell r="HD48"/>
          <cell r="HE48"/>
          <cell r="HF48"/>
          <cell r="HG48"/>
          <cell r="HH48"/>
          <cell r="HI48"/>
          <cell r="HJ48"/>
          <cell r="HK48"/>
          <cell r="HL48"/>
          <cell r="HM48"/>
          <cell r="HN48"/>
          <cell r="HO48"/>
          <cell r="HP48"/>
          <cell r="HQ48"/>
          <cell r="HR48"/>
          <cell r="HS48"/>
          <cell r="HT48"/>
          <cell r="HU48"/>
          <cell r="HV48"/>
          <cell r="HW48"/>
          <cell r="HX48"/>
          <cell r="HY48"/>
          <cell r="HZ48"/>
          <cell r="IA48"/>
          <cell r="IB48"/>
          <cell r="IC48"/>
          <cell r="ID48"/>
          <cell r="IE48"/>
          <cell r="IJ48"/>
          <cell r="IK48"/>
          <cell r="IL48"/>
          <cell r="IM48"/>
          <cell r="IN48">
            <v>-0.2870650077351149</v>
          </cell>
          <cell r="IO48">
            <v>-0.95974887591603397</v>
          </cell>
          <cell r="IP48">
            <v>-0.98</v>
          </cell>
          <cell r="IQ48">
            <v>-0.98366440672576783</v>
          </cell>
          <cell r="IR48">
            <v>-0.8238629220650272</v>
          </cell>
          <cell r="IS48">
            <v>-0.2383274501527608</v>
          </cell>
          <cell r="IT48">
            <v>-0.12605854005901829</v>
          </cell>
          <cell r="IU48">
            <v>-0.10468993765547541</v>
          </cell>
          <cell r="IV48">
            <v>-8.8644214196613946E-2</v>
          </cell>
          <cell r="IW48">
            <v>-7.5952131308285931E-2</v>
          </cell>
          <cell r="IX48">
            <v>-6.4715035192507209E-2</v>
          </cell>
          <cell r="IY48">
            <v>-5.6570263888908623E-2</v>
          </cell>
          <cell r="JC48"/>
          <cell r="JD48"/>
          <cell r="JE48"/>
          <cell r="JF48"/>
          <cell r="JG48"/>
          <cell r="JH48"/>
          <cell r="JI48"/>
          <cell r="JJ48"/>
          <cell r="JK48"/>
          <cell r="JL48"/>
          <cell r="JM48"/>
          <cell r="JN48">
            <v>-0.77431781661016641</v>
          </cell>
          <cell r="JO48">
            <v>-0.35317540598844432</v>
          </cell>
          <cell r="JP48">
            <v>-7.2742684203718766E-2</v>
          </cell>
        </row>
        <row r="49">
          <cell r="B49" t="str">
            <v>Contract</v>
          </cell>
          <cell r="FC49" t="e">
            <v>#DIV/0!</v>
          </cell>
          <cell r="FD49" t="e">
            <v>#DIV/0!</v>
          </cell>
          <cell r="FE49" t="e">
            <v>#DIV/0!</v>
          </cell>
          <cell r="FF49" t="e">
            <v>#DIV/0!</v>
          </cell>
          <cell r="FG49" t="e">
            <v>#DIV/0!</v>
          </cell>
          <cell r="FH49">
            <v>0</v>
          </cell>
          <cell r="FI49">
            <v>0</v>
          </cell>
          <cell r="FJ49">
            <v>0</v>
          </cell>
          <cell r="FK49">
            <v>0</v>
          </cell>
          <cell r="FL49">
            <v>0</v>
          </cell>
          <cell r="FM49">
            <v>0</v>
          </cell>
          <cell r="FN49">
            <v>0</v>
          </cell>
          <cell r="FO49">
            <v>0</v>
          </cell>
          <cell r="FP49">
            <v>0</v>
          </cell>
          <cell r="FQ49">
            <v>0</v>
          </cell>
          <cell r="FR49">
            <v>0</v>
          </cell>
          <cell r="FS49">
            <v>0</v>
          </cell>
          <cell r="FT49">
            <v>0</v>
          </cell>
          <cell r="FU49">
            <v>0</v>
          </cell>
          <cell r="FV49">
            <v>0</v>
          </cell>
          <cell r="FW49">
            <v>0</v>
          </cell>
          <cell r="FX49">
            <v>0</v>
          </cell>
          <cell r="FY49">
            <v>0</v>
          </cell>
          <cell r="FZ49">
            <v>0</v>
          </cell>
          <cell r="GA49">
            <v>0</v>
          </cell>
          <cell r="GB49">
            <v>0</v>
          </cell>
          <cell r="GC49">
            <v>0</v>
          </cell>
          <cell r="GD49">
            <v>0</v>
          </cell>
          <cell r="GE49">
            <v>0</v>
          </cell>
          <cell r="GF49">
            <v>0</v>
          </cell>
          <cell r="GG49">
            <v>0</v>
          </cell>
          <cell r="GH49">
            <v>0</v>
          </cell>
          <cell r="GI49">
            <v>0</v>
          </cell>
          <cell r="GJ49">
            <v>0</v>
          </cell>
          <cell r="GK49">
            <v>0</v>
          </cell>
          <cell r="GL49">
            <v>0</v>
          </cell>
          <cell r="GV49"/>
          <cell r="GW49"/>
          <cell r="GX49"/>
          <cell r="GY49"/>
          <cell r="GZ49"/>
          <cell r="HA49"/>
          <cell r="HB49"/>
          <cell r="HC49"/>
          <cell r="HD49"/>
          <cell r="HE49"/>
          <cell r="HF49"/>
          <cell r="HG49"/>
          <cell r="HH49"/>
          <cell r="HI49"/>
          <cell r="HJ49"/>
          <cell r="HK49"/>
          <cell r="HL49"/>
          <cell r="HM49"/>
          <cell r="HN49"/>
          <cell r="HO49"/>
          <cell r="HP49"/>
          <cell r="HQ49"/>
          <cell r="HR49"/>
          <cell r="HS49"/>
          <cell r="HT49"/>
          <cell r="HU49"/>
          <cell r="HV49"/>
          <cell r="HW49"/>
          <cell r="HX49"/>
          <cell r="HY49"/>
          <cell r="HZ49"/>
          <cell r="IA49"/>
          <cell r="IB49"/>
          <cell r="IC49"/>
          <cell r="ID49"/>
          <cell r="IE49"/>
          <cell r="IJ49"/>
          <cell r="IK49"/>
          <cell r="IL49"/>
          <cell r="IM49"/>
          <cell r="IN49" t="e">
            <v>#DIV/0!</v>
          </cell>
          <cell r="IO49" t="e">
            <v>#DIV/0!</v>
          </cell>
          <cell r="IP49" t="e">
            <v>#DIV/0!</v>
          </cell>
          <cell r="IQ49" t="e">
            <v>#DIV/0!</v>
          </cell>
          <cell r="IR49" t="e">
            <v>#DIV/0!</v>
          </cell>
          <cell r="IS49" t="e">
            <v>#DIV/0!</v>
          </cell>
          <cell r="IT49" t="e">
            <v>#DIV/0!</v>
          </cell>
          <cell r="IU49" t="e">
            <v>#DIV/0!</v>
          </cell>
          <cell r="IV49" t="e">
            <v>#DIV/0!</v>
          </cell>
          <cell r="IW49" t="e">
            <v>#DIV/0!</v>
          </cell>
          <cell r="IX49" t="e">
            <v>#DIV/0!</v>
          </cell>
          <cell r="IY49" t="e">
            <v>#DIV/0!</v>
          </cell>
          <cell r="JC49"/>
          <cell r="JD49"/>
          <cell r="JE49"/>
          <cell r="JF49"/>
          <cell r="JG49"/>
          <cell r="JH49"/>
          <cell r="JI49"/>
          <cell r="JJ49"/>
          <cell r="JK49"/>
          <cell r="JL49"/>
          <cell r="JM49"/>
          <cell r="JN49" t="e">
            <v>#DIV/0!</v>
          </cell>
          <cell r="JO49" t="e">
            <v>#DIV/0!</v>
          </cell>
          <cell r="JP49" t="e">
            <v>#DIV/0!</v>
          </cell>
        </row>
        <row r="51">
          <cell r="B51" t="str">
            <v>Domestic</v>
          </cell>
          <cell r="FC51">
            <v>-0.10965569629334238</v>
          </cell>
          <cell r="FD51">
            <v>-1.8181667208348351E-2</v>
          </cell>
          <cell r="FE51">
            <v>-0.48047135200500102</v>
          </cell>
          <cell r="FF51">
            <v>-0.75529289587292925</v>
          </cell>
          <cell r="FG51">
            <v>-0.61233046509795597</v>
          </cell>
          <cell r="FH51">
            <v>-0.55770541674269947</v>
          </cell>
          <cell r="FI51">
            <v>-0.45091965139687162</v>
          </cell>
          <cell r="FJ51">
            <v>-0.37104658171162042</v>
          </cell>
          <cell r="FK51">
            <v>-0.45183096035374626</v>
          </cell>
          <cell r="FL51">
            <v>-0.46787494017550701</v>
          </cell>
          <cell r="FM51">
            <v>-0.41520157457790874</v>
          </cell>
          <cell r="FN51">
            <v>-0.29156283580520581</v>
          </cell>
          <cell r="FO51">
            <v>-0.46929533789772859</v>
          </cell>
          <cell r="FP51">
            <v>-0.44846297173403438</v>
          </cell>
          <cell r="FQ51">
            <v>-0.18043012683100057</v>
          </cell>
          <cell r="FR51">
            <v>-0.11917422053056959</v>
          </cell>
          <cell r="FS51">
            <v>-7.4659481470765066E-2</v>
          </cell>
          <cell r="FT51">
            <v>-4.9082705788353609E-2</v>
          </cell>
          <cell r="FU51">
            <v>-3.0733492603934875E-2</v>
          </cell>
          <cell r="FV51">
            <v>-2.1793462939074026E-2</v>
          </cell>
          <cell r="FW51">
            <v>-2.5296831728154334E-2</v>
          </cell>
          <cell r="FX51">
            <v>-2.4695774742971799E-2</v>
          </cell>
          <cell r="FY51">
            <v>-2.1688930467122836E-2</v>
          </cell>
          <cell r="FZ51">
            <v>-1.5302816538689701E-2</v>
          </cell>
          <cell r="GA51">
            <v>-1.6828852498226521E-2</v>
          </cell>
          <cell r="GB51">
            <v>-1.2178398337210794E-2</v>
          </cell>
          <cell r="GC51">
            <v>-4.7489383907075577E-3</v>
          </cell>
          <cell r="GD51">
            <v>-7.2139264542847581E-4</v>
          </cell>
          <cell r="GE51">
            <v>2.556111955855922E-3</v>
          </cell>
          <cell r="GF51">
            <v>7.0640863815980559E-3</v>
          </cell>
          <cell r="GG51">
            <v>1.2018803202249462E-2</v>
          </cell>
          <cell r="GH51">
            <v>1.5524687644209667E-2</v>
          </cell>
          <cell r="GI51">
            <v>1.4505256056777327E-2</v>
          </cell>
          <cell r="GJ51">
            <v>1.6271838656529258E-2</v>
          </cell>
          <cell r="GK51">
            <v>1.9884495598713192E-2</v>
          </cell>
          <cell r="GL51">
            <v>2.511494663710101E-2</v>
          </cell>
          <cell r="GV51"/>
          <cell r="GW51"/>
          <cell r="GX51"/>
          <cell r="GY51"/>
          <cell r="GZ51"/>
          <cell r="HA51"/>
          <cell r="HB51"/>
          <cell r="HC51"/>
          <cell r="HD51"/>
          <cell r="HE51"/>
          <cell r="HF51"/>
          <cell r="HG51"/>
          <cell r="HH51"/>
          <cell r="HI51"/>
          <cell r="HJ51"/>
          <cell r="HK51"/>
          <cell r="HL51"/>
          <cell r="HM51"/>
          <cell r="HN51"/>
          <cell r="HO51"/>
          <cell r="HP51"/>
          <cell r="HQ51"/>
          <cell r="HR51"/>
          <cell r="HS51"/>
          <cell r="HT51"/>
          <cell r="HU51"/>
          <cell r="HV51"/>
          <cell r="HW51"/>
          <cell r="HX51"/>
          <cell r="HY51"/>
          <cell r="HZ51"/>
          <cell r="IA51"/>
          <cell r="IB51"/>
          <cell r="IC51"/>
          <cell r="ID51"/>
          <cell r="IE51"/>
          <cell r="IJ51"/>
          <cell r="IK51"/>
          <cell r="IL51"/>
          <cell r="IM51"/>
          <cell r="IN51">
            <v>-0.14872733764581492</v>
          </cell>
          <cell r="IO51">
            <v>-0.64007518714017686</v>
          </cell>
          <cell r="IP51">
            <v>-0.42422012125816999</v>
          </cell>
          <cell r="IQ51">
            <v>-0.39679981828450928</v>
          </cell>
          <cell r="IR51">
            <v>-0.35570602212873359</v>
          </cell>
          <cell r="IS51">
            <v>-8.0264984279554974E-2</v>
          </cell>
          <cell r="IT51">
            <v>-2.6034367350509902E-2</v>
          </cell>
          <cell r="IU51">
            <v>-2.0841917543568012E-2</v>
          </cell>
          <cell r="IV51">
            <v>-1.089585672215454E-2</v>
          </cell>
          <cell r="IW51">
            <v>3.0727065897320216E-3</v>
          </cell>
          <cell r="IX51">
            <v>1.3971065066154198E-2</v>
          </cell>
          <cell r="IY51">
            <v>2.0162501527791532E-2</v>
          </cell>
          <cell r="JC51"/>
          <cell r="JD51"/>
          <cell r="JE51"/>
          <cell r="JF51"/>
          <cell r="JG51"/>
          <cell r="JH51"/>
          <cell r="JI51"/>
          <cell r="JJ51"/>
          <cell r="JK51"/>
          <cell r="JL51"/>
          <cell r="JM51"/>
          <cell r="JN51">
            <v>-0.40791570320744708</v>
          </cell>
          <cell r="JO51">
            <v>-0.11734479721830748</v>
          </cell>
          <cell r="JP51">
            <v>6.6719615361250373E-3</v>
          </cell>
        </row>
        <row r="52">
          <cell r="B52" t="str">
            <v>International</v>
          </cell>
          <cell r="FC52">
            <v>-0.10965569629334238</v>
          </cell>
          <cell r="FD52">
            <v>-1.8181667208348351E-2</v>
          </cell>
          <cell r="FE52">
            <v>-0.48047135200500091</v>
          </cell>
          <cell r="FF52">
            <v>-0.75529289587292925</v>
          </cell>
          <cell r="FG52">
            <v>-0.89209198513035892</v>
          </cell>
          <cell r="FH52">
            <v>-0.89</v>
          </cell>
          <cell r="FI52">
            <v>-0.88911000000000007</v>
          </cell>
          <cell r="FJ52">
            <v>-0.88822089000000004</v>
          </cell>
          <cell r="FK52">
            <v>-0.88733266911000008</v>
          </cell>
          <cell r="FL52">
            <v>-0.88644533644089007</v>
          </cell>
          <cell r="FM52">
            <v>-0.87758088307648119</v>
          </cell>
          <cell r="FN52">
            <v>-0.8688050742457164</v>
          </cell>
          <cell r="FO52">
            <v>-0.86011702350325925</v>
          </cell>
          <cell r="FP52">
            <v>-0.85151585326822665</v>
          </cell>
          <cell r="FQ52">
            <v>-0.8430006947355444</v>
          </cell>
          <cell r="FR52">
            <v>-0.83457068778818899</v>
          </cell>
          <cell r="FS52">
            <v>-0.82622498091030705</v>
          </cell>
          <cell r="FT52">
            <v>-0.78491373186479163</v>
          </cell>
          <cell r="FU52">
            <v>-0.74566804527155206</v>
          </cell>
          <cell r="FV52">
            <v>-0.70838464300797443</v>
          </cell>
          <cell r="FW52">
            <v>-0.67296541085757566</v>
          </cell>
          <cell r="FX52">
            <v>-0.63931714031469689</v>
          </cell>
          <cell r="FY52">
            <v>-0.60735128329896204</v>
          </cell>
          <cell r="FZ52">
            <v>-0.57698371913401392</v>
          </cell>
          <cell r="GA52">
            <v>-0.6</v>
          </cell>
          <cell r="GB52">
            <v>-0.6</v>
          </cell>
          <cell r="GC52">
            <v>-0.6</v>
          </cell>
          <cell r="GD52">
            <v>-0.6</v>
          </cell>
          <cell r="GE52">
            <v>-0.6</v>
          </cell>
          <cell r="GF52">
            <v>-0.6</v>
          </cell>
          <cell r="GG52">
            <v>-0.6</v>
          </cell>
          <cell r="GH52">
            <v>-0.6</v>
          </cell>
          <cell r="GI52">
            <v>-0.6</v>
          </cell>
          <cell r="GJ52">
            <v>-0.6</v>
          </cell>
          <cell r="GK52">
            <v>-0.6</v>
          </cell>
          <cell r="GL52">
            <v>-0.6</v>
          </cell>
          <cell r="GV52"/>
          <cell r="GW52"/>
          <cell r="GX52"/>
          <cell r="GY52"/>
          <cell r="GZ52"/>
          <cell r="HA52"/>
          <cell r="HB52"/>
          <cell r="HC52"/>
          <cell r="HD52"/>
          <cell r="HE52"/>
          <cell r="HF52"/>
          <cell r="HG52"/>
          <cell r="HH52"/>
          <cell r="HI52"/>
          <cell r="HJ52"/>
          <cell r="HK52"/>
          <cell r="HL52"/>
          <cell r="HM52"/>
          <cell r="HN52"/>
          <cell r="HO52"/>
          <cell r="HP52"/>
          <cell r="HQ52"/>
          <cell r="HR52"/>
          <cell r="HS52"/>
          <cell r="HT52"/>
          <cell r="HU52"/>
          <cell r="HV52"/>
          <cell r="HW52"/>
          <cell r="HX52"/>
          <cell r="HY52"/>
          <cell r="HZ52"/>
          <cell r="IA52"/>
          <cell r="IB52"/>
          <cell r="IC52"/>
          <cell r="ID52"/>
          <cell r="IE52"/>
          <cell r="IJ52"/>
          <cell r="IK52"/>
          <cell r="IL52"/>
          <cell r="IM52"/>
          <cell r="IN52">
            <v>-0.14872733764581492</v>
          </cell>
          <cell r="IO52">
            <v>-0.84629660544072283</v>
          </cell>
          <cell r="IP52">
            <v>-0.88826070386307598</v>
          </cell>
          <cell r="IQ52">
            <v>-0.87812778421888638</v>
          </cell>
          <cell r="IR52">
            <v>-0.85108074211987506</v>
          </cell>
          <cell r="IS52">
            <v>-0.8143474711917601</v>
          </cell>
          <cell r="IT52">
            <v>-0.71061843572572958</v>
          </cell>
          <cell r="IU52">
            <v>-0.60971068449168775</v>
          </cell>
          <cell r="IV52">
            <v>-0.59999999999999987</v>
          </cell>
          <cell r="IW52">
            <v>-0.60000000000000009</v>
          </cell>
          <cell r="IX52">
            <v>-0.6</v>
          </cell>
          <cell r="IY52">
            <v>-0.60000000000000009</v>
          </cell>
          <cell r="JC52"/>
          <cell r="JD52"/>
          <cell r="JE52"/>
          <cell r="JF52"/>
          <cell r="JG52"/>
          <cell r="JH52"/>
          <cell r="JI52"/>
          <cell r="JJ52"/>
          <cell r="JK52"/>
          <cell r="JL52"/>
          <cell r="JM52"/>
          <cell r="JN52">
            <v>-0.69893402262721938</v>
          </cell>
          <cell r="JO52">
            <v>-0.74744209624034652</v>
          </cell>
          <cell r="JP52">
            <v>-0.59999999999999987</v>
          </cell>
        </row>
        <row r="53">
          <cell r="B53" t="str">
            <v>Overseas</v>
          </cell>
          <cell r="FC53">
            <v>-0.10965569629334238</v>
          </cell>
          <cell r="FD53">
            <v>-1.8181667208348351E-2</v>
          </cell>
          <cell r="FE53">
            <v>-0.48047135200500091</v>
          </cell>
          <cell r="FF53">
            <v>-0.75529289587292925</v>
          </cell>
          <cell r="FG53">
            <v>-0.85612264684047856</v>
          </cell>
          <cell r="FH53">
            <v>-0.85</v>
          </cell>
          <cell r="FI53">
            <v>-0.84914999999999996</v>
          </cell>
          <cell r="FJ53">
            <v>-0.84830085</v>
          </cell>
          <cell r="FK53">
            <v>-0.84745254915000001</v>
          </cell>
          <cell r="FL53">
            <v>-0.84660509660085004</v>
          </cell>
          <cell r="FM53">
            <v>-0.83813904563484154</v>
          </cell>
          <cell r="FN53">
            <v>-0.82975765517849309</v>
          </cell>
          <cell r="FO53">
            <v>-0.82146007862670811</v>
          </cell>
          <cell r="FP53">
            <v>-0.81324547784044099</v>
          </cell>
          <cell r="FQ53">
            <v>-0.80511302306203658</v>
          </cell>
          <cell r="FR53">
            <v>-0.79706189283141626</v>
          </cell>
          <cell r="FS53">
            <v>-0.78909127390310208</v>
          </cell>
          <cell r="FT53">
            <v>-0.74963671020794698</v>
          </cell>
          <cell r="FU53">
            <v>-0.71215487469754957</v>
          </cell>
          <cell r="FV53">
            <v>-0.67654713096267205</v>
          </cell>
          <cell r="FW53">
            <v>-0.64271977441453843</v>
          </cell>
          <cell r="FX53">
            <v>-0.61058378569381144</v>
          </cell>
          <cell r="FY53">
            <v>-0.58005459640912083</v>
          </cell>
          <cell r="FZ53">
            <v>-0.55105186658866478</v>
          </cell>
          <cell r="GA53">
            <v>-0.6</v>
          </cell>
          <cell r="GB53">
            <v>-0.6</v>
          </cell>
          <cell r="GC53">
            <v>-0.6</v>
          </cell>
          <cell r="GD53">
            <v>-0.6</v>
          </cell>
          <cell r="GE53">
            <v>-0.6</v>
          </cell>
          <cell r="GF53">
            <v>-0.6</v>
          </cell>
          <cell r="GG53">
            <v>-0.6</v>
          </cell>
          <cell r="GH53">
            <v>-0.6</v>
          </cell>
          <cell r="GI53">
            <v>-0.6</v>
          </cell>
          <cell r="GJ53">
            <v>-0.6</v>
          </cell>
          <cell r="GK53">
            <v>-0.6</v>
          </cell>
          <cell r="GL53">
            <v>-0.6</v>
          </cell>
          <cell r="GV53"/>
          <cell r="GW53"/>
          <cell r="GX53"/>
          <cell r="GY53"/>
          <cell r="GZ53"/>
          <cell r="HA53"/>
          <cell r="HB53"/>
          <cell r="HC53"/>
          <cell r="HD53"/>
          <cell r="HE53"/>
          <cell r="HF53"/>
          <cell r="HG53"/>
          <cell r="HH53"/>
          <cell r="HI53"/>
          <cell r="HJ53"/>
          <cell r="HK53"/>
          <cell r="HL53"/>
          <cell r="HM53"/>
          <cell r="HN53"/>
          <cell r="HO53"/>
          <cell r="HP53"/>
          <cell r="HQ53"/>
          <cell r="HR53"/>
          <cell r="HS53"/>
          <cell r="HT53"/>
          <cell r="HU53"/>
          <cell r="HV53"/>
          <cell r="HW53"/>
          <cell r="HX53"/>
          <cell r="HY53"/>
          <cell r="HZ53"/>
          <cell r="IA53"/>
          <cell r="IB53"/>
          <cell r="IC53"/>
          <cell r="ID53"/>
          <cell r="IE53"/>
          <cell r="IJ53"/>
          <cell r="IK53"/>
          <cell r="IL53"/>
          <cell r="IM53"/>
          <cell r="IN53">
            <v>-0.14872733764581492</v>
          </cell>
          <cell r="IO53">
            <v>-0.82074670437790176</v>
          </cell>
          <cell r="IP53">
            <v>-0.84833887447597134</v>
          </cell>
          <cell r="IQ53">
            <v>-0.83866136695062177</v>
          </cell>
          <cell r="IR53">
            <v>-0.81282992224931871</v>
          </cell>
          <cell r="IS53">
            <v>-0.77774758484606288</v>
          </cell>
          <cell r="IT53">
            <v>-0.67868052850210114</v>
          </cell>
          <cell r="IU53">
            <v>-0.58230795709880279</v>
          </cell>
          <cell r="IV53">
            <v>-0.59999999999999987</v>
          </cell>
          <cell r="IW53">
            <v>-0.60000000000000009</v>
          </cell>
          <cell r="IX53">
            <v>-0.6</v>
          </cell>
          <cell r="IY53">
            <v>-0.60000000000000009</v>
          </cell>
          <cell r="JC53"/>
          <cell r="JD53"/>
          <cell r="JE53"/>
          <cell r="JF53"/>
          <cell r="JG53"/>
          <cell r="JH53"/>
          <cell r="JI53"/>
          <cell r="JJ53"/>
          <cell r="JK53"/>
          <cell r="JL53"/>
          <cell r="JM53"/>
          <cell r="JN53">
            <v>-0.67233377282005935</v>
          </cell>
          <cell r="JO53">
            <v>-0.71384919303853311</v>
          </cell>
          <cell r="JP53">
            <v>-0.59999999999999987</v>
          </cell>
        </row>
        <row r="54">
          <cell r="B54" t="str">
            <v>Canada</v>
          </cell>
          <cell r="FC54">
            <v>-0.10965569629334238</v>
          </cell>
          <cell r="FD54">
            <v>-1.8181667208348351E-2</v>
          </cell>
          <cell r="FE54">
            <v>-0.48047135200500091</v>
          </cell>
          <cell r="FF54">
            <v>-0.75529289587292925</v>
          </cell>
          <cell r="FG54">
            <v>-0.85612264684047856</v>
          </cell>
          <cell r="FH54">
            <v>-0.85</v>
          </cell>
          <cell r="FI54">
            <v>-0.84914999999999996</v>
          </cell>
          <cell r="FJ54">
            <v>-0.84830085</v>
          </cell>
          <cell r="FK54">
            <v>-0.84745254915000001</v>
          </cell>
          <cell r="FL54">
            <v>-0.84660509660085004</v>
          </cell>
          <cell r="FM54">
            <v>-0.83813904563484154</v>
          </cell>
          <cell r="FN54">
            <v>-0.82975765517849309</v>
          </cell>
          <cell r="FO54">
            <v>-0.82146007862670811</v>
          </cell>
          <cell r="FP54">
            <v>-0.81324547784044099</v>
          </cell>
          <cell r="FQ54">
            <v>-0.80511302306203658</v>
          </cell>
          <cell r="FR54">
            <v>-0.79706189283141626</v>
          </cell>
          <cell r="FS54">
            <v>-0.78909127390310208</v>
          </cell>
          <cell r="FT54">
            <v>-0.74963671020794698</v>
          </cell>
          <cell r="FU54">
            <v>-0.71215487469754957</v>
          </cell>
          <cell r="FV54">
            <v>-0.67654713096267205</v>
          </cell>
          <cell r="FW54">
            <v>-0.64271977441453843</v>
          </cell>
          <cell r="FX54">
            <v>-0.61058378569381144</v>
          </cell>
          <cell r="FY54">
            <v>-0.58005459640912083</v>
          </cell>
          <cell r="FZ54">
            <v>-0.55105186658866478</v>
          </cell>
          <cell r="GA54">
            <v>-0.6</v>
          </cell>
          <cell r="GB54">
            <v>-0.6</v>
          </cell>
          <cell r="GC54">
            <v>-0.6</v>
          </cell>
          <cell r="GD54">
            <v>-0.6</v>
          </cell>
          <cell r="GE54">
            <v>-0.6</v>
          </cell>
          <cell r="GF54">
            <v>-0.6</v>
          </cell>
          <cell r="GG54">
            <v>-0.6</v>
          </cell>
          <cell r="GH54">
            <v>-0.6</v>
          </cell>
          <cell r="GI54">
            <v>-0.6</v>
          </cell>
          <cell r="GJ54">
            <v>-0.6</v>
          </cell>
          <cell r="GK54">
            <v>-0.6</v>
          </cell>
          <cell r="GL54">
            <v>-0.6</v>
          </cell>
          <cell r="GV54"/>
          <cell r="GW54"/>
          <cell r="GX54"/>
          <cell r="GY54"/>
          <cell r="GZ54"/>
          <cell r="HA54"/>
          <cell r="HB54"/>
          <cell r="HC54"/>
          <cell r="HD54"/>
          <cell r="HE54"/>
          <cell r="HF54"/>
          <cell r="HG54"/>
          <cell r="HH54"/>
          <cell r="HI54"/>
          <cell r="HJ54"/>
          <cell r="HK54"/>
          <cell r="HL54"/>
          <cell r="HM54"/>
          <cell r="HN54"/>
          <cell r="HO54"/>
          <cell r="HP54"/>
          <cell r="HQ54"/>
          <cell r="HR54"/>
          <cell r="HS54"/>
          <cell r="HT54"/>
          <cell r="HU54"/>
          <cell r="HV54"/>
          <cell r="HW54"/>
          <cell r="HX54"/>
          <cell r="HY54"/>
          <cell r="HZ54"/>
          <cell r="IA54"/>
          <cell r="IB54"/>
          <cell r="IC54"/>
          <cell r="ID54"/>
          <cell r="IE54"/>
          <cell r="IJ54"/>
          <cell r="IK54"/>
          <cell r="IL54"/>
          <cell r="IM54"/>
          <cell r="IN54">
            <v>-0.14872733764581492</v>
          </cell>
          <cell r="IO54">
            <v>-0.82074670437790176</v>
          </cell>
          <cell r="IP54">
            <v>-0.84833887447597134</v>
          </cell>
          <cell r="IQ54">
            <v>-0.83866136695062177</v>
          </cell>
          <cell r="IR54">
            <v>-0.81282992224931871</v>
          </cell>
          <cell r="IS54">
            <v>-0.77774758484606288</v>
          </cell>
          <cell r="IT54">
            <v>-0.67868052850210114</v>
          </cell>
          <cell r="IU54">
            <v>-0.58230795709880279</v>
          </cell>
          <cell r="IV54">
            <v>-0.59999999999999987</v>
          </cell>
          <cell r="IW54">
            <v>-0.60000000000000009</v>
          </cell>
          <cell r="IX54">
            <v>-0.6</v>
          </cell>
          <cell r="IY54">
            <v>-0.60000000000000009</v>
          </cell>
          <cell r="JC54"/>
          <cell r="JD54"/>
          <cell r="JE54"/>
          <cell r="JF54"/>
          <cell r="JG54"/>
          <cell r="JH54"/>
          <cell r="JI54"/>
          <cell r="JJ54"/>
          <cell r="JK54"/>
          <cell r="JL54"/>
          <cell r="JM54"/>
          <cell r="JN54">
            <v>-0.67233377282005935</v>
          </cell>
          <cell r="JO54">
            <v>-0.71384919303853311</v>
          </cell>
          <cell r="JP54">
            <v>-0.59999999999999987</v>
          </cell>
        </row>
        <row r="55">
          <cell r="B55" t="str">
            <v>Mexico</v>
          </cell>
          <cell r="FC55">
            <v>-0.10965569629334238</v>
          </cell>
          <cell r="FD55">
            <v>-1.8181667208348351E-2</v>
          </cell>
          <cell r="FE55">
            <v>-0.48047135200500091</v>
          </cell>
          <cell r="FF55">
            <v>-0.75529289587292925</v>
          </cell>
          <cell r="FG55">
            <v>-0.85612264684047856</v>
          </cell>
          <cell r="FH55">
            <v>-0.85</v>
          </cell>
          <cell r="FI55">
            <v>-0.84914999999999996</v>
          </cell>
          <cell r="FJ55">
            <v>-0.84830085</v>
          </cell>
          <cell r="FK55">
            <v>-0.84745254915000001</v>
          </cell>
          <cell r="FL55">
            <v>-0.84660509660085004</v>
          </cell>
          <cell r="FM55">
            <v>-0.83813904563484154</v>
          </cell>
          <cell r="FN55">
            <v>-0.82975765517849309</v>
          </cell>
          <cell r="FO55">
            <v>-0.82146007862670811</v>
          </cell>
          <cell r="FP55">
            <v>-0.81324547784044099</v>
          </cell>
          <cell r="FQ55">
            <v>-0.80511302306203658</v>
          </cell>
          <cell r="FR55">
            <v>-0.79706189283141626</v>
          </cell>
          <cell r="FS55">
            <v>-0.78909127390310208</v>
          </cell>
          <cell r="FT55">
            <v>-0.74963671020794698</v>
          </cell>
          <cell r="FU55">
            <v>-0.71215487469754957</v>
          </cell>
          <cell r="FV55">
            <v>-0.67654713096267205</v>
          </cell>
          <cell r="FW55">
            <v>-0.64271977441453843</v>
          </cell>
          <cell r="FX55">
            <v>-0.61058378569381144</v>
          </cell>
          <cell r="FY55">
            <v>-0.58005459640912083</v>
          </cell>
          <cell r="FZ55">
            <v>-0.55105186658866478</v>
          </cell>
          <cell r="GA55">
            <v>-0.6</v>
          </cell>
          <cell r="GB55">
            <v>-0.6</v>
          </cell>
          <cell r="GC55">
            <v>-0.6</v>
          </cell>
          <cell r="GD55">
            <v>-0.6</v>
          </cell>
          <cell r="GE55">
            <v>-0.6</v>
          </cell>
          <cell r="GF55">
            <v>-0.6</v>
          </cell>
          <cell r="GG55">
            <v>-0.6</v>
          </cell>
          <cell r="GH55">
            <v>-0.6</v>
          </cell>
          <cell r="GI55">
            <v>-0.6</v>
          </cell>
          <cell r="GJ55">
            <v>-0.6</v>
          </cell>
          <cell r="GK55">
            <v>-0.6</v>
          </cell>
          <cell r="GL55">
            <v>-0.6</v>
          </cell>
          <cell r="GV55"/>
          <cell r="GW55"/>
          <cell r="GX55"/>
          <cell r="GY55"/>
          <cell r="GZ55"/>
          <cell r="HA55"/>
          <cell r="HB55"/>
          <cell r="HC55"/>
          <cell r="HD55"/>
          <cell r="HE55"/>
          <cell r="HF55"/>
          <cell r="HG55"/>
          <cell r="HH55"/>
          <cell r="HI55"/>
          <cell r="HJ55"/>
          <cell r="HK55"/>
          <cell r="HL55"/>
          <cell r="HM55"/>
          <cell r="HN55"/>
          <cell r="HO55"/>
          <cell r="HP55"/>
          <cell r="HQ55"/>
          <cell r="HR55"/>
          <cell r="HS55"/>
          <cell r="HT55"/>
          <cell r="HU55"/>
          <cell r="HV55"/>
          <cell r="HW55"/>
          <cell r="HX55"/>
          <cell r="HY55"/>
          <cell r="HZ55"/>
          <cell r="IA55"/>
          <cell r="IB55"/>
          <cell r="IC55"/>
          <cell r="ID55"/>
          <cell r="IE55"/>
          <cell r="IJ55"/>
          <cell r="IK55"/>
          <cell r="IL55"/>
          <cell r="IM55"/>
          <cell r="IN55">
            <v>-0.14872733764581492</v>
          </cell>
          <cell r="IO55">
            <v>-0.82074670437790176</v>
          </cell>
          <cell r="IP55">
            <v>-0.84833887447597134</v>
          </cell>
          <cell r="IQ55">
            <v>-0.83866136695062177</v>
          </cell>
          <cell r="IR55">
            <v>-0.81282992224931871</v>
          </cell>
          <cell r="IS55">
            <v>-0.77774758484606288</v>
          </cell>
          <cell r="IT55">
            <v>-0.67868052850210114</v>
          </cell>
          <cell r="IU55">
            <v>-0.58230795709880279</v>
          </cell>
          <cell r="IV55">
            <v>-0.59999999999999987</v>
          </cell>
          <cell r="IW55">
            <v>-0.60000000000000009</v>
          </cell>
          <cell r="IX55">
            <v>-0.6</v>
          </cell>
          <cell r="IY55">
            <v>-0.60000000000000009</v>
          </cell>
          <cell r="JC55"/>
          <cell r="JD55"/>
          <cell r="JE55"/>
          <cell r="JF55"/>
          <cell r="JG55"/>
          <cell r="JH55"/>
          <cell r="JI55"/>
          <cell r="JJ55"/>
          <cell r="JK55"/>
          <cell r="JL55"/>
          <cell r="JM55"/>
          <cell r="JN55">
            <v>-0.67233377282005935</v>
          </cell>
          <cell r="JO55">
            <v>-0.71384919303853311</v>
          </cell>
          <cell r="JP55">
            <v>-0.59999999999999987</v>
          </cell>
        </row>
        <row r="57">
          <cell r="B57" t="str">
            <v>Shrinkage on demand est</v>
          </cell>
          <cell r="C57"/>
          <cell r="D57"/>
          <cell r="E57"/>
          <cell r="F57"/>
          <cell r="G57"/>
          <cell r="H57"/>
          <cell r="I57"/>
          <cell r="J57"/>
          <cell r="K57"/>
          <cell r="L57"/>
          <cell r="M57"/>
          <cell r="N57"/>
          <cell r="O57"/>
          <cell r="P57"/>
          <cell r="Q57"/>
          <cell r="R57"/>
          <cell r="S57"/>
          <cell r="T57"/>
          <cell r="U57"/>
          <cell r="V57"/>
          <cell r="W57"/>
          <cell r="X57"/>
          <cell r="Y57"/>
          <cell r="Z57"/>
          <cell r="AA57"/>
          <cell r="AB57"/>
          <cell r="AC57"/>
          <cell r="AD57"/>
          <cell r="AE57"/>
          <cell r="AF57"/>
          <cell r="AG57"/>
          <cell r="AH57"/>
          <cell r="AI57"/>
          <cell r="AJ57"/>
          <cell r="AK57"/>
          <cell r="AL57"/>
          <cell r="AM57"/>
          <cell r="AN57"/>
          <cell r="AO57"/>
          <cell r="AP57"/>
          <cell r="AQ57"/>
          <cell r="AR57"/>
          <cell r="AS57"/>
          <cell r="AT57"/>
          <cell r="AU57"/>
          <cell r="AV57"/>
          <cell r="AW57"/>
          <cell r="AX57"/>
          <cell r="AY57"/>
          <cell r="AZ57"/>
          <cell r="BA57"/>
          <cell r="BB57"/>
          <cell r="BC57"/>
          <cell r="BD57"/>
          <cell r="BE57"/>
          <cell r="BF57"/>
          <cell r="BG57"/>
          <cell r="BH57"/>
          <cell r="BI57"/>
          <cell r="BJ57"/>
          <cell r="BK57"/>
          <cell r="BL57"/>
          <cell r="BM57"/>
          <cell r="BN57"/>
          <cell r="BO57"/>
          <cell r="BP57"/>
          <cell r="BQ57"/>
          <cell r="BR57"/>
          <cell r="BS57"/>
          <cell r="BT57"/>
          <cell r="BU57"/>
          <cell r="BV57"/>
          <cell r="BW57"/>
          <cell r="BX57"/>
          <cell r="BY57"/>
          <cell r="BZ57"/>
          <cell r="CA57"/>
          <cell r="CB57"/>
          <cell r="CC57"/>
          <cell r="CD57"/>
          <cell r="CE57"/>
          <cell r="CF57"/>
          <cell r="CG57"/>
          <cell r="CH57"/>
          <cell r="CI57"/>
          <cell r="CJ57"/>
          <cell r="CK57"/>
          <cell r="CL57"/>
          <cell r="CM57"/>
          <cell r="CN57"/>
          <cell r="CO57"/>
          <cell r="CP57"/>
          <cell r="CQ57"/>
          <cell r="CR57"/>
          <cell r="CS57"/>
          <cell r="CT57"/>
          <cell r="CU57"/>
          <cell r="CV57"/>
          <cell r="CW57"/>
          <cell r="CX57"/>
          <cell r="CY57"/>
          <cell r="CZ57"/>
          <cell r="DA57"/>
          <cell r="DB57"/>
          <cell r="DC57"/>
          <cell r="DD57"/>
          <cell r="DE57"/>
          <cell r="DF57"/>
          <cell r="DG57"/>
          <cell r="DH57"/>
          <cell r="DI57"/>
          <cell r="DJ57"/>
          <cell r="DK57"/>
          <cell r="DL57"/>
          <cell r="DM57"/>
          <cell r="DN57"/>
          <cell r="DO57"/>
          <cell r="DP57"/>
          <cell r="DQ57"/>
          <cell r="DR57"/>
          <cell r="DS57"/>
          <cell r="DT57"/>
          <cell r="DU57"/>
          <cell r="DV57"/>
          <cell r="DW57"/>
          <cell r="DX57"/>
          <cell r="DY57"/>
          <cell r="DZ57"/>
          <cell r="EA57"/>
          <cell r="EB57"/>
          <cell r="EC57"/>
          <cell r="ED57"/>
        </row>
        <row r="58">
          <cell r="B58" t="str">
            <v>Total</v>
          </cell>
          <cell r="FG58">
            <v>0.15224064650950775</v>
          </cell>
          <cell r="FH58">
            <v>7.710640607820507E-2</v>
          </cell>
          <cell r="FI58"/>
        </row>
        <row r="59">
          <cell r="B59" t="str">
            <v>Business transient</v>
          </cell>
          <cell r="FG59">
            <v>-0.19670841213595769</v>
          </cell>
          <cell r="FH59">
            <v>-0.1713138361671307</v>
          </cell>
          <cell r="FI59"/>
          <cell r="FJ59">
            <v>0.1</v>
          </cell>
          <cell r="FK59">
            <v>0.1</v>
          </cell>
          <cell r="FL59">
            <v>0.1</v>
          </cell>
          <cell r="FM59">
            <v>0.1</v>
          </cell>
          <cell r="FN59">
            <v>0.1</v>
          </cell>
          <cell r="FO59">
            <v>0.1</v>
          </cell>
          <cell r="FP59">
            <v>0.1</v>
          </cell>
          <cell r="FQ59">
            <v>0.1</v>
          </cell>
          <cell r="FR59">
            <v>0.2</v>
          </cell>
          <cell r="FS59">
            <v>0.15</v>
          </cell>
          <cell r="FT59">
            <v>0.2</v>
          </cell>
          <cell r="FU59">
            <v>0.1</v>
          </cell>
          <cell r="FV59">
            <v>0.1</v>
          </cell>
          <cell r="FW59">
            <v>0.1</v>
          </cell>
          <cell r="FX59">
            <v>0.1</v>
          </cell>
          <cell r="FY59">
            <v>0.05</v>
          </cell>
          <cell r="FZ59">
            <v>0.05</v>
          </cell>
          <cell r="GA59">
            <v>0.08</v>
          </cell>
          <cell r="GB59">
            <v>0.08</v>
          </cell>
          <cell r="GC59">
            <v>0.08</v>
          </cell>
          <cell r="GD59">
            <v>0.08</v>
          </cell>
          <cell r="GE59">
            <v>0.08</v>
          </cell>
          <cell r="GF59">
            <v>0.08</v>
          </cell>
          <cell r="GG59">
            <v>0.08</v>
          </cell>
          <cell r="GH59">
            <v>0.05</v>
          </cell>
          <cell r="GI59">
            <v>0.05</v>
          </cell>
          <cell r="GJ59">
            <v>0.05</v>
          </cell>
          <cell r="GK59">
            <v>0.05</v>
          </cell>
          <cell r="GL59">
            <v>0.05</v>
          </cell>
        </row>
        <row r="60">
          <cell r="B60" t="str">
            <v>Leisure transient</v>
          </cell>
          <cell r="FG60">
            <v>0.29675380304402232</v>
          </cell>
          <cell r="FH60">
            <v>0.18824774576853132</v>
          </cell>
          <cell r="FI60"/>
          <cell r="FJ60">
            <v>0.2</v>
          </cell>
          <cell r="FK60">
            <v>0.15</v>
          </cell>
          <cell r="FL60">
            <v>0.05</v>
          </cell>
          <cell r="FM60">
            <v>0.05</v>
          </cell>
          <cell r="FN60">
            <v>0.05</v>
          </cell>
          <cell r="FO60">
            <v>0.1</v>
          </cell>
          <cell r="FP60">
            <v>0.1</v>
          </cell>
          <cell r="FQ60">
            <v>0.1</v>
          </cell>
          <cell r="FR60">
            <v>0.1</v>
          </cell>
          <cell r="FS60">
            <v>0.15</v>
          </cell>
          <cell r="FT60">
            <v>0.1</v>
          </cell>
          <cell r="FU60">
            <v>0.1</v>
          </cell>
          <cell r="FV60">
            <v>0.1</v>
          </cell>
          <cell r="FW60">
            <v>0.05</v>
          </cell>
          <cell r="FX60">
            <v>0.05</v>
          </cell>
          <cell r="FY60">
            <v>0.05</v>
          </cell>
          <cell r="FZ60">
            <v>0.05</v>
          </cell>
          <cell r="GA60">
            <v>0.05</v>
          </cell>
          <cell r="GB60">
            <v>0.05</v>
          </cell>
          <cell r="GC60">
            <v>0.05</v>
          </cell>
          <cell r="GD60">
            <v>0.05</v>
          </cell>
          <cell r="GE60">
            <v>0.05</v>
          </cell>
          <cell r="GF60">
            <v>0.05</v>
          </cell>
          <cell r="GG60">
            <v>0.05</v>
          </cell>
          <cell r="GH60">
            <v>0.05</v>
          </cell>
          <cell r="GI60">
            <v>0.05</v>
          </cell>
          <cell r="GJ60">
            <v>0.05</v>
          </cell>
          <cell r="GK60">
            <v>0.05</v>
          </cell>
          <cell r="GL60">
            <v>0.05</v>
          </cell>
        </row>
        <row r="61">
          <cell r="B61" t="str">
            <v>Group</v>
          </cell>
          <cell r="FG61">
            <v>1.9979222752362191E-2</v>
          </cell>
          <cell r="FH61">
            <v>-4.2496516443284005E-2</v>
          </cell>
          <cell r="FI61"/>
          <cell r="FJ61">
            <v>0.02</v>
          </cell>
          <cell r="FK61">
            <v>0.02</v>
          </cell>
          <cell r="FL61">
            <v>0.02</v>
          </cell>
          <cell r="FM61">
            <v>0.02</v>
          </cell>
          <cell r="FN61"/>
          <cell r="FO61"/>
          <cell r="FP61"/>
          <cell r="FQ61"/>
          <cell r="FR61">
            <v>0.3</v>
          </cell>
          <cell r="FS61">
            <v>0.3</v>
          </cell>
          <cell r="FT61">
            <v>0.2</v>
          </cell>
          <cell r="FU61">
            <v>0.2</v>
          </cell>
          <cell r="FV61">
            <v>0.1</v>
          </cell>
          <cell r="FW61">
            <v>0.1</v>
          </cell>
          <cell r="FX61">
            <v>0.05</v>
          </cell>
          <cell r="FY61">
            <v>0.05</v>
          </cell>
          <cell r="FZ61">
            <v>0.05</v>
          </cell>
          <cell r="GA61">
            <v>0.05</v>
          </cell>
          <cell r="GB61">
            <v>0.05</v>
          </cell>
          <cell r="GC61">
            <v>0.05</v>
          </cell>
          <cell r="GD61">
            <v>0.05</v>
          </cell>
          <cell r="GE61">
            <v>0.05</v>
          </cell>
          <cell r="GF61">
            <v>0.05</v>
          </cell>
          <cell r="GG61">
            <v>0.05</v>
          </cell>
          <cell r="GH61">
            <v>0.05</v>
          </cell>
          <cell r="GI61">
            <v>0.05</v>
          </cell>
          <cell r="GJ61">
            <v>0.05</v>
          </cell>
          <cell r="GK61">
            <v>0.05</v>
          </cell>
          <cell r="GL61">
            <v>0.05</v>
          </cell>
        </row>
        <row r="62">
          <cell r="B62" t="str">
            <v>Contract</v>
          </cell>
          <cell r="FG62"/>
          <cell r="FH62"/>
          <cell r="FI62"/>
          <cell r="FJ62"/>
          <cell r="FK62"/>
          <cell r="FL62"/>
          <cell r="FM62"/>
          <cell r="FN62"/>
          <cell r="FO62"/>
          <cell r="FP62"/>
          <cell r="FQ62"/>
          <cell r="FR62"/>
          <cell r="FS62"/>
          <cell r="FT62"/>
          <cell r="FU62"/>
          <cell r="FV62"/>
          <cell r="FW62"/>
          <cell r="FX62"/>
          <cell r="FY62"/>
          <cell r="FZ62"/>
          <cell r="GA62"/>
          <cell r="GB62"/>
          <cell r="GC62"/>
          <cell r="GD62"/>
          <cell r="GE62"/>
          <cell r="GF62"/>
          <cell r="GG62"/>
          <cell r="GH62"/>
          <cell r="GI62"/>
          <cell r="GJ62"/>
          <cell r="GK62"/>
          <cell r="GL62"/>
        </row>
        <row r="64">
          <cell r="B64" t="str">
            <v>Domestic</v>
          </cell>
          <cell r="FI64"/>
          <cell r="FJ64"/>
          <cell r="FK64"/>
          <cell r="FL64"/>
          <cell r="FM64"/>
          <cell r="FN64"/>
          <cell r="FO64"/>
          <cell r="FP64"/>
          <cell r="FQ64"/>
          <cell r="FR64"/>
          <cell r="FS64"/>
          <cell r="FT64"/>
          <cell r="FU64"/>
          <cell r="FV64"/>
          <cell r="FW64"/>
          <cell r="FX64"/>
          <cell r="FY64"/>
          <cell r="FZ64"/>
          <cell r="GA64"/>
          <cell r="GB64"/>
          <cell r="GC64"/>
          <cell r="GD64"/>
          <cell r="GE64"/>
          <cell r="GF64"/>
          <cell r="GG64"/>
          <cell r="GH64"/>
          <cell r="GI64"/>
          <cell r="GJ64"/>
          <cell r="GK64"/>
          <cell r="GL64"/>
        </row>
        <row r="65">
          <cell r="B65" t="str">
            <v>International</v>
          </cell>
          <cell r="FG65">
            <v>-0.18112058249842833</v>
          </cell>
          <cell r="FH65">
            <v>2.3450329845225992E-3</v>
          </cell>
          <cell r="FI65">
            <v>1E-3</v>
          </cell>
          <cell r="FJ65">
            <v>1E-3</v>
          </cell>
          <cell r="FK65">
            <v>1E-3</v>
          </cell>
          <cell r="FL65">
            <v>1E-3</v>
          </cell>
          <cell r="FM65">
            <v>0.01</v>
          </cell>
          <cell r="FN65">
            <v>0.01</v>
          </cell>
          <cell r="FO65">
            <v>0.01</v>
          </cell>
          <cell r="FP65">
            <v>0.01</v>
          </cell>
          <cell r="FQ65">
            <v>0.01</v>
          </cell>
          <cell r="FR65">
            <v>0.01</v>
          </cell>
          <cell r="FS65">
            <v>0.01</v>
          </cell>
          <cell r="FT65">
            <v>0.05</v>
          </cell>
          <cell r="FU65">
            <v>0.05</v>
          </cell>
          <cell r="FV65">
            <v>0.05</v>
          </cell>
          <cell r="FW65">
            <v>0.05</v>
          </cell>
          <cell r="FX65">
            <v>0.05</v>
          </cell>
          <cell r="FY65">
            <v>0.05</v>
          </cell>
          <cell r="FZ65">
            <v>0.05</v>
          </cell>
          <cell r="GA65">
            <v>0.05</v>
          </cell>
          <cell r="GB65">
            <v>0.05</v>
          </cell>
          <cell r="GC65">
            <v>0.05</v>
          </cell>
          <cell r="GD65">
            <v>0.05</v>
          </cell>
          <cell r="GE65">
            <v>0.05</v>
          </cell>
          <cell r="GF65">
            <v>0.05</v>
          </cell>
          <cell r="GG65">
            <v>0.05</v>
          </cell>
          <cell r="GH65">
            <v>0.05</v>
          </cell>
          <cell r="GI65">
            <v>0.05</v>
          </cell>
          <cell r="GJ65">
            <v>0.05</v>
          </cell>
          <cell r="GK65">
            <v>0.05</v>
          </cell>
          <cell r="GL65">
            <v>0.05</v>
          </cell>
        </row>
        <row r="66">
          <cell r="B66" t="str">
            <v>Overseas</v>
          </cell>
          <cell r="FI66"/>
          <cell r="FJ66"/>
          <cell r="FK66"/>
          <cell r="FL66"/>
          <cell r="FM66"/>
          <cell r="FN66"/>
          <cell r="FO66"/>
          <cell r="FP66"/>
          <cell r="FQ66"/>
          <cell r="FR66"/>
          <cell r="FS66"/>
          <cell r="FT66"/>
          <cell r="FU66"/>
          <cell r="FV66"/>
          <cell r="FW66"/>
          <cell r="FX66"/>
          <cell r="FY66"/>
          <cell r="FZ66"/>
          <cell r="GA66"/>
          <cell r="GB66"/>
          <cell r="GC66"/>
          <cell r="GD66"/>
          <cell r="GE66"/>
          <cell r="GF66"/>
          <cell r="GG66"/>
          <cell r="GH66"/>
          <cell r="GI66"/>
          <cell r="GJ66"/>
          <cell r="GK66"/>
          <cell r="GL66"/>
        </row>
        <row r="67">
          <cell r="B67" t="str">
            <v>Canada</v>
          </cell>
          <cell r="FG67">
            <v>-0.13349754978300887</v>
          </cell>
          <cell r="FH67">
            <v>7.1516001393892026E-3</v>
          </cell>
          <cell r="FI67">
            <v>1E-3</v>
          </cell>
          <cell r="FJ67">
            <v>1E-3</v>
          </cell>
          <cell r="FK67">
            <v>1E-3</v>
          </cell>
          <cell r="FL67">
            <v>1E-3</v>
          </cell>
          <cell r="FM67">
            <v>0.01</v>
          </cell>
          <cell r="FN67">
            <v>0.01</v>
          </cell>
          <cell r="FO67">
            <v>0.01</v>
          </cell>
          <cell r="FP67">
            <v>0.01</v>
          </cell>
          <cell r="FQ67">
            <v>0.01</v>
          </cell>
          <cell r="FR67">
            <v>0.01</v>
          </cell>
          <cell r="FS67">
            <v>0.01</v>
          </cell>
          <cell r="FT67">
            <v>0.05</v>
          </cell>
          <cell r="FU67">
            <v>0.05</v>
          </cell>
          <cell r="FV67">
            <v>0.05</v>
          </cell>
          <cell r="FW67">
            <v>0.05</v>
          </cell>
          <cell r="FX67">
            <v>0.05</v>
          </cell>
          <cell r="FY67">
            <v>0.05</v>
          </cell>
          <cell r="FZ67">
            <v>0.05</v>
          </cell>
          <cell r="GA67">
            <v>0.05</v>
          </cell>
          <cell r="GB67">
            <v>0.05</v>
          </cell>
          <cell r="GC67">
            <v>0.05</v>
          </cell>
          <cell r="GD67">
            <v>0.05</v>
          </cell>
          <cell r="GE67">
            <v>0.05</v>
          </cell>
          <cell r="GF67">
            <v>0.05</v>
          </cell>
          <cell r="GG67">
            <v>0.05</v>
          </cell>
          <cell r="GH67">
            <v>0.05</v>
          </cell>
          <cell r="GI67">
            <v>0.05</v>
          </cell>
          <cell r="GJ67">
            <v>0.05</v>
          </cell>
          <cell r="GK67">
            <v>0.05</v>
          </cell>
          <cell r="GL67">
            <v>0.05</v>
          </cell>
        </row>
        <row r="68">
          <cell r="B68" t="str">
            <v>Mexico</v>
          </cell>
          <cell r="FG68">
            <v>-0.13349754978300887</v>
          </cell>
          <cell r="FH68">
            <v>7.1516001393892026E-3</v>
          </cell>
          <cell r="FI68">
            <v>1E-3</v>
          </cell>
          <cell r="FJ68">
            <v>1E-3</v>
          </cell>
          <cell r="FK68">
            <v>1E-3</v>
          </cell>
          <cell r="FL68">
            <v>1E-3</v>
          </cell>
          <cell r="FM68">
            <v>0.01</v>
          </cell>
          <cell r="FN68">
            <v>0.01</v>
          </cell>
          <cell r="FO68">
            <v>0.01</v>
          </cell>
          <cell r="FP68">
            <v>0.01</v>
          </cell>
          <cell r="FQ68">
            <v>0.01</v>
          </cell>
          <cell r="FR68">
            <v>0.01</v>
          </cell>
          <cell r="FS68">
            <v>0.01</v>
          </cell>
          <cell r="FT68">
            <v>0.05</v>
          </cell>
          <cell r="FU68">
            <v>0.05</v>
          </cell>
          <cell r="FV68">
            <v>0.05</v>
          </cell>
          <cell r="FW68">
            <v>0.05</v>
          </cell>
          <cell r="FX68">
            <v>0.05</v>
          </cell>
          <cell r="FY68">
            <v>0.05</v>
          </cell>
          <cell r="FZ68">
            <v>0.05</v>
          </cell>
          <cell r="GA68">
            <v>0.05</v>
          </cell>
          <cell r="GB68">
            <v>0.05</v>
          </cell>
          <cell r="GC68">
            <v>0.05</v>
          </cell>
          <cell r="GD68">
            <v>0.05</v>
          </cell>
          <cell r="GE68">
            <v>0.05</v>
          </cell>
          <cell r="GF68">
            <v>0.05</v>
          </cell>
          <cell r="GG68">
            <v>0.05</v>
          </cell>
          <cell r="GH68">
            <v>0.05</v>
          </cell>
          <cell r="GI68">
            <v>0.05</v>
          </cell>
          <cell r="GJ68">
            <v>0.05</v>
          </cell>
          <cell r="GK68">
            <v>0.05</v>
          </cell>
          <cell r="GL68">
            <v>0.05</v>
          </cell>
        </row>
        <row r="70">
          <cell r="B70" t="str">
            <v>ADR</v>
          </cell>
          <cell r="C70"/>
          <cell r="D70"/>
          <cell r="E70"/>
          <cell r="F70"/>
          <cell r="G70"/>
          <cell r="H70"/>
          <cell r="I70"/>
          <cell r="J70"/>
          <cell r="K70"/>
          <cell r="L70"/>
          <cell r="M70"/>
          <cell r="N70"/>
          <cell r="O70"/>
          <cell r="P70"/>
          <cell r="Q70"/>
          <cell r="R70"/>
          <cell r="S70"/>
          <cell r="T70"/>
          <cell r="U70"/>
          <cell r="V70"/>
          <cell r="W70"/>
          <cell r="X70"/>
          <cell r="Y70"/>
          <cell r="Z70"/>
          <cell r="AA70"/>
          <cell r="AB70"/>
          <cell r="AC70"/>
          <cell r="AD70"/>
          <cell r="AE70"/>
          <cell r="AF70"/>
          <cell r="AG70"/>
          <cell r="AH70"/>
          <cell r="AI70"/>
          <cell r="AJ70"/>
          <cell r="AK70"/>
          <cell r="AL70"/>
          <cell r="AM70"/>
          <cell r="AN70"/>
          <cell r="AO70"/>
          <cell r="AP70"/>
          <cell r="AQ70"/>
          <cell r="AR70"/>
          <cell r="AS70"/>
          <cell r="AT70"/>
          <cell r="AU70"/>
          <cell r="AV70"/>
          <cell r="AW70"/>
          <cell r="AX70"/>
          <cell r="AY70"/>
          <cell r="AZ70"/>
          <cell r="BA70"/>
          <cell r="BB70"/>
          <cell r="BC70"/>
          <cell r="BD70"/>
          <cell r="BE70"/>
          <cell r="BF70"/>
          <cell r="BG70"/>
          <cell r="BH70"/>
          <cell r="BI70"/>
          <cell r="BJ70"/>
          <cell r="BK70"/>
          <cell r="BL70"/>
          <cell r="BM70"/>
          <cell r="BN70"/>
          <cell r="BO70"/>
          <cell r="BP70"/>
          <cell r="BQ70"/>
          <cell r="BR70"/>
          <cell r="BS70"/>
          <cell r="BT70"/>
          <cell r="BU70"/>
          <cell r="BV70"/>
          <cell r="BW70"/>
          <cell r="BX70"/>
          <cell r="BY70"/>
          <cell r="BZ70"/>
          <cell r="CA70"/>
          <cell r="CB70"/>
          <cell r="CC70"/>
          <cell r="CD70"/>
          <cell r="CE70"/>
          <cell r="CF70"/>
          <cell r="CG70"/>
          <cell r="CH70"/>
          <cell r="CI70"/>
          <cell r="CJ70"/>
          <cell r="CK70"/>
          <cell r="CL70"/>
          <cell r="CM70"/>
          <cell r="CN70"/>
          <cell r="CO70"/>
          <cell r="CP70"/>
          <cell r="CQ70"/>
          <cell r="CR70"/>
          <cell r="CS70"/>
          <cell r="CT70"/>
          <cell r="CU70"/>
          <cell r="CV70"/>
          <cell r="CW70"/>
          <cell r="CX70"/>
          <cell r="CY70"/>
          <cell r="CZ70"/>
          <cell r="DA70"/>
          <cell r="DB70"/>
          <cell r="DC70"/>
          <cell r="DD70"/>
          <cell r="DE70"/>
          <cell r="DF70"/>
          <cell r="DG70"/>
          <cell r="DH70"/>
          <cell r="DI70"/>
          <cell r="DJ70"/>
          <cell r="DK70"/>
          <cell r="DL70"/>
          <cell r="DM70"/>
          <cell r="DN70"/>
          <cell r="DO70"/>
          <cell r="DP70"/>
          <cell r="DQ70"/>
          <cell r="DR70"/>
          <cell r="DS70"/>
          <cell r="DT70"/>
          <cell r="DU70"/>
          <cell r="DV70"/>
          <cell r="DW70"/>
          <cell r="DX70"/>
          <cell r="DY70"/>
          <cell r="DZ70"/>
          <cell r="EA70"/>
          <cell r="EB70"/>
          <cell r="EC70"/>
          <cell r="ED70"/>
          <cell r="FH70">
            <v>-0.40804176325435004</v>
          </cell>
        </row>
        <row r="71">
          <cell r="B71" t="str">
            <v>Relative to 2019</v>
          </cell>
          <cell r="FE71">
            <v>-0.16910741688403597</v>
          </cell>
          <cell r="FF71">
            <v>-0.45934298736954016</v>
          </cell>
          <cell r="FG71">
            <v>-0.43617883034276428</v>
          </cell>
          <cell r="FH71">
            <v>-0.40611982782746858</v>
          </cell>
          <cell r="FI71">
            <v>-0.36723758692891506</v>
          </cell>
          <cell r="FJ71">
            <v>-0.33051382823602354</v>
          </cell>
          <cell r="FK71">
            <v>-0.29746244541242117</v>
          </cell>
          <cell r="FL71">
            <v>-0.28258932314180008</v>
          </cell>
          <cell r="FM71">
            <v>-0.26845985698471003</v>
          </cell>
          <cell r="FN71">
            <v>-0.34887570758246927</v>
          </cell>
          <cell r="FO71">
            <v>-0.34887570758246927</v>
          </cell>
          <cell r="FP71">
            <v>-0.34887570758246927</v>
          </cell>
          <cell r="FQ71">
            <v>-0.20594226778939567</v>
          </cell>
          <cell r="FR71">
            <v>-0.17505092762098631</v>
          </cell>
          <cell r="FS71">
            <v>-0.15754583485888768</v>
          </cell>
          <cell r="FT71">
            <v>-0.1496685431159433</v>
          </cell>
          <cell r="FU71">
            <v>-0.14218511596014613</v>
          </cell>
          <cell r="FV71">
            <v>-0.13507586016213882</v>
          </cell>
          <cell r="FW71">
            <v>-0.12832206715403188</v>
          </cell>
          <cell r="FX71">
            <v>-0.12190596379633029</v>
          </cell>
          <cell r="FY71">
            <v>-0.11824878488244038</v>
          </cell>
          <cell r="FZ71">
            <v>-0.11470132133596717</v>
          </cell>
          <cell r="GA71">
            <v>-0.11240729490924782</v>
          </cell>
          <cell r="GB71">
            <v>-0.11015914901106286</v>
          </cell>
          <cell r="GC71">
            <v>-0.10905755752095223</v>
          </cell>
          <cell r="GD71">
            <v>-0.1079669819457427</v>
          </cell>
          <cell r="GE71">
            <v>-0.10688731212628527</v>
          </cell>
          <cell r="GF71">
            <v>-0.10581843900502241</v>
          </cell>
          <cell r="GG71">
            <v>-0.10476025461497218</v>
          </cell>
          <cell r="GH71">
            <v>-0.10371265206882246</v>
          </cell>
          <cell r="GI71">
            <v>-0.10267552554813424</v>
          </cell>
          <cell r="GJ71">
            <v>-0.10164877029265289</v>
          </cell>
          <cell r="GK71">
            <v>-0.10063228258972635</v>
          </cell>
          <cell r="GL71">
            <v>-9.9625959763829083E-2</v>
          </cell>
          <cell r="GZ71"/>
          <cell r="HA71"/>
          <cell r="HB71"/>
          <cell r="HC71"/>
          <cell r="HD71"/>
          <cell r="HE71"/>
          <cell r="HF71"/>
          <cell r="HG71"/>
          <cell r="JC71"/>
          <cell r="JD71"/>
          <cell r="JE71"/>
          <cell r="JM71"/>
          <cell r="JN71">
            <v>-0.25397411599020492</v>
          </cell>
          <cell r="JO71">
            <v>0.12794955504026917</v>
          </cell>
          <cell r="JP71">
            <v>6.3104300492182519E-2</v>
          </cell>
        </row>
        <row r="72">
          <cell r="B72" t="str">
            <v>Shrinkage on ADR</v>
          </cell>
          <cell r="FE72"/>
          <cell r="FF72"/>
          <cell r="FG72">
            <v>5.0428890096759882E-2</v>
          </cell>
          <cell r="FH72">
            <v>6.8914400296947731E-2</v>
          </cell>
          <cell r="FI72">
            <v>0.1</v>
          </cell>
          <cell r="FJ72">
            <v>0.1</v>
          </cell>
          <cell r="FK72">
            <v>0.1</v>
          </cell>
          <cell r="FL72">
            <v>0.05</v>
          </cell>
          <cell r="FM72">
            <v>0.05</v>
          </cell>
          <cell r="FN72">
            <v>0.15</v>
          </cell>
          <cell r="FO72">
            <v>0</v>
          </cell>
          <cell r="FP72">
            <v>0.05</v>
          </cell>
          <cell r="FQ72"/>
          <cell r="FR72">
            <v>0.15</v>
          </cell>
          <cell r="FS72">
            <v>0.1</v>
          </cell>
          <cell r="FT72">
            <v>0.05</v>
          </cell>
          <cell r="FU72">
            <v>0.05</v>
          </cell>
          <cell r="FV72">
            <v>0.05</v>
          </cell>
          <cell r="FW72">
            <v>0.05</v>
          </cell>
          <cell r="FX72">
            <v>0.05</v>
          </cell>
          <cell r="FY72">
            <v>0.03</v>
          </cell>
          <cell r="FZ72">
            <v>0.03</v>
          </cell>
          <cell r="GA72">
            <v>0.02</v>
          </cell>
          <cell r="GB72">
            <v>0.02</v>
          </cell>
          <cell r="GC72">
            <v>0.01</v>
          </cell>
          <cell r="GD72">
            <v>0.01</v>
          </cell>
          <cell r="GE72">
            <v>0.01</v>
          </cell>
          <cell r="GF72">
            <v>0.01</v>
          </cell>
          <cell r="GG72">
            <v>0.01</v>
          </cell>
          <cell r="GH72">
            <v>0.01</v>
          </cell>
          <cell r="GI72">
            <v>0.01</v>
          </cell>
          <cell r="GJ72">
            <v>0.01</v>
          </cell>
          <cell r="GK72">
            <v>0.01</v>
          </cell>
          <cell r="GL72">
            <v>0.01</v>
          </cell>
        </row>
        <row r="74">
          <cell r="B74" t="str">
            <v>Estimated segmenation demand, daily</v>
          </cell>
        </row>
        <row r="75">
          <cell r="B75" t="str">
            <v>Total</v>
          </cell>
          <cell r="EE75">
            <v>41041.258064516129</v>
          </cell>
          <cell r="EF75">
            <v>49021.678571428572</v>
          </cell>
          <cell r="EG75">
            <v>51124.516129032258</v>
          </cell>
          <cell r="EH75">
            <v>48626.19999999967</v>
          </cell>
          <cell r="EI75">
            <v>47777.129032258068</v>
          </cell>
          <cell r="EJ75">
            <v>53143.6</v>
          </cell>
          <cell r="EK75">
            <v>54691.06451612903</v>
          </cell>
          <cell r="EL75">
            <v>52516.161290322583</v>
          </cell>
          <cell r="EM75">
            <v>47881.366666666669</v>
          </cell>
          <cell r="EN75">
            <v>48682.516129032258</v>
          </cell>
          <cell r="EO75">
            <v>45408.366666666334</v>
          </cell>
          <cell r="EP75">
            <v>41628.741935483871</v>
          </cell>
          <cell r="EQ75">
            <v>42986.93548387097</v>
          </cell>
          <cell r="ER75">
            <v>47085.035714285354</v>
          </cell>
          <cell r="ES75">
            <v>50364.387096774197</v>
          </cell>
          <cell r="ET75">
            <v>50071.833333333336</v>
          </cell>
          <cell r="EU75">
            <v>46581.161290322583</v>
          </cell>
          <cell r="EV75">
            <v>53826.8</v>
          </cell>
          <cell r="EW75">
            <v>54847.774193548386</v>
          </cell>
          <cell r="EX75">
            <v>52435.903225806454</v>
          </cell>
          <cell r="EY75">
            <v>49542.833333333336</v>
          </cell>
          <cell r="EZ75">
            <v>47797.774193548386</v>
          </cell>
          <cell r="FA75">
            <v>45854</v>
          </cell>
          <cell r="FB75">
            <v>40041.129032257741</v>
          </cell>
          <cell r="FC75">
            <v>44841.645161289998</v>
          </cell>
          <cell r="FD75">
            <v>49448.678571428216</v>
          </cell>
          <cell r="FE75">
            <v>26165.741935483871</v>
          </cell>
          <cell r="FF75">
            <v>12252.933333333332</v>
          </cell>
          <cell r="FG75">
            <v>16754.935483870937</v>
          </cell>
          <cell r="FH75">
            <v>22018.666666666657</v>
          </cell>
          <cell r="FI75">
            <v>27712.458444901553</v>
          </cell>
          <cell r="FJ75">
            <v>30267.890376881351</v>
          </cell>
          <cell r="FK75">
            <v>25000.248512358445</v>
          </cell>
          <cell r="FL75">
            <v>23433.720123739859</v>
          </cell>
          <cell r="FM75">
            <v>24695.152918115215</v>
          </cell>
          <cell r="FN75">
            <v>26055.280807543939</v>
          </cell>
          <cell r="FO75">
            <v>21133.344412297618</v>
          </cell>
          <cell r="FP75">
            <v>24071.364741475496</v>
          </cell>
          <cell r="FQ75">
            <v>37940.138289050228</v>
          </cell>
          <cell r="FR75">
            <v>40522.440357718842</v>
          </cell>
          <cell r="FS75">
            <v>39602.556567117514</v>
          </cell>
          <cell r="FT75">
            <v>47224.092064630328</v>
          </cell>
          <cell r="FU75">
            <v>49240.853640240777</v>
          </cell>
          <cell r="FV75">
            <v>47692.940444799453</v>
          </cell>
          <cell r="FW75">
            <v>45080.82296805943</v>
          </cell>
          <cell r="FX75">
            <v>43679.617804236317</v>
          </cell>
          <cell r="FY75">
            <v>42173.979629685433</v>
          </cell>
          <cell r="FZ75">
            <v>37179.353231097666</v>
          </cell>
          <cell r="GA75">
            <v>39756.640637890749</v>
          </cell>
          <cell r="GB75">
            <v>43743.855282842909</v>
          </cell>
          <cell r="GC75">
            <v>47127.264236700255</v>
          </cell>
          <cell r="GD75">
            <v>47035.014026254532</v>
          </cell>
          <cell r="GE75">
            <v>43893.451609865893</v>
          </cell>
          <cell r="GF75">
            <v>50939.405448360507</v>
          </cell>
          <cell r="GG75">
            <v>52150.191885637789</v>
          </cell>
          <cell r="GH75">
            <v>50022.394949288449</v>
          </cell>
          <cell r="GI75">
            <v>47217.031668283758</v>
          </cell>
          <cell r="GJ75">
            <v>45629.889644772251</v>
          </cell>
          <cell r="GK75">
            <v>43923.365295065058</v>
          </cell>
          <cell r="GL75">
            <v>38543.729027363261</v>
          </cell>
          <cell r="GN75"/>
          <cell r="GO75"/>
          <cell r="GP75"/>
          <cell r="GQ75"/>
          <cell r="GR75"/>
          <cell r="GS75"/>
          <cell r="GT75"/>
          <cell r="GU75"/>
          <cell r="GV75"/>
          <cell r="GW75"/>
          <cell r="GX75"/>
          <cell r="GY75"/>
          <cell r="GZ75"/>
          <cell r="HA75"/>
          <cell r="HB75"/>
          <cell r="HC75"/>
          <cell r="HD75"/>
          <cell r="HE75"/>
          <cell r="HF75"/>
          <cell r="HG75"/>
          <cell r="HH75"/>
          <cell r="HI75"/>
          <cell r="HJ75"/>
          <cell r="HK75"/>
          <cell r="HL75"/>
          <cell r="HM75"/>
          <cell r="HN75"/>
          <cell r="HO75"/>
          <cell r="HP75"/>
          <cell r="HQ75"/>
          <cell r="HR75"/>
          <cell r="HS75"/>
          <cell r="HT75"/>
          <cell r="HU75"/>
          <cell r="HV75"/>
          <cell r="HW75"/>
          <cell r="HX75"/>
          <cell r="HY75"/>
          <cell r="HZ75"/>
          <cell r="IA75"/>
          <cell r="IB75"/>
          <cell r="IC75"/>
          <cell r="ID75"/>
          <cell r="IE75"/>
          <cell r="IF75">
            <v>46997.177777777775</v>
          </cell>
          <cell r="IG75">
            <v>49826.208791208679</v>
          </cell>
          <cell r="IH75">
            <v>51737.663043478264</v>
          </cell>
          <cell r="II75">
            <v>45238.043478260755</v>
          </cell>
          <cell r="IJ75">
            <v>46803.022222222105</v>
          </cell>
          <cell r="IK75">
            <v>50120.604395604394</v>
          </cell>
          <cell r="IL75">
            <v>52305.206521739128</v>
          </cell>
          <cell r="IM75">
            <v>44550.282608695539</v>
          </cell>
          <cell r="IN75">
            <v>39842.133333333113</v>
          </cell>
          <cell r="IO75">
            <v>17006.054945054933</v>
          </cell>
          <cell r="IP75">
            <v>27689.111617891558</v>
          </cell>
          <cell r="IQ75">
            <v>24728.408874057113</v>
          </cell>
          <cell r="IR75">
            <v>27836.401961145522</v>
          </cell>
          <cell r="IS75">
            <v>42418.409079682613</v>
          </cell>
          <cell r="IT75">
            <v>47362.742453022067</v>
          </cell>
          <cell r="IU75">
            <v>40998.342293325186</v>
          </cell>
          <cell r="IV75">
            <v>43535.877767021368</v>
          </cell>
          <cell r="IW75">
            <v>47251.973452135098</v>
          </cell>
          <cell r="IX75">
            <v>49824.577629687243</v>
          </cell>
          <cell r="IY75">
            <v>42685.686279219051</v>
          </cell>
          <cell r="JA75">
            <v>0</v>
          </cell>
          <cell r="JB75">
            <v>0</v>
          </cell>
          <cell r="JC75">
            <v>0</v>
          </cell>
          <cell r="JD75">
            <v>0</v>
          </cell>
          <cell r="JE75">
            <v>0</v>
          </cell>
          <cell r="JF75">
            <v>0</v>
          </cell>
          <cell r="JG75">
            <v>0</v>
          </cell>
          <cell r="JH75">
            <v>0</v>
          </cell>
          <cell r="JI75">
            <v>0</v>
          </cell>
          <cell r="JJ75">
            <v>0</v>
          </cell>
          <cell r="JK75">
            <v>0</v>
          </cell>
          <cell r="JL75">
            <v>48453.961643835559</v>
          </cell>
          <cell r="JM75">
            <v>48449.183561643775</v>
          </cell>
          <cell r="JN75">
            <v>27276.040781532214</v>
          </cell>
          <cell r="JO75">
            <v>39711.153971008658</v>
          </cell>
          <cell r="JP75">
            <v>45833.15852820711</v>
          </cell>
        </row>
        <row r="76">
          <cell r="B76" t="str">
            <v>Business transient</v>
          </cell>
          <cell r="EE76">
            <v>5310.3600342920117</v>
          </cell>
          <cell r="EF76">
            <v>6664.6422589342901</v>
          </cell>
          <cell r="EG76">
            <v>6134.9419354838647</v>
          </cell>
          <cell r="EH76">
            <v>3890.0959999999664</v>
          </cell>
          <cell r="EI76">
            <v>5530.0363267440989</v>
          </cell>
          <cell r="EJ76">
            <v>5936.6221298944411</v>
          </cell>
          <cell r="EK76">
            <v>6285.9868859951393</v>
          </cell>
          <cell r="EL76">
            <v>4726.4545161290307</v>
          </cell>
          <cell r="EM76">
            <v>6703.3913333333285</v>
          </cell>
          <cell r="EN76">
            <v>4868.2516129032247</v>
          </cell>
          <cell r="EO76">
            <v>5353.6001068014375</v>
          </cell>
          <cell r="EP76">
            <v>4579.1616129032209</v>
          </cell>
          <cell r="EQ76">
            <v>5588.3016129032267</v>
          </cell>
          <cell r="ER76">
            <v>6591.9049999999497</v>
          </cell>
          <cell r="ES76">
            <v>5540.0825806451558</v>
          </cell>
          <cell r="ET76">
            <v>5007.183333333327</v>
          </cell>
          <cell r="EU76">
            <v>5589.7393548387045</v>
          </cell>
          <cell r="EV76">
            <v>6012.9417664855628</v>
          </cell>
          <cell r="EW76">
            <v>6303.9985115848385</v>
          </cell>
          <cell r="EX76">
            <v>5915.300754203925</v>
          </cell>
          <cell r="EY76">
            <v>5631.7697435959799</v>
          </cell>
          <cell r="EZ76">
            <v>5091.6048893922843</v>
          </cell>
          <cell r="FA76">
            <v>5406.1398221900718</v>
          </cell>
          <cell r="FB76">
            <v>4814.782748100708</v>
          </cell>
          <cell r="FC76">
            <v>4905.2621485898444</v>
          </cell>
          <cell r="FD76">
            <v>5733.7206010161117</v>
          </cell>
          <cell r="FE76">
            <v>6803.0929032258064</v>
          </cell>
          <cell r="FF76">
            <v>2328.0573333333327</v>
          </cell>
          <cell r="FG76">
            <v>2010.5922580645124</v>
          </cell>
          <cell r="FH76">
            <v>1503.2354416213907</v>
          </cell>
          <cell r="FI76">
            <v>2048.7995162650723</v>
          </cell>
          <cell r="FJ76">
            <v>2321.7555460250405</v>
          </cell>
          <cell r="FK76">
            <v>2552.5996362848773</v>
          </cell>
          <cell r="FL76">
            <v>2586.153413444576</v>
          </cell>
          <cell r="FM76">
            <v>3011.9361944863099</v>
          </cell>
          <cell r="FN76">
            <v>2895.7030292756667</v>
          </cell>
          <cell r="FO76">
            <v>3583.651109615766</v>
          </cell>
          <cell r="FP76">
            <v>4463.7057845486779</v>
          </cell>
          <cell r="FQ76">
            <v>3930.3264537747091</v>
          </cell>
          <cell r="FR76">
            <v>3843.252084025738</v>
          </cell>
          <cell r="FS76">
            <v>4485.2937821792848</v>
          </cell>
          <cell r="FT76">
            <v>5062.4907359694153</v>
          </cell>
          <cell r="FU76">
            <v>5407.1866176806916</v>
          </cell>
          <cell r="FV76">
            <v>5157.936859466753</v>
          </cell>
          <cell r="FW76">
            <v>4982.8138713493545</v>
          </cell>
          <cell r="FX76">
            <v>4563.5640890205605</v>
          </cell>
          <cell r="FY76">
            <v>4873.512224878049</v>
          </cell>
          <cell r="FZ76">
            <v>4364.1355324357801</v>
          </cell>
          <cell r="GA76">
            <v>5107.0993492927746</v>
          </cell>
          <cell r="GB76">
            <v>6069.6933083177382</v>
          </cell>
          <cell r="GC76">
            <v>5136.3073101007449</v>
          </cell>
          <cell r="GD76">
            <v>4671.4420093368626</v>
          </cell>
          <cell r="GE76">
            <v>5244.9207497455682</v>
          </cell>
          <cell r="GF76">
            <v>5671.6907463676871</v>
          </cell>
          <cell r="GG76">
            <v>5974.8507622919533</v>
          </cell>
          <cell r="GH76">
            <v>5621.8905432472156</v>
          </cell>
          <cell r="GI76">
            <v>5366.3905386610368</v>
          </cell>
          <cell r="GJ76">
            <v>4863.6755149749506</v>
          </cell>
          <cell r="GK76">
            <v>5176.2305519835381</v>
          </cell>
          <cell r="GL76">
            <v>4620.2603970302762</v>
          </cell>
          <cell r="GN76"/>
          <cell r="GO76"/>
          <cell r="GP76"/>
          <cell r="GQ76"/>
          <cell r="GR76"/>
          <cell r="GS76"/>
          <cell r="GT76"/>
          <cell r="GU76"/>
          <cell r="GV76"/>
          <cell r="GW76"/>
          <cell r="GX76"/>
          <cell r="GY76"/>
          <cell r="GZ76"/>
          <cell r="HA76"/>
          <cell r="HB76"/>
          <cell r="HC76"/>
          <cell r="HD76"/>
          <cell r="HE76"/>
          <cell r="HF76"/>
          <cell r="HG76"/>
          <cell r="HH76"/>
          <cell r="HI76"/>
          <cell r="HJ76"/>
          <cell r="HK76"/>
          <cell r="HL76"/>
          <cell r="HM76"/>
          <cell r="HN76"/>
          <cell r="HO76"/>
          <cell r="HP76"/>
          <cell r="HQ76"/>
          <cell r="HR76"/>
          <cell r="HS76"/>
          <cell r="HT76"/>
          <cell r="HU76"/>
          <cell r="HV76"/>
          <cell r="HW76"/>
          <cell r="HX76"/>
          <cell r="HY76"/>
          <cell r="HZ76"/>
          <cell r="IA76"/>
          <cell r="IB76"/>
          <cell r="IC76"/>
          <cell r="ID76"/>
          <cell r="IE76"/>
          <cell r="IF76">
            <v>6015.7149368134706</v>
          </cell>
          <cell r="IG76">
            <v>5123.4359343505421</v>
          </cell>
          <cell r="IH76">
            <v>5896.602428976621</v>
          </cell>
          <cell r="II76">
            <v>4929.1066652613363</v>
          </cell>
          <cell r="IJ76">
            <v>5883.9249999999829</v>
          </cell>
          <cell r="IK76">
            <v>5537.2051977424899</v>
          </cell>
          <cell r="IL76">
            <v>5953.8192342101192</v>
          </cell>
          <cell r="IM76">
            <v>5100.8936024780969</v>
          </cell>
          <cell r="IN76">
            <v>5816.7020381637367</v>
          </cell>
          <cell r="IO76">
            <v>1947.9905851499077</v>
          </cell>
          <cell r="IP76">
            <v>2305.0564784732592</v>
          </cell>
          <cell r="IQ76">
            <v>2829.3003865099658</v>
          </cell>
          <cell r="IR76">
            <v>3976.8562936940857</v>
          </cell>
          <cell r="IS76">
            <v>4463.9163939276095</v>
          </cell>
          <cell r="IT76">
            <v>5184.8178688266462</v>
          </cell>
          <cell r="IU76">
            <v>4597.4353805596529</v>
          </cell>
          <cell r="IV76">
            <v>5416.6335452677304</v>
          </cell>
          <cell r="IW76">
            <v>5196.5552298159246</v>
          </cell>
          <cell r="IX76">
            <v>5657.5075720820141</v>
          </cell>
          <cell r="IY76">
            <v>4883.5753242572628</v>
          </cell>
          <cell r="JA76">
            <v>0</v>
          </cell>
          <cell r="JB76">
            <v>0</v>
          </cell>
          <cell r="JC76">
            <v>0</v>
          </cell>
          <cell r="JD76">
            <v>0</v>
          </cell>
          <cell r="JE76">
            <v>0</v>
          </cell>
          <cell r="JF76">
            <v>0</v>
          </cell>
          <cell r="JG76">
            <v>0</v>
          </cell>
          <cell r="JH76">
            <v>0</v>
          </cell>
          <cell r="JI76">
            <v>0</v>
          </cell>
          <cell r="JJ76">
            <v>0</v>
          </cell>
          <cell r="JK76">
            <v>0</v>
          </cell>
          <cell r="JL76">
            <v>5489.3486329013786</v>
          </cell>
          <cell r="JM76">
            <v>5617.7328875887151</v>
          </cell>
          <cell r="JN76">
            <v>3214.057967840643</v>
          </cell>
          <cell r="JO76">
            <v>4559.1801567764915</v>
          </cell>
          <cell r="JP76">
            <v>5288.1182779467354</v>
          </cell>
        </row>
        <row r="77">
          <cell r="B77" t="str">
            <v>Leisure transient</v>
          </cell>
          <cell r="EE77">
            <v>20110.216451612901</v>
          </cell>
          <cell r="EF77">
            <v>24020.622500000001</v>
          </cell>
          <cell r="EG77">
            <v>30163.464516129035</v>
          </cell>
          <cell r="EH77">
            <v>29175.719999999805</v>
          </cell>
          <cell r="EI77">
            <v>27710.734838709683</v>
          </cell>
          <cell r="EJ77">
            <v>32949.031999999999</v>
          </cell>
          <cell r="EK77">
            <v>37189.923870967745</v>
          </cell>
          <cell r="EL77">
            <v>36761.312903225815</v>
          </cell>
          <cell r="EM77">
            <v>26813.565333333336</v>
          </cell>
          <cell r="EN77">
            <v>26288.558709677422</v>
          </cell>
          <cell r="EO77">
            <v>26336.852666666477</v>
          </cell>
          <cell r="EP77">
            <v>29556.406774193551</v>
          </cell>
          <cell r="EQ77">
            <v>21063.598387096776</v>
          </cell>
          <cell r="ER77">
            <v>23071.667499999821</v>
          </cell>
          <cell r="ES77">
            <v>29714.988387096779</v>
          </cell>
          <cell r="ET77">
            <v>30043.100000000006</v>
          </cell>
          <cell r="EU77">
            <v>27017.073548387103</v>
          </cell>
          <cell r="EV77">
            <v>33372.616000000002</v>
          </cell>
          <cell r="EW77">
            <v>37296.486451612902</v>
          </cell>
          <cell r="EX77">
            <v>37229.491290322585</v>
          </cell>
          <cell r="EY77">
            <v>28239.415000000005</v>
          </cell>
          <cell r="EZ77">
            <v>25810.79806451613</v>
          </cell>
          <cell r="FA77">
            <v>26595.320000000003</v>
          </cell>
          <cell r="FB77">
            <v>28429.201612902998</v>
          </cell>
          <cell r="FC77">
            <v>25559.737741935303</v>
          </cell>
          <cell r="FD77">
            <v>28185.746785714087</v>
          </cell>
          <cell r="FE77">
            <v>14129.500645161292</v>
          </cell>
          <cell r="FF77">
            <v>9312.2293333333328</v>
          </cell>
          <cell r="FG77">
            <v>13906.596451612877</v>
          </cell>
          <cell r="FH77">
            <v>20226.606380374978</v>
          </cell>
          <cell r="FI77">
            <v>25438.713144029465</v>
          </cell>
          <cell r="FJ77">
            <v>27760.31260723071</v>
          </cell>
          <cell r="FK77">
            <v>22134.215904278819</v>
          </cell>
          <cell r="FL77">
            <v>20509.659285502483</v>
          </cell>
          <cell r="FM77">
            <v>21406.165920072708</v>
          </cell>
          <cell r="FN77">
            <v>23159.577778268271</v>
          </cell>
          <cell r="FO77">
            <v>17549.693302681851</v>
          </cell>
          <cell r="FP77">
            <v>19607.658956926818</v>
          </cell>
          <cell r="FQ77">
            <v>25699.687964307777</v>
          </cell>
          <cell r="FR77">
            <v>26389.426523693106</v>
          </cell>
          <cell r="FS77">
            <v>24224.258217196297</v>
          </cell>
          <cell r="FT77">
            <v>30267.794225138419</v>
          </cell>
          <cell r="FU77">
            <v>34173.59524839653</v>
          </cell>
          <cell r="FV77">
            <v>34423.937852964758</v>
          </cell>
          <cell r="FW77">
            <v>26217.742776649549</v>
          </cell>
          <cell r="FX77">
            <v>24055.381925971371</v>
          </cell>
          <cell r="FY77">
            <v>24876.986412250648</v>
          </cell>
          <cell r="FZ77">
            <v>26684.221315462248</v>
          </cell>
          <cell r="GA77">
            <v>19835.361785689503</v>
          </cell>
          <cell r="GB77">
            <v>21793.605097730528</v>
          </cell>
          <cell r="GC77">
            <v>28151.220663357413</v>
          </cell>
          <cell r="GD77">
            <v>28541.116959838335</v>
          </cell>
          <cell r="GE77">
            <v>25733.909462415479</v>
          </cell>
          <cell r="GF77">
            <v>31866.849096047354</v>
          </cell>
          <cell r="GG77">
            <v>35697.815727509966</v>
          </cell>
          <cell r="GH77">
            <v>35713.482188969698</v>
          </cell>
          <cell r="GI77">
            <v>27146.984020165233</v>
          </cell>
          <cell r="GJ77">
            <v>24862.241246007678</v>
          </cell>
          <cell r="GK77">
            <v>25666.801111890109</v>
          </cell>
          <cell r="GL77">
            <v>27486.283906408338</v>
          </cell>
          <cell r="GN77"/>
          <cell r="GO77"/>
          <cell r="GP77"/>
          <cell r="GQ77"/>
          <cell r="GR77"/>
          <cell r="GS77"/>
          <cell r="GT77"/>
          <cell r="GU77"/>
          <cell r="GV77"/>
          <cell r="GW77"/>
          <cell r="GX77"/>
          <cell r="GY77"/>
          <cell r="GZ77"/>
          <cell r="HA77"/>
          <cell r="HB77"/>
          <cell r="HC77"/>
          <cell r="HD77"/>
          <cell r="HE77"/>
          <cell r="HF77"/>
          <cell r="HG77"/>
          <cell r="HH77"/>
          <cell r="HI77"/>
          <cell r="HJ77"/>
          <cell r="HK77"/>
          <cell r="HL77"/>
          <cell r="HM77"/>
          <cell r="HN77"/>
          <cell r="HO77"/>
          <cell r="HP77"/>
          <cell r="HQ77"/>
          <cell r="HR77"/>
          <cell r="HS77"/>
          <cell r="HT77"/>
          <cell r="HU77"/>
          <cell r="HV77"/>
          <cell r="HW77"/>
          <cell r="HX77"/>
          <cell r="HY77"/>
          <cell r="HZ77"/>
          <cell r="IA77"/>
          <cell r="IB77"/>
          <cell r="IC77"/>
          <cell r="ID77"/>
          <cell r="IE77"/>
          <cell r="IF77">
            <v>24789.572666666667</v>
          </cell>
          <cell r="IG77">
            <v>29920.60813186807</v>
          </cell>
          <cell r="IH77">
            <v>33661.90543478261</v>
          </cell>
          <cell r="II77">
            <v>27405.429456521677</v>
          </cell>
          <cell r="IJ77">
            <v>24668.254222222171</v>
          </cell>
          <cell r="IK77">
            <v>30109.898461538465</v>
          </cell>
          <cell r="IL77">
            <v>34320.51913043479</v>
          </cell>
          <cell r="IM77">
            <v>26948.908586956444</v>
          </cell>
          <cell r="IN77">
            <v>22439.636666666542</v>
          </cell>
          <cell r="IO77">
            <v>14475.489685837896</v>
          </cell>
          <cell r="IP77">
            <v>25143.437776276412</v>
          </cell>
          <cell r="IQ77">
            <v>21694.905723685595</v>
          </cell>
          <cell r="IR77">
            <v>20997.169667451435</v>
          </cell>
          <cell r="IS77">
            <v>26930.424474703639</v>
          </cell>
          <cell r="IT77">
            <v>31663.650102627027</v>
          </cell>
          <cell r="IU77">
            <v>25209.101009260452</v>
          </cell>
          <cell r="IV77">
            <v>23308.944429521212</v>
          </cell>
          <cell r="IW77">
            <v>28681.210714411543</v>
          </cell>
          <cell r="IX77">
            <v>32914.779956693768</v>
          </cell>
          <cell r="IY77">
            <v>26008.786011756518</v>
          </cell>
          <cell r="JA77">
            <v>0</v>
          </cell>
          <cell r="JB77">
            <v>0</v>
          </cell>
          <cell r="JC77">
            <v>0</v>
          </cell>
          <cell r="JD77">
            <v>0</v>
          </cell>
          <cell r="JE77">
            <v>0</v>
          </cell>
          <cell r="JF77">
            <v>0</v>
          </cell>
          <cell r="JG77">
            <v>0</v>
          </cell>
          <cell r="JH77">
            <v>0</v>
          </cell>
          <cell r="JI77">
            <v>0</v>
          </cell>
          <cell r="JJ77">
            <v>0</v>
          </cell>
          <cell r="JK77">
            <v>0</v>
          </cell>
          <cell r="JL77">
            <v>28964.470383561613</v>
          </cell>
          <cell r="JM77">
            <v>29032.687643835587</v>
          </cell>
          <cell r="JN77">
            <v>20947.847844952714</v>
          </cell>
          <cell r="JO77">
            <v>26226.59451934879</v>
          </cell>
          <cell r="JP77">
            <v>27750.036281550092</v>
          </cell>
        </row>
        <row r="78">
          <cell r="B78" t="str">
            <v>Group</v>
          </cell>
          <cell r="EE78">
            <v>15620.681578611215</v>
          </cell>
          <cell r="EF78">
            <v>18336.413812494284</v>
          </cell>
          <cell r="EG78">
            <v>14826.109677419354</v>
          </cell>
          <cell r="EH78">
            <v>15560.383999999895</v>
          </cell>
          <cell r="EI78">
            <v>14536.357866804286</v>
          </cell>
          <cell r="EJ78">
            <v>14257.945870105559</v>
          </cell>
          <cell r="EK78">
            <v>11215.153759166145</v>
          </cell>
          <cell r="EL78">
            <v>11028.393870967742</v>
          </cell>
          <cell r="EM78">
            <v>14364.41</v>
          </cell>
          <cell r="EN78">
            <v>17525.705806451613</v>
          </cell>
          <cell r="EO78">
            <v>13717.91389319842</v>
          </cell>
          <cell r="EP78">
            <v>7493.1735483870962</v>
          </cell>
          <cell r="EQ78">
            <v>16335.035483870968</v>
          </cell>
          <cell r="ER78">
            <v>17421.463214285581</v>
          </cell>
          <cell r="ES78">
            <v>15109.316129032259</v>
          </cell>
          <cell r="ET78">
            <v>15021.55</v>
          </cell>
          <cell r="EU78">
            <v>13974.348387096774</v>
          </cell>
          <cell r="EV78">
            <v>14441.242233514438</v>
          </cell>
          <cell r="EW78">
            <v>11247.28923035064</v>
          </cell>
          <cell r="EX78">
            <v>9291.1111812799409</v>
          </cell>
          <cell r="EY78">
            <v>15671.648589737351</v>
          </cell>
          <cell r="EZ78">
            <v>16895.371239639971</v>
          </cell>
          <cell r="FA78">
            <v>13852.540177809924</v>
          </cell>
          <cell r="FB78">
            <v>6797.1446712540346</v>
          </cell>
          <cell r="FC78">
            <v>14376.645270764853</v>
          </cell>
          <cell r="FD78">
            <v>15529.211184698019</v>
          </cell>
          <cell r="FE78">
            <v>5233.148387096775</v>
          </cell>
          <cell r="FF78">
            <v>612.64666666666665</v>
          </cell>
          <cell r="FG78">
            <v>837.74677419354691</v>
          </cell>
          <cell r="FH78">
            <v>288.824844670289</v>
          </cell>
          <cell r="FI78">
            <v>224.945784607013</v>
          </cell>
          <cell r="FJ78">
            <v>185.82222362559898</v>
          </cell>
          <cell r="FK78">
            <v>313.43297179474729</v>
          </cell>
          <cell r="FL78">
            <v>337.9074247927997</v>
          </cell>
          <cell r="FM78">
            <v>277.05080355619873</v>
          </cell>
          <cell r="FN78">
            <v>0</v>
          </cell>
          <cell r="FO78">
            <v>0</v>
          </cell>
          <cell r="FP78">
            <v>0</v>
          </cell>
          <cell r="FQ78">
            <v>8310.1238709677436</v>
          </cell>
          <cell r="FR78">
            <v>10289.76175</v>
          </cell>
          <cell r="FS78">
            <v>10893.004567741937</v>
          </cell>
          <cell r="FT78">
            <v>11893.807103522491</v>
          </cell>
          <cell r="FU78">
            <v>9660.0717741635563</v>
          </cell>
          <cell r="FV78">
            <v>8111.0657323679379</v>
          </cell>
          <cell r="FW78">
            <v>13880.266320060526</v>
          </cell>
          <cell r="FX78">
            <v>15060.671789244387</v>
          </cell>
          <cell r="FY78">
            <v>12423.480992556733</v>
          </cell>
          <cell r="FZ78">
            <v>6130.9963831996365</v>
          </cell>
          <cell r="GA78">
            <v>14814.179502908471</v>
          </cell>
          <cell r="GB78">
            <v>15880.556876794642</v>
          </cell>
          <cell r="GC78">
            <v>13839.736263242101</v>
          </cell>
          <cell r="GD78">
            <v>13822.45505707934</v>
          </cell>
          <cell r="GE78">
            <v>12914.62139770485</v>
          </cell>
          <cell r="GF78">
            <v>13400.865605945464</v>
          </cell>
          <cell r="GG78">
            <v>10477.525395835864</v>
          </cell>
          <cell r="GH78">
            <v>8687.0222170715333</v>
          </cell>
          <cell r="GI78">
            <v>14703.65710945749</v>
          </cell>
          <cell r="GJ78">
            <v>15903.97288378962</v>
          </cell>
          <cell r="GK78">
            <v>13080.333631191414</v>
          </cell>
          <cell r="GL78">
            <v>6437.1847239246445</v>
          </cell>
          <cell r="GN78"/>
          <cell r="GO78"/>
          <cell r="GP78"/>
          <cell r="GQ78"/>
          <cell r="GR78"/>
          <cell r="GS78"/>
          <cell r="GT78"/>
          <cell r="GU78"/>
          <cell r="GV78"/>
          <cell r="GW78"/>
          <cell r="GX78"/>
          <cell r="GY78"/>
          <cell r="GZ78"/>
          <cell r="HA78"/>
          <cell r="HB78"/>
          <cell r="HC78"/>
          <cell r="HD78"/>
          <cell r="HE78"/>
          <cell r="HF78"/>
          <cell r="HG78"/>
          <cell r="HH78"/>
          <cell r="HI78"/>
          <cell r="HJ78"/>
          <cell r="HK78"/>
          <cell r="HL78"/>
          <cell r="HM78"/>
          <cell r="HN78"/>
          <cell r="HO78"/>
          <cell r="HP78"/>
          <cell r="HQ78"/>
          <cell r="HR78"/>
          <cell r="HS78"/>
          <cell r="HT78"/>
          <cell r="HU78"/>
          <cell r="HV78"/>
          <cell r="HW78"/>
          <cell r="HX78"/>
          <cell r="HY78"/>
          <cell r="HZ78"/>
          <cell r="IA78"/>
          <cell r="IB78"/>
          <cell r="IC78"/>
          <cell r="ID78"/>
          <cell r="IE78"/>
          <cell r="IF78">
            <v>16191.89017429764</v>
          </cell>
          <cell r="IG78">
            <v>14782.164724990071</v>
          </cell>
          <cell r="IH78">
            <v>12179.155179719028</v>
          </cell>
          <cell r="II78">
            <v>12903.507356477745</v>
          </cell>
          <cell r="IJ78">
            <v>16250.842999999961</v>
          </cell>
          <cell r="IK78">
            <v>14473.500736323442</v>
          </cell>
          <cell r="IL78">
            <v>12030.868157094223</v>
          </cell>
          <cell r="IM78">
            <v>12500.480419260999</v>
          </cell>
          <cell r="IN78">
            <v>11585.794628502834</v>
          </cell>
          <cell r="IO78">
            <v>582.57467406712772</v>
          </cell>
          <cell r="IP78">
            <v>240.61736314188468</v>
          </cell>
          <cell r="IQ78">
            <v>204.20276386155163</v>
          </cell>
          <cell r="IR78">
            <v>2862.3760000000007</v>
          </cell>
          <cell r="IS78">
            <v>11024.06821105137</v>
          </cell>
          <cell r="IT78">
            <v>10514.274481568393</v>
          </cell>
          <cell r="IU78">
            <v>11191.805903505074</v>
          </cell>
          <cell r="IV78">
            <v>14810.299792232419</v>
          </cell>
          <cell r="IW78">
            <v>13374.207507907631</v>
          </cell>
          <cell r="IX78">
            <v>11252.290100911456</v>
          </cell>
          <cell r="IY78">
            <v>11793.324943205269</v>
          </cell>
          <cell r="JA78">
            <v>0</v>
          </cell>
          <cell r="JB78">
            <v>0</v>
          </cell>
          <cell r="JC78">
            <v>0</v>
          </cell>
          <cell r="JD78">
            <v>0</v>
          </cell>
          <cell r="JE78">
            <v>0</v>
          </cell>
          <cell r="JF78">
            <v>0</v>
          </cell>
          <cell r="JG78">
            <v>0</v>
          </cell>
          <cell r="JH78">
            <v>0</v>
          </cell>
          <cell r="JI78">
            <v>0</v>
          </cell>
          <cell r="JJ78">
            <v>0</v>
          </cell>
          <cell r="JK78">
            <v>0</v>
          </cell>
          <cell r="JL78">
            <v>14000.142627372566</v>
          </cell>
          <cell r="JM78">
            <v>13798.763030219481</v>
          </cell>
          <cell r="JN78">
            <v>3114.1349687388488</v>
          </cell>
          <cell r="JO78">
            <v>8925.3792948833798</v>
          </cell>
          <cell r="JP78">
            <v>12795.003968710276</v>
          </cell>
        </row>
        <row r="79">
          <cell r="B79" t="str">
            <v>Contract</v>
          </cell>
          <cell r="EE79">
            <v>0</v>
          </cell>
          <cell r="EF79">
            <v>0</v>
          </cell>
          <cell r="EG79">
            <v>0</v>
          </cell>
          <cell r="EH79">
            <v>0</v>
          </cell>
          <cell r="EI79">
            <v>0</v>
          </cell>
          <cell r="EJ79">
            <v>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0</v>
          </cell>
          <cell r="EW79">
            <v>0</v>
          </cell>
          <cell r="EX79">
            <v>0</v>
          </cell>
          <cell r="EY79">
            <v>0</v>
          </cell>
          <cell r="EZ79">
            <v>0</v>
          </cell>
          <cell r="FA79">
            <v>0</v>
          </cell>
          <cell r="FB79">
            <v>0</v>
          </cell>
          <cell r="FC79">
            <v>0</v>
          </cell>
          <cell r="FD79">
            <v>0</v>
          </cell>
          <cell r="FE79">
            <v>0</v>
          </cell>
          <cell r="FF79">
            <v>0</v>
          </cell>
          <cell r="FG79">
            <v>0</v>
          </cell>
          <cell r="FH79">
            <v>0</v>
          </cell>
          <cell r="FI79">
            <v>0</v>
          </cell>
          <cell r="FJ79">
            <v>0</v>
          </cell>
          <cell r="FK79">
            <v>0</v>
          </cell>
          <cell r="FL79">
            <v>0</v>
          </cell>
          <cell r="FM79">
            <v>0</v>
          </cell>
          <cell r="FN79">
            <v>0</v>
          </cell>
          <cell r="FO79">
            <v>0</v>
          </cell>
          <cell r="FP79">
            <v>0</v>
          </cell>
          <cell r="FQ79">
            <v>0</v>
          </cell>
          <cell r="FR79">
            <v>0</v>
          </cell>
          <cell r="FS79">
            <v>0</v>
          </cell>
          <cell r="FT79">
            <v>0</v>
          </cell>
          <cell r="FU79">
            <v>0</v>
          </cell>
          <cell r="FV79">
            <v>0</v>
          </cell>
          <cell r="FW79">
            <v>0</v>
          </cell>
          <cell r="FX79">
            <v>0</v>
          </cell>
          <cell r="FY79">
            <v>0</v>
          </cell>
          <cell r="FZ79">
            <v>0</v>
          </cell>
          <cell r="GA79">
            <v>0</v>
          </cell>
          <cell r="GB79">
            <v>0</v>
          </cell>
          <cell r="GC79">
            <v>0</v>
          </cell>
          <cell r="GD79">
            <v>0</v>
          </cell>
          <cell r="GE79">
            <v>0</v>
          </cell>
          <cell r="GF79">
            <v>0</v>
          </cell>
          <cell r="GG79">
            <v>0</v>
          </cell>
          <cell r="GH79">
            <v>0</v>
          </cell>
          <cell r="GI79">
            <v>0</v>
          </cell>
          <cell r="GJ79">
            <v>0</v>
          </cell>
          <cell r="GK79">
            <v>0</v>
          </cell>
          <cell r="GL79">
            <v>0</v>
          </cell>
          <cell r="GN79"/>
          <cell r="GO79"/>
          <cell r="GP79"/>
          <cell r="GQ79"/>
          <cell r="GR79"/>
          <cell r="GS79"/>
          <cell r="GT79"/>
          <cell r="GU79"/>
          <cell r="GV79"/>
          <cell r="GW79"/>
          <cell r="GX79"/>
          <cell r="GY79"/>
          <cell r="GZ79"/>
          <cell r="HA79"/>
          <cell r="HB79"/>
          <cell r="HC79"/>
          <cell r="HD79"/>
          <cell r="HE79"/>
          <cell r="HF79"/>
          <cell r="HG79"/>
          <cell r="HH79"/>
          <cell r="HI79"/>
          <cell r="HJ79"/>
          <cell r="HK79"/>
          <cell r="HL79"/>
          <cell r="HM79"/>
          <cell r="HN79"/>
          <cell r="HO79"/>
          <cell r="HP79"/>
          <cell r="HQ79"/>
          <cell r="HR79"/>
          <cell r="HS79"/>
          <cell r="HT79"/>
          <cell r="HU79"/>
          <cell r="HV79"/>
          <cell r="HW79"/>
          <cell r="HX79"/>
          <cell r="HY79"/>
          <cell r="HZ79"/>
          <cell r="IA79"/>
          <cell r="IB79"/>
          <cell r="IC79"/>
          <cell r="ID79"/>
          <cell r="IE79"/>
          <cell r="IF79">
            <v>0</v>
          </cell>
          <cell r="IG79">
            <v>0</v>
          </cell>
          <cell r="IH79">
            <v>0</v>
          </cell>
          <cell r="II79">
            <v>0</v>
          </cell>
          <cell r="IJ79">
            <v>0</v>
          </cell>
          <cell r="IK79">
            <v>0</v>
          </cell>
          <cell r="IL79">
            <v>0</v>
          </cell>
          <cell r="IM79">
            <v>0</v>
          </cell>
          <cell r="IN79">
            <v>0</v>
          </cell>
          <cell r="IO79">
            <v>0</v>
          </cell>
          <cell r="IP79">
            <v>0</v>
          </cell>
          <cell r="IQ79">
            <v>0</v>
          </cell>
          <cell r="IR79">
            <v>0</v>
          </cell>
          <cell r="IS79">
            <v>0</v>
          </cell>
          <cell r="IT79">
            <v>0</v>
          </cell>
          <cell r="IU79">
            <v>0</v>
          </cell>
          <cell r="IV79">
            <v>0</v>
          </cell>
          <cell r="IW79">
            <v>0</v>
          </cell>
          <cell r="IX79">
            <v>0</v>
          </cell>
          <cell r="IY79">
            <v>0</v>
          </cell>
          <cell r="JA79">
            <v>0</v>
          </cell>
          <cell r="JB79">
            <v>0</v>
          </cell>
          <cell r="JC79">
            <v>0</v>
          </cell>
          <cell r="JD79">
            <v>0</v>
          </cell>
          <cell r="JE79">
            <v>0</v>
          </cell>
          <cell r="JF79">
            <v>0</v>
          </cell>
          <cell r="JG79">
            <v>0</v>
          </cell>
          <cell r="JH79">
            <v>0</v>
          </cell>
          <cell r="JI79">
            <v>0</v>
          </cell>
          <cell r="JJ79">
            <v>0</v>
          </cell>
          <cell r="JK79">
            <v>0</v>
          </cell>
          <cell r="JL79">
            <v>0</v>
          </cell>
          <cell r="JM79">
            <v>0</v>
          </cell>
          <cell r="JN79">
            <v>0</v>
          </cell>
          <cell r="JO79">
            <v>0</v>
          </cell>
          <cell r="JP79">
            <v>0</v>
          </cell>
        </row>
        <row r="81">
          <cell r="B81" t="str">
            <v>Domestic</v>
          </cell>
          <cell r="EE81">
            <v>36937.132258064514</v>
          </cell>
          <cell r="EF81">
            <v>44119.510714285716</v>
          </cell>
          <cell r="EG81">
            <v>46012.06451612903</v>
          </cell>
          <cell r="EH81">
            <v>43763.579999999703</v>
          </cell>
          <cell r="EI81">
            <v>42999.416129032259</v>
          </cell>
          <cell r="EJ81">
            <v>47829.24</v>
          </cell>
          <cell r="EK81">
            <v>49221.958064516126</v>
          </cell>
          <cell r="EL81">
            <v>47264.545161290327</v>
          </cell>
          <cell r="EM81">
            <v>43093.23</v>
          </cell>
          <cell r="EN81">
            <v>43814.264516129035</v>
          </cell>
          <cell r="EO81">
            <v>40867.529999999701</v>
          </cell>
          <cell r="EP81">
            <v>37465.867741935486</v>
          </cell>
          <cell r="EQ81">
            <v>38688.241935483871</v>
          </cell>
          <cell r="ER81">
            <v>42376.53214285682</v>
          </cell>
          <cell r="ES81">
            <v>45327.948387096782</v>
          </cell>
          <cell r="ET81">
            <v>45064.65</v>
          </cell>
          <cell r="EU81">
            <v>41923.045161290327</v>
          </cell>
          <cell r="EV81">
            <v>48444.12</v>
          </cell>
          <cell r="EW81">
            <v>49362.996774193547</v>
          </cell>
          <cell r="EX81">
            <v>47192.312903225808</v>
          </cell>
          <cell r="EY81">
            <v>44588.55</v>
          </cell>
          <cell r="EZ81">
            <v>43017.996774193547</v>
          </cell>
          <cell r="FA81">
            <v>41268.6</v>
          </cell>
          <cell r="FB81">
            <v>36037.016129031967</v>
          </cell>
          <cell r="FC81">
            <v>40357.480645160998</v>
          </cell>
          <cell r="FD81">
            <v>44503.810714285399</v>
          </cell>
          <cell r="FE81">
            <v>23549.167741935486</v>
          </cell>
          <cell r="FF81">
            <v>11027.64</v>
          </cell>
          <cell r="FG81">
            <v>16252.287419354809</v>
          </cell>
          <cell r="FH81">
            <v>21426.571866666658</v>
          </cell>
          <cell r="FI81">
            <v>27104.251476869296</v>
          </cell>
          <cell r="FJ81">
            <v>29681.766517418673</v>
          </cell>
          <cell r="FK81">
            <v>24442.062632718968</v>
          </cell>
          <cell r="FL81">
            <v>22890.954106997589</v>
          </cell>
          <cell r="FM81">
            <v>24133.812299374113</v>
          </cell>
          <cell r="FN81">
            <v>25529.961512493464</v>
          </cell>
          <cell r="FO81">
            <v>20532.030363701895</v>
          </cell>
          <cell r="FP81">
            <v>23372.226606288423</v>
          </cell>
          <cell r="FQ81">
            <v>37149.420910623863</v>
          </cell>
          <cell r="FR81">
            <v>39694.105462767067</v>
          </cell>
          <cell r="FS81">
            <v>38793.092347872924</v>
          </cell>
          <cell r="FT81">
            <v>46066.351510864304</v>
          </cell>
          <cell r="FU81">
            <v>47845.899477925806</v>
          </cell>
          <cell r="FV81">
            <v>46163.82898096017</v>
          </cell>
          <cell r="FW81">
            <v>43460.600953647605</v>
          </cell>
          <cell r="FX81">
            <v>41955.634015964177</v>
          </cell>
          <cell r="FY81">
            <v>40373.528204124494</v>
          </cell>
          <cell r="FZ81">
            <v>35485.548282607589</v>
          </cell>
          <cell r="GA81">
            <v>38037.163218535912</v>
          </cell>
          <cell r="GB81">
            <v>41860.453854271494</v>
          </cell>
          <cell r="GC81">
            <v>45112.688752829286</v>
          </cell>
          <cell r="GD81">
            <v>45032.140692921195</v>
          </cell>
          <cell r="GE81">
            <v>42030.205158252989</v>
          </cell>
          <cell r="GF81">
            <v>48786.333448360507</v>
          </cell>
          <cell r="GG81">
            <v>49956.280917895856</v>
          </cell>
          <cell r="GH81">
            <v>47924.958820256194</v>
          </cell>
          <cell r="GI81">
            <v>45235.318334950425</v>
          </cell>
          <cell r="GJ81">
            <v>43717.978677030318</v>
          </cell>
          <cell r="GK81">
            <v>42089.205295065054</v>
          </cell>
          <cell r="GL81">
            <v>36942.08386607295</v>
          </cell>
          <cell r="GN81"/>
          <cell r="GO81"/>
          <cell r="GP81"/>
          <cell r="GQ81"/>
          <cell r="GR81"/>
          <cell r="GS81"/>
          <cell r="GT81"/>
          <cell r="GU81"/>
          <cell r="GV81"/>
          <cell r="GW81"/>
          <cell r="GX81"/>
          <cell r="GY81"/>
          <cell r="GZ81"/>
          <cell r="HA81"/>
          <cell r="HB81"/>
          <cell r="HC81"/>
          <cell r="HD81"/>
          <cell r="HE81"/>
          <cell r="HF81"/>
          <cell r="HG81"/>
          <cell r="HH81"/>
          <cell r="HI81"/>
          <cell r="HJ81"/>
          <cell r="HK81"/>
          <cell r="HL81"/>
          <cell r="HM81"/>
          <cell r="HN81"/>
          <cell r="HO81"/>
          <cell r="HP81"/>
          <cell r="HQ81"/>
          <cell r="HR81"/>
          <cell r="HS81"/>
          <cell r="HT81"/>
          <cell r="HU81"/>
          <cell r="HV81"/>
          <cell r="HW81"/>
          <cell r="HX81"/>
          <cell r="HY81"/>
          <cell r="HZ81"/>
          <cell r="IA81"/>
          <cell r="IB81"/>
          <cell r="IC81"/>
          <cell r="ID81"/>
          <cell r="IE81"/>
          <cell r="IF81">
            <v>42297.46</v>
          </cell>
          <cell r="IG81">
            <v>44843.587912087823</v>
          </cell>
          <cell r="IH81">
            <v>46563.896739130432</v>
          </cell>
          <cell r="II81">
            <v>40714.239130434689</v>
          </cell>
          <cell r="IJ81">
            <v>42122.719999999907</v>
          </cell>
          <cell r="IK81">
            <v>45108.543956043963</v>
          </cell>
          <cell r="IL81">
            <v>47074.685869565212</v>
          </cell>
          <cell r="IM81">
            <v>40095.25434782599</v>
          </cell>
          <cell r="IN81">
            <v>35857.919999999802</v>
          </cell>
          <cell r="IO81">
            <v>16235.684241758227</v>
          </cell>
          <cell r="IP81">
            <v>27104.656921787999</v>
          </cell>
          <cell r="IQ81">
            <v>24185.464708537456</v>
          </cell>
          <cell r="IR81">
            <v>27139.414827557492</v>
          </cell>
          <cell r="IS81">
            <v>41487.907384538477</v>
          </cell>
          <cell r="IT81">
            <v>45849.126204727094</v>
          </cell>
          <cell r="IU81">
            <v>39259.592362820214</v>
          </cell>
          <cell r="IV81">
            <v>41663.756878132474</v>
          </cell>
          <cell r="IW81">
            <v>45247.14927631092</v>
          </cell>
          <cell r="IX81">
            <v>47732.369368817679</v>
          </cell>
          <cell r="IY81">
            <v>40903.674974871225</v>
          </cell>
          <cell r="JA81">
            <v>0</v>
          </cell>
          <cell r="JB81">
            <v>0</v>
          </cell>
          <cell r="JC81">
            <v>0</v>
          </cell>
          <cell r="JD81">
            <v>0</v>
          </cell>
          <cell r="JE81">
            <v>0</v>
          </cell>
          <cell r="JF81">
            <v>0</v>
          </cell>
          <cell r="JG81">
            <v>0</v>
          </cell>
          <cell r="JH81">
            <v>0</v>
          </cell>
          <cell r="JI81">
            <v>0</v>
          </cell>
          <cell r="JJ81">
            <v>0</v>
          </cell>
          <cell r="JK81">
            <v>0</v>
          </cell>
          <cell r="JL81">
            <v>43608.565479452016</v>
          </cell>
          <cell r="JM81">
            <v>43604.265205479402</v>
          </cell>
          <cell r="JN81">
            <v>25817.400701342252</v>
          </cell>
          <cell r="JO81">
            <v>38487.531547089122</v>
          </cell>
          <cell r="JP81">
            <v>43895.191185741358</v>
          </cell>
        </row>
        <row r="82">
          <cell r="B82" t="str">
            <v>International</v>
          </cell>
          <cell r="EE82">
            <v>4104.1258064516132</v>
          </cell>
          <cell r="EF82">
            <v>4902.1678571428574</v>
          </cell>
          <cell r="EG82">
            <v>5112.4516129032263</v>
          </cell>
          <cell r="EH82">
            <v>4862.6199999999671</v>
          </cell>
          <cell r="EI82">
            <v>4777.7129032258072</v>
          </cell>
          <cell r="EJ82">
            <v>5314.3600000000006</v>
          </cell>
          <cell r="EK82">
            <v>5469.1064516129036</v>
          </cell>
          <cell r="EL82">
            <v>5251.6161290322589</v>
          </cell>
          <cell r="EM82">
            <v>4788.1366666666672</v>
          </cell>
          <cell r="EN82">
            <v>4868.2516129032256</v>
          </cell>
          <cell r="EO82">
            <v>4540.8366666666334</v>
          </cell>
          <cell r="EP82">
            <v>4162.8741935483877</v>
          </cell>
          <cell r="EQ82">
            <v>4298.6935483870975</v>
          </cell>
          <cell r="ER82">
            <v>4708.5035714285359</v>
          </cell>
          <cell r="ES82">
            <v>5036.4387096774199</v>
          </cell>
          <cell r="ET82">
            <v>5007.1833333333343</v>
          </cell>
          <cell r="EU82">
            <v>4658.1161290322589</v>
          </cell>
          <cell r="EV82">
            <v>5382.68</v>
          </cell>
          <cell r="EW82">
            <v>5484.7774193548394</v>
          </cell>
          <cell r="EX82">
            <v>5243.590322580646</v>
          </cell>
          <cell r="EY82">
            <v>4954.2833333333338</v>
          </cell>
          <cell r="EZ82">
            <v>4779.7774193548385</v>
          </cell>
          <cell r="FA82">
            <v>4585.4000000000005</v>
          </cell>
          <cell r="FB82">
            <v>4004.1129032257741</v>
          </cell>
          <cell r="FC82">
            <v>4484.1645161289998</v>
          </cell>
          <cell r="FD82">
            <v>4944.8678571428218</v>
          </cell>
          <cell r="FE82">
            <v>2616.5741935483875</v>
          </cell>
          <cell r="FF82">
            <v>1225.2933333333333</v>
          </cell>
          <cell r="FG82">
            <v>502.6480645161281</v>
          </cell>
          <cell r="FH82">
            <v>592.09479999999996</v>
          </cell>
          <cell r="FI82">
            <v>608.20696803225781</v>
          </cell>
          <cell r="FJ82">
            <v>586.12385946267727</v>
          </cell>
          <cell r="FK82">
            <v>558.18587963947846</v>
          </cell>
          <cell r="FL82">
            <v>542.76601674226936</v>
          </cell>
          <cell r="FM82">
            <v>561.34061874110319</v>
          </cell>
          <cell r="FN82">
            <v>525.31929505047435</v>
          </cell>
          <cell r="FO82">
            <v>601.31404859572342</v>
          </cell>
          <cell r="FP82">
            <v>699.13813518707354</v>
          </cell>
          <cell r="FQ82">
            <v>790.71737842636617</v>
          </cell>
          <cell r="FR82">
            <v>828.33489495177673</v>
          </cell>
          <cell r="FS82">
            <v>809.46421924458741</v>
          </cell>
          <cell r="FT82">
            <v>1157.7405537660234</v>
          </cell>
          <cell r="FU82">
            <v>1394.9541623149685</v>
          </cell>
          <cell r="FV82">
            <v>1529.1114638392855</v>
          </cell>
          <cell r="FW82">
            <v>1620.2220144118273</v>
          </cell>
          <cell r="FX82">
            <v>1723.9837882721415</v>
          </cell>
          <cell r="FY82">
            <v>1800.4514255609397</v>
          </cell>
          <cell r="FZ82">
            <v>1693.804948490073</v>
          </cell>
          <cell r="GA82">
            <v>1719.4774193548392</v>
          </cell>
          <cell r="GB82">
            <v>1883.4014285714145</v>
          </cell>
          <cell r="GC82">
            <v>2014.5754838709681</v>
          </cell>
          <cell r="GD82">
            <v>2002.8733333333339</v>
          </cell>
          <cell r="GE82">
            <v>1863.2464516129037</v>
          </cell>
          <cell r="GF82">
            <v>2153.0720000000001</v>
          </cell>
          <cell r="GG82">
            <v>2193.910967741936</v>
          </cell>
          <cell r="GH82">
            <v>2097.4361290322586</v>
          </cell>
          <cell r="GI82">
            <v>1981.7133333333336</v>
          </cell>
          <cell r="GJ82">
            <v>1911.9109677419356</v>
          </cell>
          <cell r="GK82">
            <v>1834.1600000000003</v>
          </cell>
          <cell r="GL82">
            <v>1601.6451612903097</v>
          </cell>
          <cell r="GN82"/>
          <cell r="GO82"/>
          <cell r="GP82"/>
          <cell r="GQ82"/>
          <cell r="GR82"/>
          <cell r="GS82"/>
          <cell r="GT82"/>
          <cell r="GU82"/>
          <cell r="GV82"/>
          <cell r="GW82"/>
          <cell r="GX82"/>
          <cell r="GY82"/>
          <cell r="GZ82"/>
          <cell r="HA82"/>
          <cell r="HB82"/>
          <cell r="HC82"/>
          <cell r="HD82"/>
          <cell r="HE82"/>
          <cell r="HF82"/>
          <cell r="HG82"/>
          <cell r="HH82"/>
          <cell r="HI82"/>
          <cell r="HJ82"/>
          <cell r="HK82"/>
          <cell r="HL82"/>
          <cell r="HM82"/>
          <cell r="HN82"/>
          <cell r="HO82"/>
          <cell r="HP82"/>
          <cell r="HQ82"/>
          <cell r="HR82"/>
          <cell r="HS82"/>
          <cell r="HT82"/>
          <cell r="HU82"/>
          <cell r="HV82"/>
          <cell r="HW82"/>
          <cell r="HX82"/>
          <cell r="HY82"/>
          <cell r="HZ82"/>
          <cell r="IA82"/>
          <cell r="IB82"/>
          <cell r="IC82"/>
          <cell r="ID82"/>
          <cell r="IE82"/>
          <cell r="IF82">
            <v>4699.7177777777788</v>
          </cell>
          <cell r="IG82">
            <v>4982.6208791208692</v>
          </cell>
          <cell r="IH82">
            <v>5173.766304347826</v>
          </cell>
          <cell r="II82">
            <v>4523.8043478260761</v>
          </cell>
          <cell r="IJ82">
            <v>4680.3022222222116</v>
          </cell>
          <cell r="IK82">
            <v>5012.0604395604405</v>
          </cell>
          <cell r="IL82">
            <v>5230.5206521739137</v>
          </cell>
          <cell r="IM82">
            <v>4455.0282608695552</v>
          </cell>
          <cell r="IN82">
            <v>3984.2133333333109</v>
          </cell>
          <cell r="IO82">
            <v>770.37070329670291</v>
          </cell>
          <cell r="IP82">
            <v>584.45469610355804</v>
          </cell>
          <cell r="IQ82">
            <v>542.94416551965378</v>
          </cell>
          <cell r="IR82">
            <v>696.9871335880315</v>
          </cell>
          <cell r="IS82">
            <v>930.50169514413415</v>
          </cell>
          <cell r="IT82">
            <v>1513.6162482949642</v>
          </cell>
          <cell r="IU82">
            <v>1738.7499305049657</v>
          </cell>
          <cell r="IV82">
            <v>1872.120888888885</v>
          </cell>
          <cell r="IW82">
            <v>2004.8241758241761</v>
          </cell>
          <cell r="IX82">
            <v>2092.2082608695655</v>
          </cell>
          <cell r="IY82">
            <v>1782.0113043478218</v>
          </cell>
          <cell r="JA82">
            <v>0</v>
          </cell>
          <cell r="JB82">
            <v>0</v>
          </cell>
          <cell r="JC82">
            <v>0</v>
          </cell>
          <cell r="JD82">
            <v>0</v>
          </cell>
          <cell r="JE82">
            <v>0</v>
          </cell>
          <cell r="JF82">
            <v>0</v>
          </cell>
          <cell r="JG82">
            <v>0</v>
          </cell>
          <cell r="JH82">
            <v>0</v>
          </cell>
          <cell r="JI82">
            <v>0</v>
          </cell>
          <cell r="JJ82">
            <v>0</v>
          </cell>
          <cell r="JK82">
            <v>0</v>
          </cell>
          <cell r="JL82">
            <v>4845.3961643835573</v>
          </cell>
          <cell r="JM82">
            <v>4844.9183561643786</v>
          </cell>
          <cell r="JN82">
            <v>1458.6400801899542</v>
          </cell>
          <cell r="JO82">
            <v>1223.6224239195415</v>
          </cell>
          <cell r="JP82">
            <v>1937.9673424657517</v>
          </cell>
        </row>
        <row r="83">
          <cell r="B83" t="str">
            <v>Overseas</v>
          </cell>
          <cell r="EE83">
            <v>2052.0629032258066</v>
          </cell>
          <cell r="EF83">
            <v>2451.0839285714287</v>
          </cell>
          <cell r="EG83">
            <v>2556.2258064516132</v>
          </cell>
          <cell r="EH83">
            <v>2431.3099999999836</v>
          </cell>
          <cell r="EI83">
            <v>2388.8564516129036</v>
          </cell>
          <cell r="EJ83">
            <v>2657.1800000000003</v>
          </cell>
          <cell r="EK83">
            <v>2734.5532258064518</v>
          </cell>
          <cell r="EL83">
            <v>2625.8080645161294</v>
          </cell>
          <cell r="EM83">
            <v>2394.0683333333336</v>
          </cell>
          <cell r="EN83">
            <v>2434.1258064516128</v>
          </cell>
          <cell r="EO83">
            <v>2270.4183333333167</v>
          </cell>
          <cell r="EP83">
            <v>2081.4370967741938</v>
          </cell>
          <cell r="EQ83">
            <v>2149.3467741935488</v>
          </cell>
          <cell r="ER83">
            <v>2354.251785714268</v>
          </cell>
          <cell r="ES83">
            <v>2518.2193548387099</v>
          </cell>
          <cell r="ET83">
            <v>2503.5916666666672</v>
          </cell>
          <cell r="EU83">
            <v>2329.0580645161294</v>
          </cell>
          <cell r="EV83">
            <v>2691.34</v>
          </cell>
          <cell r="EW83">
            <v>2742.3887096774197</v>
          </cell>
          <cell r="EX83">
            <v>2621.795161290323</v>
          </cell>
          <cell r="EY83">
            <v>2477.1416666666669</v>
          </cell>
          <cell r="EZ83">
            <v>2389.8887096774192</v>
          </cell>
          <cell r="FA83">
            <v>2292.7000000000003</v>
          </cell>
          <cell r="FB83">
            <v>2002.056451612887</v>
          </cell>
          <cell r="FC83">
            <v>2242.0822580644999</v>
          </cell>
          <cell r="FD83">
            <v>2472.4339285714109</v>
          </cell>
          <cell r="FE83">
            <v>1308.2870967741937</v>
          </cell>
          <cell r="FF83">
            <v>612.64666666666665</v>
          </cell>
          <cell r="FG83">
            <v>335.09870967741875</v>
          </cell>
          <cell r="FH83">
            <v>403.70100000000008</v>
          </cell>
          <cell r="FI83">
            <v>413.68933685483887</v>
          </cell>
          <cell r="FJ83">
            <v>397.72409744185489</v>
          </cell>
          <cell r="FK83">
            <v>377.88164664432043</v>
          </cell>
          <cell r="FL83">
            <v>366.59674775568686</v>
          </cell>
          <cell r="FM83">
            <v>371.09861007299884</v>
          </cell>
          <cell r="FN83">
            <v>340.83478478760367</v>
          </cell>
          <cell r="FO83">
            <v>383.74420406845474</v>
          </cell>
          <cell r="FP83">
            <v>439.66716728435665</v>
          </cell>
          <cell r="FQ83">
            <v>490.7681573311848</v>
          </cell>
          <cell r="FR83">
            <v>508.07415395637327</v>
          </cell>
          <cell r="FS83">
            <v>491.21866939280358</v>
          </cell>
          <cell r="FT83">
            <v>673.81273634894399</v>
          </cell>
          <cell r="FU83">
            <v>789.38322176512224</v>
          </cell>
          <cell r="FV83">
            <v>848.02716694753894</v>
          </cell>
          <cell r="FW83">
            <v>885.03373347381296</v>
          </cell>
          <cell r="FX83">
            <v>930.66141393568239</v>
          </cell>
          <cell r="FY83">
            <v>962.80882681280877</v>
          </cell>
          <cell r="FZ83">
            <v>898.81950693572674</v>
          </cell>
          <cell r="GA83">
            <v>859.73870967741959</v>
          </cell>
          <cell r="GB83">
            <v>941.70071428570725</v>
          </cell>
          <cell r="GC83">
            <v>1007.2877419354841</v>
          </cell>
          <cell r="GD83">
            <v>1001.436666666667</v>
          </cell>
          <cell r="GE83">
            <v>931.62322580645184</v>
          </cell>
          <cell r="GF83">
            <v>1076.5360000000001</v>
          </cell>
          <cell r="GG83">
            <v>1096.955483870968</v>
          </cell>
          <cell r="GH83">
            <v>1048.7180645161293</v>
          </cell>
          <cell r="GI83">
            <v>990.8566666666668</v>
          </cell>
          <cell r="GJ83">
            <v>955.95548387096778</v>
          </cell>
          <cell r="GK83">
            <v>917.08000000000015</v>
          </cell>
          <cell r="GL83">
            <v>800.82258064515486</v>
          </cell>
          <cell r="GN83"/>
          <cell r="GO83"/>
          <cell r="GP83"/>
          <cell r="GQ83"/>
          <cell r="GR83"/>
          <cell r="GS83"/>
          <cell r="GT83"/>
          <cell r="GU83"/>
          <cell r="GV83"/>
          <cell r="GW83"/>
          <cell r="GX83"/>
          <cell r="GY83"/>
          <cell r="GZ83"/>
          <cell r="HA83"/>
          <cell r="HB83"/>
          <cell r="HC83"/>
          <cell r="HD83"/>
          <cell r="HE83"/>
          <cell r="HF83"/>
          <cell r="HG83"/>
          <cell r="HH83"/>
          <cell r="HI83"/>
          <cell r="HJ83"/>
          <cell r="HK83"/>
          <cell r="HL83"/>
          <cell r="HM83"/>
          <cell r="HN83"/>
          <cell r="HO83"/>
          <cell r="HP83"/>
          <cell r="HQ83"/>
          <cell r="HR83"/>
          <cell r="HS83"/>
          <cell r="HT83"/>
          <cell r="HU83"/>
          <cell r="HV83"/>
          <cell r="HW83"/>
          <cell r="HX83"/>
          <cell r="HY83"/>
          <cell r="HZ83"/>
          <cell r="IA83"/>
          <cell r="IB83"/>
          <cell r="IC83"/>
          <cell r="ID83"/>
          <cell r="IE83"/>
          <cell r="IF83">
            <v>2349.8588888888894</v>
          </cell>
          <cell r="IG83">
            <v>2491.3104395604346</v>
          </cell>
          <cell r="IH83">
            <v>2586.883152173913</v>
          </cell>
          <cell r="II83">
            <v>2261.902173913038</v>
          </cell>
          <cell r="IJ83">
            <v>2340.1511111111058</v>
          </cell>
          <cell r="IK83">
            <v>2506.0302197802202</v>
          </cell>
          <cell r="IL83">
            <v>2615.2603260869569</v>
          </cell>
          <cell r="IM83">
            <v>2227.5141304347776</v>
          </cell>
          <cell r="IN83">
            <v>1992.1066666666554</v>
          </cell>
          <cell r="IO83">
            <v>449.21417582417558</v>
          </cell>
          <cell r="IP83">
            <v>396.63332459268611</v>
          </cell>
          <cell r="IQ83">
            <v>359.38408490252141</v>
          </cell>
          <cell r="IR83">
            <v>438.00626541500895</v>
          </cell>
          <cell r="IS83">
            <v>556.97126879490588</v>
          </cell>
          <cell r="IT83">
            <v>840.33406580768349</v>
          </cell>
          <cell r="IU83">
            <v>930.41492773258631</v>
          </cell>
          <cell r="IV83">
            <v>936.06044444444251</v>
          </cell>
          <cell r="IW83">
            <v>1002.4120879120881</v>
          </cell>
          <cell r="IX83">
            <v>1046.1041304347827</v>
          </cell>
          <cell r="IY83">
            <v>891.0056521739109</v>
          </cell>
          <cell r="JA83">
            <v>0</v>
          </cell>
          <cell r="JB83">
            <v>0</v>
          </cell>
          <cell r="JC83">
            <v>0</v>
          </cell>
          <cell r="JD83">
            <v>0</v>
          </cell>
          <cell r="JE83">
            <v>0</v>
          </cell>
          <cell r="JF83">
            <v>0</v>
          </cell>
          <cell r="JG83">
            <v>0</v>
          </cell>
          <cell r="JH83">
            <v>0</v>
          </cell>
          <cell r="JI83">
            <v>0</v>
          </cell>
          <cell r="JJ83">
            <v>0</v>
          </cell>
          <cell r="JK83">
            <v>0</v>
          </cell>
          <cell r="JL83">
            <v>2422.6980821917787</v>
          </cell>
          <cell r="JM83">
            <v>2422.4591780821893</v>
          </cell>
          <cell r="JN83">
            <v>793.75805937961104</v>
          </cell>
          <cell r="JO83">
            <v>693.18864863943031</v>
          </cell>
          <cell r="JP83">
            <v>968.98367123287585</v>
          </cell>
        </row>
        <row r="84">
          <cell r="B84" t="str">
            <v>Canada</v>
          </cell>
          <cell r="EE84">
            <v>1026.0314516129033</v>
          </cell>
          <cell r="EF84">
            <v>1225.5419642857144</v>
          </cell>
          <cell r="EG84">
            <v>1278.1129032258066</v>
          </cell>
          <cell r="EH84">
            <v>1215.6549999999918</v>
          </cell>
          <cell r="EI84">
            <v>1194.4282258064518</v>
          </cell>
          <cell r="EJ84">
            <v>1328.5900000000001</v>
          </cell>
          <cell r="EK84">
            <v>1367.2766129032259</v>
          </cell>
          <cell r="EL84">
            <v>1312.9040322580647</v>
          </cell>
          <cell r="EM84">
            <v>1197.0341666666668</v>
          </cell>
          <cell r="EN84">
            <v>1217.0629032258064</v>
          </cell>
          <cell r="EO84">
            <v>1135.2091666666583</v>
          </cell>
          <cell r="EP84">
            <v>1040.7185483870969</v>
          </cell>
          <cell r="EQ84">
            <v>1074.6733870967744</v>
          </cell>
          <cell r="ER84">
            <v>1177.125892857134</v>
          </cell>
          <cell r="ES84">
            <v>1259.109677419355</v>
          </cell>
          <cell r="ET84">
            <v>1251.7958333333336</v>
          </cell>
          <cell r="EU84">
            <v>1164.5290322580647</v>
          </cell>
          <cell r="EV84">
            <v>1345.67</v>
          </cell>
          <cell r="EW84">
            <v>1371.1943548387098</v>
          </cell>
          <cell r="EX84">
            <v>1310.8975806451615</v>
          </cell>
          <cell r="EY84">
            <v>1238.5708333333334</v>
          </cell>
          <cell r="EZ84">
            <v>1194.9443548387096</v>
          </cell>
          <cell r="FA84">
            <v>1146.3500000000001</v>
          </cell>
          <cell r="FB84">
            <v>1001.0282258064435</v>
          </cell>
          <cell r="FC84">
            <v>1121.04112903225</v>
          </cell>
          <cell r="FD84">
            <v>1236.2169642857054</v>
          </cell>
          <cell r="FE84">
            <v>654.14354838709687</v>
          </cell>
          <cell r="FF84">
            <v>306.32333333333332</v>
          </cell>
          <cell r="FG84">
            <v>167.54935483870938</v>
          </cell>
          <cell r="FH84">
            <v>201.85050000000004</v>
          </cell>
          <cell r="FI84">
            <v>206.84466842741944</v>
          </cell>
          <cell r="FJ84">
            <v>198.86204872092745</v>
          </cell>
          <cell r="FK84">
            <v>188.94082332216021</v>
          </cell>
          <cell r="FL84">
            <v>183.29837387784343</v>
          </cell>
          <cell r="FM84">
            <v>185.54930503649942</v>
          </cell>
          <cell r="FN84">
            <v>170.41739239380183</v>
          </cell>
          <cell r="FO84">
            <v>191.87210203422737</v>
          </cell>
          <cell r="FP84">
            <v>219.83358364217833</v>
          </cell>
          <cell r="FQ84">
            <v>245.3840786655924</v>
          </cell>
          <cell r="FR84">
            <v>254.03707697818663</v>
          </cell>
          <cell r="FS84">
            <v>245.60933469640179</v>
          </cell>
          <cell r="FT84">
            <v>336.90636817447199</v>
          </cell>
          <cell r="FU84">
            <v>394.69161088256112</v>
          </cell>
          <cell r="FV84">
            <v>424.01358347376947</v>
          </cell>
          <cell r="FW84">
            <v>442.51686673690648</v>
          </cell>
          <cell r="FX84">
            <v>465.33070696784119</v>
          </cell>
          <cell r="FY84">
            <v>481.40441340640439</v>
          </cell>
          <cell r="FZ84">
            <v>449.40975346786337</v>
          </cell>
          <cell r="GA84">
            <v>429.8693548387098</v>
          </cell>
          <cell r="GB84">
            <v>470.85035714285362</v>
          </cell>
          <cell r="GC84">
            <v>503.64387096774203</v>
          </cell>
          <cell r="GD84">
            <v>500.71833333333348</v>
          </cell>
          <cell r="GE84">
            <v>465.81161290322592</v>
          </cell>
          <cell r="GF84">
            <v>538.26800000000003</v>
          </cell>
          <cell r="GG84">
            <v>548.477741935484</v>
          </cell>
          <cell r="GH84">
            <v>524.35903225806464</v>
          </cell>
          <cell r="GI84">
            <v>495.4283333333334</v>
          </cell>
          <cell r="GJ84">
            <v>477.97774193548389</v>
          </cell>
          <cell r="GK84">
            <v>458.54000000000008</v>
          </cell>
          <cell r="GL84">
            <v>400.41129032257743</v>
          </cell>
          <cell r="GN84"/>
          <cell r="GO84"/>
          <cell r="GP84"/>
          <cell r="GQ84"/>
          <cell r="GR84"/>
          <cell r="GS84"/>
          <cell r="GT84"/>
          <cell r="GU84"/>
          <cell r="GV84"/>
          <cell r="GW84"/>
          <cell r="GX84"/>
          <cell r="GY84"/>
          <cell r="GZ84"/>
          <cell r="HA84"/>
          <cell r="HB84"/>
          <cell r="HC84"/>
          <cell r="HD84"/>
          <cell r="HE84"/>
          <cell r="HF84"/>
          <cell r="HG84"/>
          <cell r="HH84"/>
          <cell r="HI84"/>
          <cell r="HJ84"/>
          <cell r="HK84"/>
          <cell r="HL84"/>
          <cell r="HM84"/>
          <cell r="HN84"/>
          <cell r="HO84"/>
          <cell r="HP84"/>
          <cell r="HQ84"/>
          <cell r="HR84"/>
          <cell r="HS84"/>
          <cell r="HT84"/>
          <cell r="HU84"/>
          <cell r="HV84"/>
          <cell r="HW84"/>
          <cell r="HX84"/>
          <cell r="HY84"/>
          <cell r="HZ84"/>
          <cell r="IA84"/>
          <cell r="IB84"/>
          <cell r="IC84"/>
          <cell r="ID84"/>
          <cell r="IE84"/>
          <cell r="IF84">
            <v>1174.9294444444447</v>
          </cell>
          <cell r="IG84">
            <v>1245.6552197802173</v>
          </cell>
          <cell r="IH84">
            <v>1293.4415760869565</v>
          </cell>
          <cell r="II84">
            <v>1130.951086956519</v>
          </cell>
          <cell r="IJ84">
            <v>1170.0755555555529</v>
          </cell>
          <cell r="IK84">
            <v>1253.0151098901101</v>
          </cell>
          <cell r="IL84">
            <v>1307.6301630434784</v>
          </cell>
          <cell r="IM84">
            <v>1113.7570652173888</v>
          </cell>
          <cell r="IN84">
            <v>996.05333333332771</v>
          </cell>
          <cell r="IO84">
            <v>224.60708791208779</v>
          </cell>
          <cell r="IP84">
            <v>198.31666229634305</v>
          </cell>
          <cell r="IQ84">
            <v>179.6920424512607</v>
          </cell>
          <cell r="IR84">
            <v>219.00313270750448</v>
          </cell>
          <cell r="IS84">
            <v>278.48563439745294</v>
          </cell>
          <cell r="IT84">
            <v>420.16703290384174</v>
          </cell>
          <cell r="IU84">
            <v>465.20746386629315</v>
          </cell>
          <cell r="IV84">
            <v>468.03022222222125</v>
          </cell>
          <cell r="IW84">
            <v>501.20604395604403</v>
          </cell>
          <cell r="IX84">
            <v>523.05206521739137</v>
          </cell>
          <cell r="IY84">
            <v>445.50282608695545</v>
          </cell>
          <cell r="JA84">
            <v>0</v>
          </cell>
          <cell r="JB84">
            <v>0</v>
          </cell>
          <cell r="JC84">
            <v>0</v>
          </cell>
          <cell r="JD84">
            <v>0</v>
          </cell>
          <cell r="JE84">
            <v>0</v>
          </cell>
          <cell r="JF84">
            <v>0</v>
          </cell>
          <cell r="JG84">
            <v>0</v>
          </cell>
          <cell r="JH84">
            <v>0</v>
          </cell>
          <cell r="JI84">
            <v>0</v>
          </cell>
          <cell r="JJ84">
            <v>0</v>
          </cell>
          <cell r="JK84">
            <v>0</v>
          </cell>
          <cell r="JL84">
            <v>1211.3490410958893</v>
          </cell>
          <cell r="JM84">
            <v>1211.2295890410946</v>
          </cell>
          <cell r="JN84">
            <v>396.87902968980552</v>
          </cell>
          <cell r="JO84">
            <v>346.59432431971516</v>
          </cell>
          <cell r="JP84">
            <v>484.49183561643792</v>
          </cell>
        </row>
        <row r="85">
          <cell r="B85" t="str">
            <v>Mexico</v>
          </cell>
          <cell r="EE85">
            <v>1026.0314516129033</v>
          </cell>
          <cell r="EF85">
            <v>1225.5419642857144</v>
          </cell>
          <cell r="EG85">
            <v>1278.1129032258066</v>
          </cell>
          <cell r="EH85">
            <v>1215.6549999999918</v>
          </cell>
          <cell r="EI85">
            <v>1194.4282258064518</v>
          </cell>
          <cell r="EJ85">
            <v>1328.5900000000001</v>
          </cell>
          <cell r="EK85">
            <v>1367.2766129032259</v>
          </cell>
          <cell r="EL85">
            <v>1312.9040322580647</v>
          </cell>
          <cell r="EM85">
            <v>1197.0341666666668</v>
          </cell>
          <cell r="EN85">
            <v>1217.0629032258064</v>
          </cell>
          <cell r="EO85">
            <v>1135.2091666666583</v>
          </cell>
          <cell r="EP85">
            <v>1040.7185483870969</v>
          </cell>
          <cell r="EQ85">
            <v>1074.6733870967744</v>
          </cell>
          <cell r="ER85">
            <v>1177.125892857134</v>
          </cell>
          <cell r="ES85">
            <v>1259.109677419355</v>
          </cell>
          <cell r="ET85">
            <v>1251.7958333333336</v>
          </cell>
          <cell r="EU85">
            <v>1164.5290322580647</v>
          </cell>
          <cell r="EV85">
            <v>1345.67</v>
          </cell>
          <cell r="EW85">
            <v>1371.1943548387098</v>
          </cell>
          <cell r="EX85">
            <v>1310.8975806451615</v>
          </cell>
          <cell r="EY85">
            <v>1238.5708333333334</v>
          </cell>
          <cell r="EZ85">
            <v>1194.9443548387096</v>
          </cell>
          <cell r="FA85">
            <v>1146.3500000000001</v>
          </cell>
          <cell r="FB85">
            <v>1001.0282258064435</v>
          </cell>
          <cell r="FC85">
            <v>1121.04112903225</v>
          </cell>
          <cell r="FD85">
            <v>1236.2169642857054</v>
          </cell>
          <cell r="FE85">
            <v>654.14354838709687</v>
          </cell>
          <cell r="FF85">
            <v>306.32333333333332</v>
          </cell>
          <cell r="FG85">
            <v>167.54935483870938</v>
          </cell>
          <cell r="FH85">
            <v>201.85050000000004</v>
          </cell>
          <cell r="FI85">
            <v>206.84466842741944</v>
          </cell>
          <cell r="FJ85">
            <v>198.86204872092745</v>
          </cell>
          <cell r="FK85">
            <v>188.94082332216021</v>
          </cell>
          <cell r="FL85">
            <v>183.29837387784343</v>
          </cell>
          <cell r="FM85">
            <v>185.54930503649942</v>
          </cell>
          <cell r="FN85">
            <v>170.41739239380183</v>
          </cell>
          <cell r="FO85">
            <v>191.87210203422737</v>
          </cell>
          <cell r="FP85">
            <v>219.83358364217833</v>
          </cell>
          <cell r="FQ85">
            <v>245.3840786655924</v>
          </cell>
          <cell r="FR85">
            <v>254.03707697818663</v>
          </cell>
          <cell r="FS85">
            <v>245.60933469640179</v>
          </cell>
          <cell r="FT85">
            <v>336.90636817447199</v>
          </cell>
          <cell r="FU85">
            <v>394.69161088256112</v>
          </cell>
          <cell r="FV85">
            <v>424.01358347376947</v>
          </cell>
          <cell r="FW85">
            <v>442.51686673690648</v>
          </cell>
          <cell r="FX85">
            <v>465.33070696784119</v>
          </cell>
          <cell r="FY85">
            <v>481.40441340640439</v>
          </cell>
          <cell r="FZ85">
            <v>449.40975346786337</v>
          </cell>
          <cell r="GA85">
            <v>429.8693548387098</v>
          </cell>
          <cell r="GB85">
            <v>470.85035714285362</v>
          </cell>
          <cell r="GC85">
            <v>503.64387096774203</v>
          </cell>
          <cell r="GD85">
            <v>500.71833333333348</v>
          </cell>
          <cell r="GE85">
            <v>465.81161290322592</v>
          </cell>
          <cell r="GF85">
            <v>538.26800000000003</v>
          </cell>
          <cell r="GG85">
            <v>548.477741935484</v>
          </cell>
          <cell r="GH85">
            <v>524.35903225806464</v>
          </cell>
          <cell r="GI85">
            <v>495.4283333333334</v>
          </cell>
          <cell r="GJ85">
            <v>477.97774193548389</v>
          </cell>
          <cell r="GK85">
            <v>458.54000000000008</v>
          </cell>
          <cell r="GL85">
            <v>400.41129032257743</v>
          </cell>
          <cell r="GN85"/>
          <cell r="GO85"/>
          <cell r="GP85"/>
          <cell r="GQ85"/>
          <cell r="GR85"/>
          <cell r="GS85"/>
          <cell r="GT85"/>
          <cell r="GU85"/>
          <cell r="GV85"/>
          <cell r="GW85"/>
          <cell r="GX85"/>
          <cell r="GY85"/>
          <cell r="GZ85"/>
          <cell r="HA85"/>
          <cell r="HB85"/>
          <cell r="HC85"/>
          <cell r="HD85"/>
          <cell r="HE85"/>
          <cell r="HF85"/>
          <cell r="HG85"/>
          <cell r="HH85"/>
          <cell r="HI85"/>
          <cell r="HJ85"/>
          <cell r="HK85"/>
          <cell r="HL85"/>
          <cell r="HM85"/>
          <cell r="HN85"/>
          <cell r="HO85"/>
          <cell r="HP85"/>
          <cell r="HQ85"/>
          <cell r="HR85"/>
          <cell r="HS85"/>
          <cell r="HT85"/>
          <cell r="HU85"/>
          <cell r="HV85"/>
          <cell r="HW85"/>
          <cell r="HX85"/>
          <cell r="HY85"/>
          <cell r="HZ85"/>
          <cell r="IA85"/>
          <cell r="IB85"/>
          <cell r="IC85"/>
          <cell r="ID85"/>
          <cell r="IE85"/>
          <cell r="IF85">
            <v>1174.9294444444447</v>
          </cell>
          <cell r="IG85">
            <v>1245.6552197802173</v>
          </cell>
          <cell r="IH85">
            <v>1293.4415760869565</v>
          </cell>
          <cell r="II85">
            <v>1130.951086956519</v>
          </cell>
          <cell r="IJ85">
            <v>1170.0755555555529</v>
          </cell>
          <cell r="IK85">
            <v>1253.0151098901101</v>
          </cell>
          <cell r="IL85">
            <v>1307.6301630434784</v>
          </cell>
          <cell r="IM85">
            <v>1113.7570652173888</v>
          </cell>
          <cell r="IN85">
            <v>996.05333333332771</v>
          </cell>
          <cell r="IO85">
            <v>224.60708791208779</v>
          </cell>
          <cell r="IP85">
            <v>198.31666229634305</v>
          </cell>
          <cell r="IQ85">
            <v>179.6920424512607</v>
          </cell>
          <cell r="IR85">
            <v>219.00313270750448</v>
          </cell>
          <cell r="IS85">
            <v>278.48563439745294</v>
          </cell>
          <cell r="IT85">
            <v>420.16703290384174</v>
          </cell>
          <cell r="IU85">
            <v>465.20746386629315</v>
          </cell>
          <cell r="IV85">
            <v>468.03022222222125</v>
          </cell>
          <cell r="IW85">
            <v>501.20604395604403</v>
          </cell>
          <cell r="IX85">
            <v>523.05206521739137</v>
          </cell>
          <cell r="IY85">
            <v>445.50282608695545</v>
          </cell>
          <cell r="JA85">
            <v>0</v>
          </cell>
          <cell r="JB85">
            <v>0</v>
          </cell>
          <cell r="JC85">
            <v>0</v>
          </cell>
          <cell r="JD85">
            <v>0</v>
          </cell>
          <cell r="JE85">
            <v>0</v>
          </cell>
          <cell r="JF85">
            <v>0</v>
          </cell>
          <cell r="JG85">
            <v>0</v>
          </cell>
          <cell r="JH85">
            <v>0</v>
          </cell>
          <cell r="JI85">
            <v>0</v>
          </cell>
          <cell r="JJ85">
            <v>0</v>
          </cell>
          <cell r="JK85">
            <v>0</v>
          </cell>
          <cell r="JL85">
            <v>1211.3490410958893</v>
          </cell>
          <cell r="JM85">
            <v>1211.2295890410946</v>
          </cell>
          <cell r="JN85">
            <v>396.87902968980552</v>
          </cell>
          <cell r="JO85">
            <v>346.59432431971516</v>
          </cell>
          <cell r="JP85">
            <v>484.49183561643792</v>
          </cell>
        </row>
        <row r="86">
          <cell r="EE86"/>
          <cell r="EF86"/>
          <cell r="EG86"/>
          <cell r="EH86"/>
          <cell r="EI86"/>
          <cell r="EJ86"/>
          <cell r="EK86"/>
          <cell r="EL86"/>
          <cell r="EM86"/>
          <cell r="EN86"/>
          <cell r="EO86"/>
          <cell r="EP86"/>
          <cell r="EQ86"/>
          <cell r="ER86"/>
          <cell r="ES86"/>
          <cell r="ET86"/>
          <cell r="EU86"/>
          <cell r="EV86"/>
          <cell r="EW86"/>
          <cell r="EX86"/>
          <cell r="EY86"/>
          <cell r="EZ86"/>
          <cell r="FA86"/>
          <cell r="FB86"/>
          <cell r="FC86"/>
          <cell r="FD86"/>
          <cell r="FE86"/>
          <cell r="FF86"/>
          <cell r="FG86"/>
          <cell r="FH86"/>
          <cell r="FI86"/>
          <cell r="FJ86"/>
          <cell r="FK86"/>
          <cell r="FL86"/>
          <cell r="FM86"/>
          <cell r="FN86"/>
          <cell r="FO86"/>
          <cell r="FP86"/>
          <cell r="FQ86"/>
          <cell r="FR86"/>
          <cell r="FS86"/>
          <cell r="FT86"/>
          <cell r="FU86"/>
          <cell r="FV86"/>
          <cell r="FW86"/>
          <cell r="FX86"/>
          <cell r="FY86"/>
          <cell r="FZ86"/>
          <cell r="GA86"/>
          <cell r="GB86"/>
          <cell r="GC86"/>
          <cell r="GD86"/>
          <cell r="GE86"/>
          <cell r="GF86"/>
          <cell r="GG86"/>
          <cell r="GH86"/>
          <cell r="GI86"/>
          <cell r="GJ86"/>
          <cell r="GK86"/>
          <cell r="GL86"/>
          <cell r="GN86"/>
          <cell r="GO86"/>
          <cell r="GP86"/>
          <cell r="GQ86"/>
          <cell r="GR86"/>
          <cell r="GS86"/>
          <cell r="GT86"/>
          <cell r="GU86"/>
          <cell r="GV86"/>
          <cell r="GW86"/>
          <cell r="GX86"/>
          <cell r="GY86"/>
          <cell r="GZ86"/>
          <cell r="HA86"/>
          <cell r="HB86"/>
          <cell r="HC86"/>
          <cell r="HD86"/>
          <cell r="HE86"/>
          <cell r="HF86"/>
          <cell r="HG86"/>
          <cell r="HH86"/>
          <cell r="HI86"/>
          <cell r="HJ86"/>
          <cell r="HK86"/>
          <cell r="HL86"/>
          <cell r="HM86"/>
          <cell r="HN86"/>
          <cell r="HO86"/>
          <cell r="HP86"/>
          <cell r="HQ86"/>
          <cell r="HR86"/>
          <cell r="HS86"/>
          <cell r="HT86"/>
          <cell r="HU86"/>
          <cell r="HV86"/>
          <cell r="HW86"/>
          <cell r="HX86"/>
          <cell r="HY86"/>
          <cell r="HZ86"/>
          <cell r="IA86"/>
          <cell r="IB86"/>
          <cell r="IC86"/>
          <cell r="ID86"/>
          <cell r="IE86"/>
          <cell r="IF86"/>
          <cell r="IG86"/>
          <cell r="IH86"/>
          <cell r="II86"/>
          <cell r="IJ86"/>
          <cell r="IK86"/>
          <cell r="IL86"/>
          <cell r="IM86"/>
          <cell r="IN86"/>
          <cell r="IO86"/>
          <cell r="IP86"/>
          <cell r="IQ86"/>
          <cell r="IR86"/>
          <cell r="IS86"/>
          <cell r="IT86"/>
          <cell r="IU86"/>
          <cell r="IV86"/>
          <cell r="IW86"/>
          <cell r="IX86"/>
          <cell r="IY86"/>
          <cell r="JA86"/>
          <cell r="JB86"/>
          <cell r="JC86"/>
          <cell r="JD86"/>
          <cell r="JE86"/>
        </row>
        <row r="87">
          <cell r="B87" t="str">
            <v>Estimated segmenation demand, total</v>
          </cell>
        </row>
        <row r="88">
          <cell r="B88" t="str">
            <v>Total</v>
          </cell>
          <cell r="EE88">
            <v>1272279</v>
          </cell>
          <cell r="EF88">
            <v>1372607</v>
          </cell>
          <cell r="EG88">
            <v>1584860</v>
          </cell>
          <cell r="EH88">
            <v>1458785.99999999</v>
          </cell>
          <cell r="EI88">
            <v>1481091</v>
          </cell>
          <cell r="EJ88">
            <v>1594308</v>
          </cell>
          <cell r="EK88">
            <v>1695423</v>
          </cell>
          <cell r="EL88">
            <v>1628001</v>
          </cell>
          <cell r="EM88">
            <v>1436441</v>
          </cell>
          <cell r="EN88">
            <v>1509158</v>
          </cell>
          <cell r="EO88">
            <v>1362250.99999999</v>
          </cell>
          <cell r="EP88">
            <v>1290491</v>
          </cell>
          <cell r="EQ88">
            <v>1332595</v>
          </cell>
          <cell r="ER88">
            <v>1318380.99999999</v>
          </cell>
          <cell r="ES88">
            <v>1561296</v>
          </cell>
          <cell r="ET88">
            <v>1502155</v>
          </cell>
          <cell r="EU88">
            <v>1444016</v>
          </cell>
          <cell r="EV88">
            <v>1614804</v>
          </cell>
          <cell r="EW88">
            <v>1700281</v>
          </cell>
          <cell r="EX88">
            <v>1625513</v>
          </cell>
          <cell r="EY88">
            <v>1486285</v>
          </cell>
          <cell r="EZ88">
            <v>1481731</v>
          </cell>
          <cell r="FA88">
            <v>1375620</v>
          </cell>
          <cell r="FB88">
            <v>1241274.99999999</v>
          </cell>
          <cell r="FC88">
            <v>1390090.99999999</v>
          </cell>
          <cell r="FD88">
            <v>1384562.99999999</v>
          </cell>
          <cell r="FE88">
            <v>811138</v>
          </cell>
          <cell r="FF88">
            <v>367588</v>
          </cell>
          <cell r="FG88">
            <v>519402.99999999907</v>
          </cell>
          <cell r="FH88">
            <v>660559.99999999977</v>
          </cell>
          <cell r="FI88">
            <v>859086.21179194818</v>
          </cell>
          <cell r="FJ88">
            <v>938304.60168332187</v>
          </cell>
          <cell r="FK88">
            <v>750007.45537075331</v>
          </cell>
          <cell r="FL88">
            <v>726445.32383593556</v>
          </cell>
          <cell r="FM88">
            <v>740854.58754345647</v>
          </cell>
          <cell r="FN88">
            <v>807713.70503386215</v>
          </cell>
          <cell r="FO88">
            <v>655133.67678122618</v>
          </cell>
          <cell r="FP88">
            <v>673998.21276131389</v>
          </cell>
          <cell r="FQ88">
            <v>1176144.2869605571</v>
          </cell>
          <cell r="FR88">
            <v>1215673.2107315653</v>
          </cell>
          <cell r="FS88">
            <v>1227679.2535806429</v>
          </cell>
          <cell r="FT88">
            <v>1416722.7619389098</v>
          </cell>
          <cell r="FU88">
            <v>1526466.462847464</v>
          </cell>
          <cell r="FV88">
            <v>1478481.1537887831</v>
          </cell>
          <cell r="FW88">
            <v>1352424.6890417829</v>
          </cell>
          <cell r="FX88">
            <v>1354068.1519313259</v>
          </cell>
          <cell r="FY88">
            <v>1265219.388890563</v>
          </cell>
          <cell r="FZ88">
            <v>1152559.9501640277</v>
          </cell>
          <cell r="GA88">
            <v>1232455.8597746133</v>
          </cell>
          <cell r="GB88">
            <v>1224827.9479196016</v>
          </cell>
          <cell r="GC88">
            <v>1460945.1913377079</v>
          </cell>
          <cell r="GD88">
            <v>1411050.420787636</v>
          </cell>
          <cell r="GE88">
            <v>1360696.9999058426</v>
          </cell>
          <cell r="GF88">
            <v>1528182.1634508152</v>
          </cell>
          <cell r="GG88">
            <v>1616655.9484547714</v>
          </cell>
          <cell r="GH88">
            <v>1550694.243427942</v>
          </cell>
          <cell r="GI88">
            <v>1416510.9500485128</v>
          </cell>
          <cell r="GJ88">
            <v>1414526.5789879397</v>
          </cell>
          <cell r="GK88">
            <v>1317700.9588519516</v>
          </cell>
          <cell r="GL88">
            <v>1194855.5998482611</v>
          </cell>
          <cell r="GN88">
            <v>0</v>
          </cell>
          <cell r="GO88">
            <v>0</v>
          </cell>
          <cell r="GP88">
            <v>0</v>
          </cell>
          <cell r="GQ88">
            <v>0</v>
          </cell>
          <cell r="GR88">
            <v>0</v>
          </cell>
          <cell r="GS88">
            <v>0</v>
          </cell>
          <cell r="GT88">
            <v>0</v>
          </cell>
          <cell r="GU88">
            <v>0</v>
          </cell>
          <cell r="GV88">
            <v>0</v>
          </cell>
          <cell r="GW88">
            <v>0</v>
          </cell>
          <cell r="GX88">
            <v>0</v>
          </cell>
          <cell r="GY88">
            <v>0</v>
          </cell>
          <cell r="GZ88">
            <v>0</v>
          </cell>
          <cell r="HA88">
            <v>0</v>
          </cell>
          <cell r="HB88">
            <v>0</v>
          </cell>
          <cell r="HC88">
            <v>0</v>
          </cell>
          <cell r="HD88">
            <v>0</v>
          </cell>
          <cell r="HE88">
            <v>0</v>
          </cell>
          <cell r="HF88">
            <v>0</v>
          </cell>
          <cell r="HG88">
            <v>0</v>
          </cell>
          <cell r="HH88">
            <v>0</v>
          </cell>
          <cell r="HI88">
            <v>0</v>
          </cell>
          <cell r="HJ88">
            <v>0</v>
          </cell>
          <cell r="HK88">
            <v>0</v>
          </cell>
          <cell r="HL88">
            <v>0</v>
          </cell>
          <cell r="HM88">
            <v>0</v>
          </cell>
          <cell r="HN88">
            <v>0</v>
          </cell>
          <cell r="HO88">
            <v>0</v>
          </cell>
          <cell r="HP88">
            <v>0</v>
          </cell>
          <cell r="HQ88">
            <v>0</v>
          </cell>
          <cell r="HR88">
            <v>0</v>
          </cell>
          <cell r="HS88">
            <v>0</v>
          </cell>
          <cell r="HT88">
            <v>0</v>
          </cell>
          <cell r="HU88">
            <v>0</v>
          </cell>
          <cell r="HV88">
            <v>0</v>
          </cell>
          <cell r="HW88">
            <v>0</v>
          </cell>
          <cell r="HX88">
            <v>0</v>
          </cell>
          <cell r="HY88">
            <v>0</v>
          </cell>
          <cell r="HZ88">
            <v>0</v>
          </cell>
          <cell r="IA88">
            <v>0</v>
          </cell>
          <cell r="IB88">
            <v>0</v>
          </cell>
          <cell r="IC88">
            <v>0</v>
          </cell>
          <cell r="ID88">
            <v>0</v>
          </cell>
          <cell r="IE88">
            <v>0</v>
          </cell>
          <cell r="IF88">
            <v>4229746</v>
          </cell>
          <cell r="IG88">
            <v>4534184.9999999898</v>
          </cell>
          <cell r="IH88">
            <v>4759865</v>
          </cell>
          <cell r="II88">
            <v>4161899.9999999898</v>
          </cell>
          <cell r="IJ88">
            <v>4212271.9999999898</v>
          </cell>
          <cell r="IK88">
            <v>4560975</v>
          </cell>
          <cell r="IL88">
            <v>4812079</v>
          </cell>
          <cell r="IM88">
            <v>4098625.9999999898</v>
          </cell>
          <cell r="IN88">
            <v>3585791.99999998</v>
          </cell>
          <cell r="IO88">
            <v>1547550.9999999988</v>
          </cell>
          <cell r="IP88">
            <v>2547398.2688460234</v>
          </cell>
          <cell r="IQ88">
            <v>2275013.6164132543</v>
          </cell>
          <cell r="IR88">
            <v>2505276.1765030972</v>
          </cell>
          <cell r="IS88">
            <v>3860075.2262511179</v>
          </cell>
          <cell r="IT88">
            <v>4357372.3056780305</v>
          </cell>
          <cell r="IU88">
            <v>3771847.4909859169</v>
          </cell>
          <cell r="IV88">
            <v>3918228.9990319228</v>
          </cell>
          <cell r="IW88">
            <v>4299929.5841442943</v>
          </cell>
          <cell r="IX88">
            <v>4583861.1419312265</v>
          </cell>
          <cell r="IY88">
            <v>3927083.1376881525</v>
          </cell>
          <cell r="JA88">
            <v>0</v>
          </cell>
          <cell r="JB88">
            <v>0</v>
          </cell>
          <cell r="JC88">
            <v>0</v>
          </cell>
          <cell r="JD88">
            <v>0</v>
          </cell>
          <cell r="JE88">
            <v>0</v>
          </cell>
          <cell r="JF88">
            <v>0</v>
          </cell>
          <cell r="JG88">
            <v>0</v>
          </cell>
          <cell r="JH88">
            <v>0</v>
          </cell>
          <cell r="JI88">
            <v>0</v>
          </cell>
          <cell r="JJ88">
            <v>0</v>
          </cell>
          <cell r="JK88">
            <v>0</v>
          </cell>
          <cell r="JL88">
            <v>17685695.999999978</v>
          </cell>
          <cell r="JM88">
            <v>17683951.999999978</v>
          </cell>
          <cell r="JN88">
            <v>9955754.8852592576</v>
          </cell>
          <cell r="JO88">
            <v>14494571.199418159</v>
          </cell>
          <cell r="JP88">
            <v>16729102.862795595</v>
          </cell>
          <cell r="JQ88">
            <v>0</v>
          </cell>
        </row>
        <row r="89">
          <cell r="B89" t="str">
            <v>Business transient</v>
          </cell>
          <cell r="EE89">
            <v>164621.16106305236</v>
          </cell>
          <cell r="EF89">
            <v>186609.98325016012</v>
          </cell>
          <cell r="EG89">
            <v>190183.19999999981</v>
          </cell>
          <cell r="EH89">
            <v>116702.87999999899</v>
          </cell>
          <cell r="EI89">
            <v>171431.12612906707</v>
          </cell>
          <cell r="EJ89">
            <v>178098.66389683323</v>
          </cell>
          <cell r="EK89">
            <v>194865.59346584932</v>
          </cell>
          <cell r="EL89">
            <v>146520.08999999994</v>
          </cell>
          <cell r="EM89">
            <v>201101.73999999985</v>
          </cell>
          <cell r="EN89">
            <v>150915.79999999996</v>
          </cell>
          <cell r="EO89">
            <v>160608.00320404314</v>
          </cell>
          <cell r="EP89">
            <v>141954.00999999983</v>
          </cell>
          <cell r="EQ89">
            <v>173237.35000000003</v>
          </cell>
          <cell r="ER89">
            <v>184573.3399999986</v>
          </cell>
          <cell r="ES89">
            <v>171742.55999999982</v>
          </cell>
          <cell r="ET89">
            <v>150215.49999999983</v>
          </cell>
          <cell r="EU89">
            <v>173281.91999999984</v>
          </cell>
          <cell r="EV89">
            <v>180388.25299456689</v>
          </cell>
          <cell r="EW89">
            <v>195423.95385913001</v>
          </cell>
          <cell r="EX89">
            <v>183374.32338032167</v>
          </cell>
          <cell r="EY89">
            <v>168953.09230787939</v>
          </cell>
          <cell r="EZ89">
            <v>157839.75157116083</v>
          </cell>
          <cell r="FA89">
            <v>162184.19466570215</v>
          </cell>
          <cell r="FB89">
            <v>149258.26519112196</v>
          </cell>
          <cell r="FC89">
            <v>152063.12660628516</v>
          </cell>
          <cell r="FD89">
            <v>160544.17682845113</v>
          </cell>
          <cell r="FE89">
            <v>210895.88</v>
          </cell>
          <cell r="FF89">
            <v>69841.719999999987</v>
          </cell>
          <cell r="FG89">
            <v>62328.359999999884</v>
          </cell>
          <cell r="FH89">
            <v>45097.063248641723</v>
          </cell>
          <cell r="FI89">
            <v>63512.785004217243</v>
          </cell>
          <cell r="FJ89">
            <v>71974.421926776253</v>
          </cell>
          <cell r="FK89">
            <v>76577.989088546325</v>
          </cell>
          <cell r="FL89">
            <v>80170.75581678185</v>
          </cell>
          <cell r="FM89">
            <v>90358.085834589292</v>
          </cell>
          <cell r="FN89">
            <v>89766.793907545667</v>
          </cell>
          <cell r="FO89">
            <v>111093.18439808875</v>
          </cell>
          <cell r="FP89">
            <v>124983.76196736298</v>
          </cell>
          <cell r="FQ89">
            <v>121840.12006701599</v>
          </cell>
          <cell r="FR89">
            <v>115297.56252077215</v>
          </cell>
          <cell r="FS89">
            <v>139044.10724755784</v>
          </cell>
          <cell r="FT89">
            <v>151874.72207908245</v>
          </cell>
          <cell r="FU89">
            <v>167622.78514810145</v>
          </cell>
          <cell r="FV89">
            <v>159896.04264346935</v>
          </cell>
          <cell r="FW89">
            <v>149484.41614048064</v>
          </cell>
          <cell r="FX89">
            <v>141470.48675963737</v>
          </cell>
          <cell r="FY89">
            <v>146205.36674634146</v>
          </cell>
          <cell r="FZ89">
            <v>135288.20150550918</v>
          </cell>
          <cell r="GA89">
            <v>158320.07982807601</v>
          </cell>
          <cell r="GB89">
            <v>169951.41263289668</v>
          </cell>
          <cell r="GC89">
            <v>159225.5266131231</v>
          </cell>
          <cell r="GD89">
            <v>140143.26028010587</v>
          </cell>
          <cell r="GE89">
            <v>162592.54324211262</v>
          </cell>
          <cell r="GF89">
            <v>170150.72239103061</v>
          </cell>
          <cell r="GG89">
            <v>185220.37363105055</v>
          </cell>
          <cell r="GH89">
            <v>174278.60684066368</v>
          </cell>
          <cell r="GI89">
            <v>160991.71615983109</v>
          </cell>
          <cell r="GJ89">
            <v>150773.94096422347</v>
          </cell>
          <cell r="GK89">
            <v>155286.91655950615</v>
          </cell>
          <cell r="GL89">
            <v>143228.07230793856</v>
          </cell>
          <cell r="GN89">
            <v>0</v>
          </cell>
          <cell r="GO89">
            <v>0</v>
          </cell>
          <cell r="GP89">
            <v>0</v>
          </cell>
          <cell r="GQ89">
            <v>0</v>
          </cell>
          <cell r="GR89">
            <v>0</v>
          </cell>
          <cell r="GS89">
            <v>0</v>
          </cell>
          <cell r="GT89">
            <v>0</v>
          </cell>
          <cell r="GU89">
            <v>0</v>
          </cell>
          <cell r="GV89">
            <v>0</v>
          </cell>
          <cell r="GW89">
            <v>0</v>
          </cell>
          <cell r="GX89">
            <v>0</v>
          </cell>
          <cell r="GY89">
            <v>0</v>
          </cell>
          <cell r="GZ89">
            <v>0</v>
          </cell>
          <cell r="HA89">
            <v>0</v>
          </cell>
          <cell r="HB89">
            <v>0</v>
          </cell>
          <cell r="HC89">
            <v>0</v>
          </cell>
          <cell r="HD89">
            <v>0</v>
          </cell>
          <cell r="HE89">
            <v>0</v>
          </cell>
          <cell r="HF89">
            <v>0</v>
          </cell>
          <cell r="HG89">
            <v>0</v>
          </cell>
          <cell r="HH89">
            <v>0</v>
          </cell>
          <cell r="HI89">
            <v>0</v>
          </cell>
          <cell r="HJ89">
            <v>0</v>
          </cell>
          <cell r="HK89">
            <v>0</v>
          </cell>
          <cell r="HL89">
            <v>0</v>
          </cell>
          <cell r="HM89">
            <v>0</v>
          </cell>
          <cell r="HN89">
            <v>0</v>
          </cell>
          <cell r="HO89">
            <v>0</v>
          </cell>
          <cell r="HP89">
            <v>0</v>
          </cell>
          <cell r="HQ89">
            <v>0</v>
          </cell>
          <cell r="HR89">
            <v>0</v>
          </cell>
          <cell r="HS89">
            <v>0</v>
          </cell>
          <cell r="HT89">
            <v>0</v>
          </cell>
          <cell r="HU89">
            <v>0</v>
          </cell>
          <cell r="HV89">
            <v>0</v>
          </cell>
          <cell r="HW89">
            <v>0</v>
          </cell>
          <cell r="HX89">
            <v>0</v>
          </cell>
          <cell r="HY89">
            <v>0</v>
          </cell>
          <cell r="HZ89">
            <v>0</v>
          </cell>
          <cell r="IA89">
            <v>0</v>
          </cell>
          <cell r="IB89">
            <v>0</v>
          </cell>
          <cell r="IC89">
            <v>0</v>
          </cell>
          <cell r="ID89">
            <v>0</v>
          </cell>
          <cell r="IE89">
            <v>0</v>
          </cell>
          <cell r="IF89">
            <v>541414.34431321232</v>
          </cell>
          <cell r="IG89">
            <v>466232.67002589931</v>
          </cell>
          <cell r="IH89">
            <v>542487.42346584913</v>
          </cell>
          <cell r="II89">
            <v>453477.8132040429</v>
          </cell>
          <cell r="IJ89">
            <v>529553.24999999849</v>
          </cell>
          <cell r="IK89">
            <v>503885.67299456662</v>
          </cell>
          <cell r="IL89">
            <v>547751.36954733101</v>
          </cell>
          <cell r="IM89">
            <v>469282.21142798493</v>
          </cell>
          <cell r="IN89">
            <v>523503.18343473633</v>
          </cell>
          <cell r="IO89">
            <v>177267.1432486416</v>
          </cell>
          <cell r="IP89">
            <v>212065.19601953984</v>
          </cell>
          <cell r="IQ89">
            <v>260295.63555891684</v>
          </cell>
          <cell r="IR89">
            <v>357917.06643246772</v>
          </cell>
          <cell r="IS89">
            <v>406216.39184741245</v>
          </cell>
          <cell r="IT89">
            <v>477003.24393205147</v>
          </cell>
          <cell r="IU89">
            <v>422964.05501148803</v>
          </cell>
          <cell r="IV89">
            <v>487497.01907409576</v>
          </cell>
          <cell r="IW89">
            <v>472886.52591324912</v>
          </cell>
          <cell r="IX89">
            <v>520490.69663154532</v>
          </cell>
          <cell r="IY89">
            <v>449288.92983166815</v>
          </cell>
          <cell r="JA89">
            <v>0</v>
          </cell>
          <cell r="JB89">
            <v>0</v>
          </cell>
          <cell r="JC89">
            <v>0</v>
          </cell>
          <cell r="JD89">
            <v>0</v>
          </cell>
          <cell r="JE89">
            <v>0</v>
          </cell>
          <cell r="JF89">
            <v>0</v>
          </cell>
          <cell r="JG89">
            <v>0</v>
          </cell>
          <cell r="JH89">
            <v>0</v>
          </cell>
          <cell r="JI89">
            <v>0</v>
          </cell>
          <cell r="JJ89">
            <v>0</v>
          </cell>
          <cell r="JK89">
            <v>0</v>
          </cell>
          <cell r="JL89">
            <v>2003612.2510090033</v>
          </cell>
          <cell r="JM89">
            <v>2050472.503969881</v>
          </cell>
          <cell r="JN89">
            <v>1173131.1582618346</v>
          </cell>
          <cell r="JO89">
            <v>1664100.7572234194</v>
          </cell>
          <cell r="JP89">
            <v>1930163.1714505584</v>
          </cell>
          <cell r="JQ89">
            <v>0</v>
          </cell>
        </row>
        <row r="90">
          <cell r="B90" t="str">
            <v>Leisure transient</v>
          </cell>
          <cell r="EE90">
            <v>623416.71</v>
          </cell>
          <cell r="EF90">
            <v>672577.43</v>
          </cell>
          <cell r="EG90">
            <v>935067.40000000014</v>
          </cell>
          <cell r="EH90">
            <v>875271.59999999416</v>
          </cell>
          <cell r="EI90">
            <v>859032.78000000014</v>
          </cell>
          <cell r="EJ90">
            <v>988470.96</v>
          </cell>
          <cell r="EK90">
            <v>1152887.6400000001</v>
          </cell>
          <cell r="EL90">
            <v>1139600.7000000002</v>
          </cell>
          <cell r="EM90">
            <v>804406.96000000008</v>
          </cell>
          <cell r="EN90">
            <v>814945.32000000007</v>
          </cell>
          <cell r="EO90">
            <v>790105.57999999425</v>
          </cell>
          <cell r="EP90">
            <v>916248.6100000001</v>
          </cell>
          <cell r="EQ90">
            <v>652971.55000000005</v>
          </cell>
          <cell r="ER90">
            <v>646006.68999999505</v>
          </cell>
          <cell r="ES90">
            <v>921164.64000000013</v>
          </cell>
          <cell r="ET90">
            <v>901293.00000000023</v>
          </cell>
          <cell r="EU90">
            <v>837529.28000000014</v>
          </cell>
          <cell r="EV90">
            <v>1001178.4800000001</v>
          </cell>
          <cell r="EW90">
            <v>1156191.08</v>
          </cell>
          <cell r="EX90">
            <v>1154114.2300000002</v>
          </cell>
          <cell r="EY90">
            <v>847182.45000000019</v>
          </cell>
          <cell r="EZ90">
            <v>800134.74</v>
          </cell>
          <cell r="FA90">
            <v>797859.60000000009</v>
          </cell>
          <cell r="FB90">
            <v>881305.2499999929</v>
          </cell>
          <cell r="FC90">
            <v>792351.86999999441</v>
          </cell>
          <cell r="FD90">
            <v>789200.90999999444</v>
          </cell>
          <cell r="FE90">
            <v>438014.52</v>
          </cell>
          <cell r="FF90">
            <v>279366.88</v>
          </cell>
          <cell r="FG90">
            <v>431104.48999999918</v>
          </cell>
          <cell r="FH90">
            <v>606798.19141124934</v>
          </cell>
          <cell r="FI90">
            <v>788600.1074649134</v>
          </cell>
          <cell r="FJ90">
            <v>860569.69082415197</v>
          </cell>
          <cell r="FK90">
            <v>664026.47712836461</v>
          </cell>
          <cell r="FL90">
            <v>635799.43785057694</v>
          </cell>
          <cell r="FM90">
            <v>642184.97760218126</v>
          </cell>
          <cell r="FN90">
            <v>717946.91112631641</v>
          </cell>
          <cell r="FO90">
            <v>544040.49238313735</v>
          </cell>
          <cell r="FP90">
            <v>549014.45079395093</v>
          </cell>
          <cell r="FQ90">
            <v>796690.32689354115</v>
          </cell>
          <cell r="FR90">
            <v>791682.79571079323</v>
          </cell>
          <cell r="FS90">
            <v>750952.00473308517</v>
          </cell>
          <cell r="FT90">
            <v>908033.82675415254</v>
          </cell>
          <cell r="FU90">
            <v>1059381.4527002925</v>
          </cell>
          <cell r="FV90">
            <v>1067142.0734419075</v>
          </cell>
          <cell r="FW90">
            <v>786532.2832994865</v>
          </cell>
          <cell r="FX90">
            <v>745716.83970511251</v>
          </cell>
          <cell r="FY90">
            <v>746309.59236751939</v>
          </cell>
          <cell r="FZ90">
            <v>827210.86077932967</v>
          </cell>
          <cell r="GA90">
            <v>614896.21535637463</v>
          </cell>
          <cell r="GB90">
            <v>610220.94273645477</v>
          </cell>
          <cell r="GC90">
            <v>872687.84056407982</v>
          </cell>
          <cell r="GD90">
            <v>856233.50879515009</v>
          </cell>
          <cell r="GE90">
            <v>797751.19333487982</v>
          </cell>
          <cell r="GF90">
            <v>956005.47288142063</v>
          </cell>
          <cell r="GG90">
            <v>1106632.2875528089</v>
          </cell>
          <cell r="GH90">
            <v>1107117.9478580607</v>
          </cell>
          <cell r="GI90">
            <v>814409.52060495701</v>
          </cell>
          <cell r="GJ90">
            <v>770729.47862623795</v>
          </cell>
          <cell r="GK90">
            <v>770004.03335670324</v>
          </cell>
          <cell r="GL90">
            <v>852074.80109865847</v>
          </cell>
          <cell r="GN90">
            <v>0</v>
          </cell>
          <cell r="GO90">
            <v>0</v>
          </cell>
          <cell r="GP90">
            <v>0</v>
          </cell>
          <cell r="GQ90">
            <v>0</v>
          </cell>
          <cell r="GR90">
            <v>0</v>
          </cell>
          <cell r="GS90">
            <v>0</v>
          </cell>
          <cell r="GT90">
            <v>0</v>
          </cell>
          <cell r="GU90">
            <v>0</v>
          </cell>
          <cell r="GV90">
            <v>0</v>
          </cell>
          <cell r="GW90">
            <v>0</v>
          </cell>
          <cell r="GX90">
            <v>0</v>
          </cell>
          <cell r="GY90">
            <v>0</v>
          </cell>
          <cell r="GZ90">
            <v>0</v>
          </cell>
          <cell r="HA90">
            <v>0</v>
          </cell>
          <cell r="HB90">
            <v>0</v>
          </cell>
          <cell r="HC90">
            <v>0</v>
          </cell>
          <cell r="HD90">
            <v>0</v>
          </cell>
          <cell r="HE90">
            <v>0</v>
          </cell>
          <cell r="HF90">
            <v>0</v>
          </cell>
          <cell r="HG90">
            <v>0</v>
          </cell>
          <cell r="HH90">
            <v>0</v>
          </cell>
          <cell r="HI90">
            <v>0</v>
          </cell>
          <cell r="HJ90">
            <v>0</v>
          </cell>
          <cell r="HK90">
            <v>0</v>
          </cell>
          <cell r="HL90">
            <v>0</v>
          </cell>
          <cell r="HM90">
            <v>0</v>
          </cell>
          <cell r="HN90">
            <v>0</v>
          </cell>
          <cell r="HO90">
            <v>0</v>
          </cell>
          <cell r="HP90">
            <v>0</v>
          </cell>
          <cell r="HQ90">
            <v>0</v>
          </cell>
          <cell r="HR90">
            <v>0</v>
          </cell>
          <cell r="HS90">
            <v>0</v>
          </cell>
          <cell r="HT90">
            <v>0</v>
          </cell>
          <cell r="HU90">
            <v>0</v>
          </cell>
          <cell r="HV90">
            <v>0</v>
          </cell>
          <cell r="HW90">
            <v>0</v>
          </cell>
          <cell r="HX90">
            <v>0</v>
          </cell>
          <cell r="HY90">
            <v>0</v>
          </cell>
          <cell r="HZ90">
            <v>0</v>
          </cell>
          <cell r="IA90">
            <v>0</v>
          </cell>
          <cell r="IB90">
            <v>0</v>
          </cell>
          <cell r="IC90">
            <v>0</v>
          </cell>
          <cell r="ID90">
            <v>0</v>
          </cell>
          <cell r="IE90">
            <v>0</v>
          </cell>
          <cell r="IF90">
            <v>2231061.54</v>
          </cell>
          <cell r="IG90">
            <v>2722775.3399999943</v>
          </cell>
          <cell r="IH90">
            <v>3096895.3000000003</v>
          </cell>
          <cell r="II90">
            <v>2521299.5099999942</v>
          </cell>
          <cell r="IJ90">
            <v>2220142.8799999952</v>
          </cell>
          <cell r="IK90">
            <v>2740000.7600000002</v>
          </cell>
          <cell r="IL90">
            <v>3157487.7600000007</v>
          </cell>
          <cell r="IM90">
            <v>2479299.5899999929</v>
          </cell>
          <cell r="IN90">
            <v>2019567.2999999889</v>
          </cell>
          <cell r="IO90">
            <v>1317269.5614112485</v>
          </cell>
          <cell r="IP90">
            <v>2313196.2754174299</v>
          </cell>
          <cell r="IQ90">
            <v>1995931.3265790748</v>
          </cell>
          <cell r="IR90">
            <v>1889745.2700706292</v>
          </cell>
          <cell r="IS90">
            <v>2450668.6271980312</v>
          </cell>
          <cell r="IT90">
            <v>2913055.8094416866</v>
          </cell>
          <cell r="IU90">
            <v>2319237.2928519617</v>
          </cell>
          <cell r="IV90">
            <v>2097804.998656909</v>
          </cell>
          <cell r="IW90">
            <v>2609990.1750114504</v>
          </cell>
          <cell r="IX90">
            <v>3028159.7560158265</v>
          </cell>
          <cell r="IY90">
            <v>2392808.3130815998</v>
          </cell>
          <cell r="JA90">
            <v>0</v>
          </cell>
          <cell r="JB90">
            <v>0</v>
          </cell>
          <cell r="JC90">
            <v>0</v>
          </cell>
          <cell r="JD90">
            <v>0</v>
          </cell>
          <cell r="JE90">
            <v>0</v>
          </cell>
          <cell r="JF90">
            <v>0</v>
          </cell>
          <cell r="JG90">
            <v>0</v>
          </cell>
          <cell r="JH90">
            <v>0</v>
          </cell>
          <cell r="JI90">
            <v>0</v>
          </cell>
          <cell r="JJ90">
            <v>0</v>
          </cell>
          <cell r="JK90">
            <v>0</v>
          </cell>
          <cell r="JL90">
            <v>10572031.689999988</v>
          </cell>
          <cell r="JM90">
            <v>10596930.989999989</v>
          </cell>
          <cell r="JN90">
            <v>7645964.4634077409</v>
          </cell>
          <cell r="JO90">
            <v>9572706.9995623082</v>
          </cell>
          <cell r="JP90">
            <v>10128763.242765784</v>
          </cell>
          <cell r="JQ90">
            <v>0</v>
          </cell>
        </row>
        <row r="91">
          <cell r="B91" t="str">
            <v>Group</v>
          </cell>
          <cell r="EE91">
            <v>484241.12893694767</v>
          </cell>
          <cell r="EF91">
            <v>513419.58674983995</v>
          </cell>
          <cell r="EG91">
            <v>459609.39999999997</v>
          </cell>
          <cell r="EH91">
            <v>466811.51999999682</v>
          </cell>
          <cell r="EI91">
            <v>450627.09387093288</v>
          </cell>
          <cell r="EJ91">
            <v>427738.37610316678</v>
          </cell>
          <cell r="EK91">
            <v>347669.76653415052</v>
          </cell>
          <cell r="EL91">
            <v>341880.21</v>
          </cell>
          <cell r="EM91">
            <v>430932.3</v>
          </cell>
          <cell r="EN91">
            <v>543296.88</v>
          </cell>
          <cell r="EO91">
            <v>411537.41679595259</v>
          </cell>
          <cell r="EP91">
            <v>232288.37999999998</v>
          </cell>
          <cell r="EQ91">
            <v>506386.10000000003</v>
          </cell>
          <cell r="ER91">
            <v>487800.96999999625</v>
          </cell>
          <cell r="ES91">
            <v>468388.80000000005</v>
          </cell>
          <cell r="ET91">
            <v>450646.5</v>
          </cell>
          <cell r="EU91">
            <v>433204.8</v>
          </cell>
          <cell r="EV91">
            <v>433237.26700543315</v>
          </cell>
          <cell r="EW91">
            <v>348665.96614086983</v>
          </cell>
          <cell r="EX91">
            <v>288024.44661967817</v>
          </cell>
          <cell r="EY91">
            <v>470149.45769212052</v>
          </cell>
          <cell r="EZ91">
            <v>523756.50842883909</v>
          </cell>
          <cell r="FA91">
            <v>415576.20533429773</v>
          </cell>
          <cell r="FB91">
            <v>210711.48480887507</v>
          </cell>
          <cell r="FC91">
            <v>445676.00339371047</v>
          </cell>
          <cell r="FD91">
            <v>434817.91317154455</v>
          </cell>
          <cell r="FE91">
            <v>162227.60000000003</v>
          </cell>
          <cell r="FF91">
            <v>18379.399999999998</v>
          </cell>
          <cell r="FG91">
            <v>25970.149999999954</v>
          </cell>
          <cell r="FH91">
            <v>8664.7453401086696</v>
          </cell>
          <cell r="FI91">
            <v>6973.3193228174032</v>
          </cell>
          <cell r="FJ91">
            <v>5760.4889323935686</v>
          </cell>
          <cell r="FK91">
            <v>9402.9891538424181</v>
          </cell>
          <cell r="FL91">
            <v>10475.13016857679</v>
          </cell>
          <cell r="FM91">
            <v>8311.5241066859617</v>
          </cell>
          <cell r="FN91">
            <v>0</v>
          </cell>
          <cell r="FO91">
            <v>0</v>
          </cell>
          <cell r="FP91">
            <v>0</v>
          </cell>
          <cell r="FQ91">
            <v>257613.84000000005</v>
          </cell>
          <cell r="FR91">
            <v>308692.85249999998</v>
          </cell>
          <cell r="FS91">
            <v>337683.14160000003</v>
          </cell>
          <cell r="FT91">
            <v>356814.21310567472</v>
          </cell>
          <cell r="FU91">
            <v>299462.22499907023</v>
          </cell>
          <cell r="FV91">
            <v>251443.03770340607</v>
          </cell>
          <cell r="FW91">
            <v>416407.98960181576</v>
          </cell>
          <cell r="FX91">
            <v>466880.82546657597</v>
          </cell>
          <cell r="FY91">
            <v>372704.42977670202</v>
          </cell>
          <cell r="FZ91">
            <v>190060.88787918873</v>
          </cell>
          <cell r="GA91">
            <v>459239.5645901626</v>
          </cell>
          <cell r="GB91">
            <v>444655.59255025</v>
          </cell>
          <cell r="GC91">
            <v>429031.82416050514</v>
          </cell>
          <cell r="GD91">
            <v>414673.65171238018</v>
          </cell>
          <cell r="GE91">
            <v>400353.26332885033</v>
          </cell>
          <cell r="GF91">
            <v>402025.96817836392</v>
          </cell>
          <cell r="GG91">
            <v>324803.28727091179</v>
          </cell>
          <cell r="GH91">
            <v>269297.68872921751</v>
          </cell>
          <cell r="GI91">
            <v>441109.71328372473</v>
          </cell>
          <cell r="GJ91">
            <v>493023.15939747822</v>
          </cell>
          <cell r="GK91">
            <v>392410.00893574243</v>
          </cell>
          <cell r="GL91">
            <v>199552.72644166398</v>
          </cell>
          <cell r="GN91">
            <v>0</v>
          </cell>
          <cell r="GO91">
            <v>0</v>
          </cell>
          <cell r="GP91">
            <v>0</v>
          </cell>
          <cell r="GQ91">
            <v>0</v>
          </cell>
          <cell r="GR91">
            <v>0</v>
          </cell>
          <cell r="GS91">
            <v>0</v>
          </cell>
          <cell r="GT91">
            <v>0</v>
          </cell>
          <cell r="GU91">
            <v>0</v>
          </cell>
          <cell r="GV91">
            <v>0</v>
          </cell>
          <cell r="GW91">
            <v>0</v>
          </cell>
          <cell r="GX91">
            <v>0</v>
          </cell>
          <cell r="GY91">
            <v>0</v>
          </cell>
          <cell r="GZ91">
            <v>0</v>
          </cell>
          <cell r="HA91">
            <v>0</v>
          </cell>
          <cell r="HB91">
            <v>0</v>
          </cell>
          <cell r="HC91">
            <v>0</v>
          </cell>
          <cell r="HD91">
            <v>0</v>
          </cell>
          <cell r="HE91">
            <v>0</v>
          </cell>
          <cell r="HF91">
            <v>0</v>
          </cell>
          <cell r="HG91">
            <v>0</v>
          </cell>
          <cell r="HH91">
            <v>0</v>
          </cell>
          <cell r="HI91">
            <v>0</v>
          </cell>
          <cell r="HJ91">
            <v>0</v>
          </cell>
          <cell r="HK91">
            <v>0</v>
          </cell>
          <cell r="HL91">
            <v>0</v>
          </cell>
          <cell r="HM91">
            <v>0</v>
          </cell>
          <cell r="HN91">
            <v>0</v>
          </cell>
          <cell r="HO91">
            <v>0</v>
          </cell>
          <cell r="HP91">
            <v>0</v>
          </cell>
          <cell r="HQ91">
            <v>0</v>
          </cell>
          <cell r="HR91">
            <v>0</v>
          </cell>
          <cell r="HS91">
            <v>0</v>
          </cell>
          <cell r="HT91">
            <v>0</v>
          </cell>
          <cell r="HU91">
            <v>0</v>
          </cell>
          <cell r="HV91">
            <v>0</v>
          </cell>
          <cell r="HW91">
            <v>0</v>
          </cell>
          <cell r="HX91">
            <v>0</v>
          </cell>
          <cell r="HY91">
            <v>0</v>
          </cell>
          <cell r="HZ91">
            <v>0</v>
          </cell>
          <cell r="IA91">
            <v>0</v>
          </cell>
          <cell r="IB91">
            <v>0</v>
          </cell>
          <cell r="IC91">
            <v>0</v>
          </cell>
          <cell r="ID91">
            <v>0</v>
          </cell>
          <cell r="IE91">
            <v>0</v>
          </cell>
          <cell r="IF91">
            <v>1457270.1156867875</v>
          </cell>
          <cell r="IG91">
            <v>1345176.9899740964</v>
          </cell>
          <cell r="IH91">
            <v>1120482.2765341506</v>
          </cell>
          <cell r="II91">
            <v>1187122.6767959525</v>
          </cell>
          <cell r="IJ91">
            <v>1462575.8699999964</v>
          </cell>
          <cell r="IK91">
            <v>1317088.5670054331</v>
          </cell>
          <cell r="IL91">
            <v>1106839.8704526685</v>
          </cell>
          <cell r="IM91">
            <v>1150044.1985720119</v>
          </cell>
          <cell r="IN91">
            <v>1042721.5165652551</v>
          </cell>
          <cell r="IO91">
            <v>53014.29534010862</v>
          </cell>
          <cell r="IP91">
            <v>22136.79740905339</v>
          </cell>
          <cell r="IQ91">
            <v>18786.65427526275</v>
          </cell>
          <cell r="IR91">
            <v>257613.84000000005</v>
          </cell>
          <cell r="IS91">
            <v>1003190.2072056747</v>
          </cell>
          <cell r="IT91">
            <v>967313.25230429205</v>
          </cell>
          <cell r="IU91">
            <v>1029646.1431224667</v>
          </cell>
          <cell r="IV91">
            <v>1332926.9813009177</v>
          </cell>
          <cell r="IW91">
            <v>1217052.8832195944</v>
          </cell>
          <cell r="IX91">
            <v>1035210.689283854</v>
          </cell>
          <cell r="IY91">
            <v>1084985.8947748847</v>
          </cell>
          <cell r="JA91">
            <v>0</v>
          </cell>
          <cell r="JB91">
            <v>0</v>
          </cell>
          <cell r="JC91">
            <v>0</v>
          </cell>
          <cell r="JD91">
            <v>0</v>
          </cell>
          <cell r="JE91">
            <v>0</v>
          </cell>
          <cell r="JF91">
            <v>0</v>
          </cell>
          <cell r="JG91">
            <v>0</v>
          </cell>
          <cell r="JH91">
            <v>0</v>
          </cell>
          <cell r="JI91">
            <v>0</v>
          </cell>
          <cell r="JJ91">
            <v>0</v>
          </cell>
          <cell r="JK91">
            <v>0</v>
          </cell>
          <cell r="JL91">
            <v>5110052.058990987</v>
          </cell>
          <cell r="JM91">
            <v>5036548.5060301106</v>
          </cell>
          <cell r="JN91">
            <v>1136659.2635896797</v>
          </cell>
          <cell r="JO91">
            <v>3257763.4426324335</v>
          </cell>
          <cell r="JP91">
            <v>4670176.4485792508</v>
          </cell>
          <cell r="JQ91">
            <v>0</v>
          </cell>
        </row>
        <row r="92">
          <cell r="B92" t="str">
            <v>Contract</v>
          </cell>
          <cell r="EE92">
            <v>0</v>
          </cell>
          <cell r="EF92">
            <v>0</v>
          </cell>
          <cell r="EG92">
            <v>0</v>
          </cell>
          <cell r="EH92">
            <v>0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0</v>
          </cell>
          <cell r="FL92">
            <v>0</v>
          </cell>
          <cell r="FM92">
            <v>0</v>
          </cell>
          <cell r="FN92">
            <v>0</v>
          </cell>
          <cell r="FO92">
            <v>0</v>
          </cell>
          <cell r="FP92">
            <v>0</v>
          </cell>
          <cell r="FQ92">
            <v>0</v>
          </cell>
          <cell r="FR92">
            <v>0</v>
          </cell>
          <cell r="FS92">
            <v>0</v>
          </cell>
          <cell r="FT92">
            <v>0</v>
          </cell>
          <cell r="FU92">
            <v>0</v>
          </cell>
          <cell r="FV92">
            <v>0</v>
          </cell>
          <cell r="FW92">
            <v>0</v>
          </cell>
          <cell r="FX92">
            <v>0</v>
          </cell>
          <cell r="FY92">
            <v>0</v>
          </cell>
          <cell r="FZ92">
            <v>0</v>
          </cell>
          <cell r="GA92">
            <v>0</v>
          </cell>
          <cell r="GB92">
            <v>0</v>
          </cell>
          <cell r="GC92">
            <v>0</v>
          </cell>
          <cell r="GD92">
            <v>0</v>
          </cell>
          <cell r="GE92">
            <v>0</v>
          </cell>
          <cell r="GF92">
            <v>0</v>
          </cell>
          <cell r="GG92">
            <v>0</v>
          </cell>
          <cell r="GH92">
            <v>0</v>
          </cell>
          <cell r="GI92">
            <v>0</v>
          </cell>
          <cell r="GJ92">
            <v>0</v>
          </cell>
          <cell r="GK92">
            <v>0</v>
          </cell>
          <cell r="GL92">
            <v>0</v>
          </cell>
          <cell r="GN92">
            <v>0</v>
          </cell>
          <cell r="GO92">
            <v>0</v>
          </cell>
          <cell r="GP92">
            <v>0</v>
          </cell>
          <cell r="GQ92">
            <v>0</v>
          </cell>
          <cell r="GR92">
            <v>0</v>
          </cell>
          <cell r="GS92">
            <v>0</v>
          </cell>
          <cell r="GT92">
            <v>0</v>
          </cell>
          <cell r="GU92">
            <v>0</v>
          </cell>
          <cell r="GV92">
            <v>0</v>
          </cell>
          <cell r="GW92">
            <v>0</v>
          </cell>
          <cell r="GX92">
            <v>0</v>
          </cell>
          <cell r="GY92">
            <v>0</v>
          </cell>
          <cell r="GZ92">
            <v>0</v>
          </cell>
          <cell r="HA92">
            <v>0</v>
          </cell>
          <cell r="HB92">
            <v>0</v>
          </cell>
          <cell r="HC92">
            <v>0</v>
          </cell>
          <cell r="HD92">
            <v>0</v>
          </cell>
          <cell r="HE92">
            <v>0</v>
          </cell>
          <cell r="HF92">
            <v>0</v>
          </cell>
          <cell r="HG92">
            <v>0</v>
          </cell>
          <cell r="HH92">
            <v>0</v>
          </cell>
          <cell r="HI92">
            <v>0</v>
          </cell>
          <cell r="HJ92">
            <v>0</v>
          </cell>
          <cell r="HK92">
            <v>0</v>
          </cell>
          <cell r="HL92">
            <v>0</v>
          </cell>
          <cell r="HM92">
            <v>0</v>
          </cell>
          <cell r="HN92">
            <v>0</v>
          </cell>
          <cell r="HO92">
            <v>0</v>
          </cell>
          <cell r="HP92">
            <v>0</v>
          </cell>
          <cell r="HQ92">
            <v>0</v>
          </cell>
          <cell r="HR92">
            <v>0</v>
          </cell>
          <cell r="HS92">
            <v>0</v>
          </cell>
          <cell r="HT92">
            <v>0</v>
          </cell>
          <cell r="HU92">
            <v>0</v>
          </cell>
          <cell r="HV92">
            <v>0</v>
          </cell>
          <cell r="HW92">
            <v>0</v>
          </cell>
          <cell r="HX92">
            <v>0</v>
          </cell>
          <cell r="HY92">
            <v>0</v>
          </cell>
          <cell r="HZ92">
            <v>0</v>
          </cell>
          <cell r="IA92">
            <v>0</v>
          </cell>
          <cell r="IB92">
            <v>0</v>
          </cell>
          <cell r="IC92">
            <v>0</v>
          </cell>
          <cell r="ID92">
            <v>0</v>
          </cell>
          <cell r="IE92">
            <v>0</v>
          </cell>
          <cell r="IF92">
            <v>0</v>
          </cell>
          <cell r="IG92">
            <v>0</v>
          </cell>
          <cell r="IH92">
            <v>0</v>
          </cell>
          <cell r="II92">
            <v>0</v>
          </cell>
          <cell r="IJ92">
            <v>0</v>
          </cell>
          <cell r="IK92">
            <v>0</v>
          </cell>
          <cell r="IL92">
            <v>0</v>
          </cell>
          <cell r="IM92">
            <v>0</v>
          </cell>
          <cell r="IN92">
            <v>0</v>
          </cell>
          <cell r="IO92">
            <v>0</v>
          </cell>
          <cell r="IP92">
            <v>0</v>
          </cell>
          <cell r="IQ92">
            <v>0</v>
          </cell>
          <cell r="IR92">
            <v>0</v>
          </cell>
          <cell r="IS92">
            <v>0</v>
          </cell>
          <cell r="IT92">
            <v>0</v>
          </cell>
          <cell r="IU92">
            <v>0</v>
          </cell>
          <cell r="IV92">
            <v>0</v>
          </cell>
          <cell r="IW92">
            <v>0</v>
          </cell>
          <cell r="IX92">
            <v>0</v>
          </cell>
          <cell r="IY92">
            <v>0</v>
          </cell>
          <cell r="JA92">
            <v>0</v>
          </cell>
          <cell r="JB92">
            <v>0</v>
          </cell>
          <cell r="JC92">
            <v>0</v>
          </cell>
          <cell r="JD92">
            <v>0</v>
          </cell>
          <cell r="JE92">
            <v>0</v>
          </cell>
          <cell r="JF92">
            <v>0</v>
          </cell>
          <cell r="JG92">
            <v>0</v>
          </cell>
          <cell r="JH92">
            <v>0</v>
          </cell>
          <cell r="JI92">
            <v>0</v>
          </cell>
          <cell r="JJ92">
            <v>0</v>
          </cell>
          <cell r="JK92">
            <v>0</v>
          </cell>
          <cell r="JL92">
            <v>0</v>
          </cell>
          <cell r="JM92">
            <v>0</v>
          </cell>
          <cell r="JN92">
            <v>0</v>
          </cell>
          <cell r="JO92">
            <v>0</v>
          </cell>
          <cell r="JP92">
            <v>0</v>
          </cell>
          <cell r="JQ92">
            <v>0</v>
          </cell>
        </row>
        <row r="93">
          <cell r="JA93"/>
          <cell r="JB93"/>
          <cell r="JC93"/>
          <cell r="JD93"/>
          <cell r="JE93"/>
          <cell r="JF93"/>
          <cell r="JG93"/>
          <cell r="JH93"/>
          <cell r="JI93"/>
          <cell r="JJ93"/>
          <cell r="JK93"/>
          <cell r="JL93"/>
          <cell r="JM93"/>
          <cell r="JN93"/>
          <cell r="JO93"/>
          <cell r="JP93"/>
          <cell r="JQ93"/>
        </row>
        <row r="94">
          <cell r="B94" t="str">
            <v>Domestic</v>
          </cell>
          <cell r="EE94">
            <v>1145051.0999999999</v>
          </cell>
          <cell r="EF94">
            <v>1235346.3</v>
          </cell>
          <cell r="EG94">
            <v>1426374</v>
          </cell>
          <cell r="EH94">
            <v>1312907.3999999911</v>
          </cell>
          <cell r="EI94">
            <v>1332981.9000000001</v>
          </cell>
          <cell r="EJ94">
            <v>1434877.2</v>
          </cell>
          <cell r="EK94">
            <v>1525880.7</v>
          </cell>
          <cell r="EL94">
            <v>1465200.9000000001</v>
          </cell>
          <cell r="EM94">
            <v>1292796.9000000001</v>
          </cell>
          <cell r="EN94">
            <v>1358242.2000000002</v>
          </cell>
          <cell r="EO94">
            <v>1226025.8999999911</v>
          </cell>
          <cell r="EP94">
            <v>1161441.9000000001</v>
          </cell>
          <cell r="EQ94">
            <v>1199335.5</v>
          </cell>
          <cell r="ER94">
            <v>1186542.8999999911</v>
          </cell>
          <cell r="ES94">
            <v>1405166.4000000001</v>
          </cell>
          <cell r="ET94">
            <v>1351939.5</v>
          </cell>
          <cell r="EU94">
            <v>1299614.4000000001</v>
          </cell>
          <cell r="EV94">
            <v>1453323.6</v>
          </cell>
          <cell r="EW94">
            <v>1530252.9</v>
          </cell>
          <cell r="EX94">
            <v>1462961.7</v>
          </cell>
          <cell r="EY94">
            <v>1337656.5</v>
          </cell>
          <cell r="EZ94">
            <v>1333557.8999999999</v>
          </cell>
          <cell r="FA94">
            <v>1238058</v>
          </cell>
          <cell r="FB94">
            <v>1117147.4999999909</v>
          </cell>
          <cell r="FC94">
            <v>1251081.8999999911</v>
          </cell>
          <cell r="FD94">
            <v>1246106.6999999911</v>
          </cell>
          <cell r="FE94">
            <v>730024.20000000007</v>
          </cell>
          <cell r="FF94">
            <v>330829.19999999995</v>
          </cell>
          <cell r="FG94">
            <v>503820.90999999904</v>
          </cell>
          <cell r="FH94">
            <v>642797.15599999973</v>
          </cell>
          <cell r="FI94">
            <v>840231.79578294815</v>
          </cell>
          <cell r="FJ94">
            <v>920134.76203997887</v>
          </cell>
          <cell r="FK94">
            <v>733261.87898156908</v>
          </cell>
          <cell r="FL94">
            <v>709619.57731692528</v>
          </cell>
          <cell r="FM94">
            <v>724014.36898122332</v>
          </cell>
          <cell r="FN94">
            <v>791428.80688729743</v>
          </cell>
          <cell r="FO94">
            <v>636492.94127475878</v>
          </cell>
          <cell r="FP94">
            <v>654422.34497607581</v>
          </cell>
          <cell r="FQ94">
            <v>1151632.0482293398</v>
          </cell>
          <cell r="FR94">
            <v>1190823.163883012</v>
          </cell>
          <cell r="FS94">
            <v>1202585.8627840606</v>
          </cell>
          <cell r="FT94">
            <v>1381990.5453259291</v>
          </cell>
          <cell r="FU94">
            <v>1483222.8838157</v>
          </cell>
          <cell r="FV94">
            <v>1431078.6984097653</v>
          </cell>
          <cell r="FW94">
            <v>1303818.0286094281</v>
          </cell>
          <cell r="FX94">
            <v>1300624.6544948895</v>
          </cell>
          <cell r="FY94">
            <v>1211205.8461237347</v>
          </cell>
          <cell r="FZ94">
            <v>1100051.9967608352</v>
          </cell>
          <cell r="GA94">
            <v>1179152.0597746132</v>
          </cell>
          <cell r="GB94">
            <v>1172092.7079196018</v>
          </cell>
          <cell r="GC94">
            <v>1398493.3513377078</v>
          </cell>
          <cell r="GD94">
            <v>1350964.2207876358</v>
          </cell>
          <cell r="GE94">
            <v>1302936.3599058427</v>
          </cell>
          <cell r="GF94">
            <v>1463590.0034508151</v>
          </cell>
          <cell r="GG94">
            <v>1548644.7084547714</v>
          </cell>
          <cell r="GH94">
            <v>1485673.723427942</v>
          </cell>
          <cell r="GI94">
            <v>1357059.5500485129</v>
          </cell>
          <cell r="GJ94">
            <v>1355257.3389879398</v>
          </cell>
          <cell r="GK94">
            <v>1262676.1588519516</v>
          </cell>
          <cell r="GL94">
            <v>1145204.5998482613</v>
          </cell>
          <cell r="GN94">
            <v>0</v>
          </cell>
          <cell r="GO94">
            <v>0</v>
          </cell>
          <cell r="GP94">
            <v>0</v>
          </cell>
          <cell r="GQ94">
            <v>0</v>
          </cell>
          <cell r="GR94">
            <v>0</v>
          </cell>
          <cell r="GS94">
            <v>0</v>
          </cell>
          <cell r="GT94">
            <v>0</v>
          </cell>
          <cell r="GU94">
            <v>0</v>
          </cell>
          <cell r="GV94">
            <v>0</v>
          </cell>
          <cell r="GW94">
            <v>0</v>
          </cell>
          <cell r="GX94">
            <v>0</v>
          </cell>
          <cell r="GY94">
            <v>0</v>
          </cell>
          <cell r="GZ94">
            <v>0</v>
          </cell>
          <cell r="HA94">
            <v>0</v>
          </cell>
          <cell r="HB94">
            <v>0</v>
          </cell>
          <cell r="HC94">
            <v>0</v>
          </cell>
          <cell r="HD94">
            <v>0</v>
          </cell>
          <cell r="HE94">
            <v>0</v>
          </cell>
          <cell r="HF94">
            <v>0</v>
          </cell>
          <cell r="HG94">
            <v>0</v>
          </cell>
          <cell r="HH94">
            <v>0</v>
          </cell>
          <cell r="HI94">
            <v>0</v>
          </cell>
          <cell r="HJ94">
            <v>0</v>
          </cell>
          <cell r="HK94">
            <v>0</v>
          </cell>
          <cell r="HL94">
            <v>0</v>
          </cell>
          <cell r="HM94">
            <v>0</v>
          </cell>
          <cell r="HN94">
            <v>0</v>
          </cell>
          <cell r="HO94">
            <v>0</v>
          </cell>
          <cell r="HP94">
            <v>0</v>
          </cell>
          <cell r="HQ94">
            <v>0</v>
          </cell>
          <cell r="HR94">
            <v>0</v>
          </cell>
          <cell r="HS94">
            <v>0</v>
          </cell>
          <cell r="HT94">
            <v>0</v>
          </cell>
          <cell r="HU94">
            <v>0</v>
          </cell>
          <cell r="HV94">
            <v>0</v>
          </cell>
          <cell r="HW94">
            <v>0</v>
          </cell>
          <cell r="HX94">
            <v>0</v>
          </cell>
          <cell r="HY94">
            <v>0</v>
          </cell>
          <cell r="HZ94">
            <v>0</v>
          </cell>
          <cell r="IA94">
            <v>0</v>
          </cell>
          <cell r="IB94">
            <v>0</v>
          </cell>
          <cell r="IC94">
            <v>0</v>
          </cell>
          <cell r="ID94">
            <v>0</v>
          </cell>
          <cell r="IE94">
            <v>0</v>
          </cell>
          <cell r="IF94">
            <v>3806771.4</v>
          </cell>
          <cell r="IG94">
            <v>4080766.4999999916</v>
          </cell>
          <cell r="IH94">
            <v>4283878.5</v>
          </cell>
          <cell r="II94">
            <v>3745709.9999999916</v>
          </cell>
          <cell r="IJ94">
            <v>3791044.7999999914</v>
          </cell>
          <cell r="IK94">
            <v>4104877.5000000005</v>
          </cell>
          <cell r="IL94">
            <v>4330871.0999999996</v>
          </cell>
          <cell r="IM94">
            <v>3688763.3999999911</v>
          </cell>
          <cell r="IN94">
            <v>3227212.7999999821</v>
          </cell>
          <cell r="IO94">
            <v>1477447.2659999987</v>
          </cell>
          <cell r="IP94">
            <v>2493628.4368044958</v>
          </cell>
          <cell r="IQ94">
            <v>2225062.7531854459</v>
          </cell>
          <cell r="IR94">
            <v>2442547.3344801744</v>
          </cell>
          <cell r="IS94">
            <v>3775399.5719930017</v>
          </cell>
          <cell r="IT94">
            <v>4218119.6108348928</v>
          </cell>
          <cell r="IU94">
            <v>3611882.4973794594</v>
          </cell>
          <cell r="IV94">
            <v>3749738.1190319229</v>
          </cell>
          <cell r="IW94">
            <v>4117490.5841442938</v>
          </cell>
          <cell r="IX94">
            <v>4391377.9819312263</v>
          </cell>
          <cell r="IY94">
            <v>3763138.0976881525</v>
          </cell>
          <cell r="JA94">
            <v>0</v>
          </cell>
          <cell r="JB94">
            <v>0</v>
          </cell>
          <cell r="JC94">
            <v>0</v>
          </cell>
          <cell r="JD94">
            <v>0</v>
          </cell>
          <cell r="JE94">
            <v>0</v>
          </cell>
          <cell r="JF94">
            <v>0</v>
          </cell>
          <cell r="JG94">
            <v>0</v>
          </cell>
          <cell r="JH94">
            <v>0</v>
          </cell>
          <cell r="JI94">
            <v>0</v>
          </cell>
          <cell r="JJ94">
            <v>0</v>
          </cell>
          <cell r="JK94">
            <v>0</v>
          </cell>
          <cell r="JL94">
            <v>15917126.399999985</v>
          </cell>
          <cell r="JM94">
            <v>15915556.799999982</v>
          </cell>
          <cell r="JN94">
            <v>9423351.2559899222</v>
          </cell>
          <cell r="JO94">
            <v>14047949.014687531</v>
          </cell>
          <cell r="JP94">
            <v>16021744.782795595</v>
          </cell>
          <cell r="JQ94">
            <v>0</v>
          </cell>
        </row>
        <row r="95">
          <cell r="B95" t="str">
            <v>International</v>
          </cell>
          <cell r="EE95">
            <v>127227.90000000001</v>
          </cell>
          <cell r="EF95">
            <v>137260.70000000001</v>
          </cell>
          <cell r="EG95">
            <v>158486.00000000003</v>
          </cell>
          <cell r="EH95">
            <v>145878.59999999902</v>
          </cell>
          <cell r="EI95">
            <v>148109.10000000003</v>
          </cell>
          <cell r="EJ95">
            <v>159430.80000000002</v>
          </cell>
          <cell r="EK95">
            <v>169542.30000000002</v>
          </cell>
          <cell r="EL95">
            <v>162800.10000000003</v>
          </cell>
          <cell r="EM95">
            <v>143644.1</v>
          </cell>
          <cell r="EN95">
            <v>150915.79999999999</v>
          </cell>
          <cell r="EO95">
            <v>136225.09999999899</v>
          </cell>
          <cell r="EP95">
            <v>129049.10000000002</v>
          </cell>
          <cell r="EQ95">
            <v>133259.50000000003</v>
          </cell>
          <cell r="ER95">
            <v>131838.09999999902</v>
          </cell>
          <cell r="ES95">
            <v>156129.60000000001</v>
          </cell>
          <cell r="ET95">
            <v>150215.50000000003</v>
          </cell>
          <cell r="EU95">
            <v>144401.60000000003</v>
          </cell>
          <cell r="EV95">
            <v>161480.40000000002</v>
          </cell>
          <cell r="EW95">
            <v>170028.10000000003</v>
          </cell>
          <cell r="EX95">
            <v>162551.30000000002</v>
          </cell>
          <cell r="EY95">
            <v>148628.5</v>
          </cell>
          <cell r="EZ95">
            <v>148173.1</v>
          </cell>
          <cell r="FA95">
            <v>137562.00000000003</v>
          </cell>
          <cell r="FB95">
            <v>124127.499999999</v>
          </cell>
          <cell r="FC95">
            <v>139009.09999999899</v>
          </cell>
          <cell r="FD95">
            <v>138456.299999999</v>
          </cell>
          <cell r="FE95">
            <v>81113.800000000017</v>
          </cell>
          <cell r="FF95">
            <v>36758.799999999996</v>
          </cell>
          <cell r="FG95">
            <v>15582.089999999971</v>
          </cell>
          <cell r="FH95">
            <v>17762.843999999997</v>
          </cell>
          <cell r="FI95">
            <v>18854.416008999993</v>
          </cell>
          <cell r="FJ95">
            <v>18169.839643342995</v>
          </cell>
          <cell r="FK95">
            <v>16745.576389184353</v>
          </cell>
          <cell r="FL95">
            <v>16825.74651901035</v>
          </cell>
          <cell r="FM95">
            <v>16840.218562233094</v>
          </cell>
          <cell r="FN95">
            <v>16284.898146564705</v>
          </cell>
          <cell r="FO95">
            <v>18640.735506467427</v>
          </cell>
          <cell r="FP95">
            <v>19575.867785238061</v>
          </cell>
          <cell r="FQ95">
            <v>24512.238731217352</v>
          </cell>
          <cell r="FR95">
            <v>24850.046848553302</v>
          </cell>
          <cell r="FS95">
            <v>25093.390796582211</v>
          </cell>
          <cell r="FT95">
            <v>34732.216612980701</v>
          </cell>
          <cell r="FU95">
            <v>43243.57903176402</v>
          </cell>
          <cell r="FV95">
            <v>47402.455379017854</v>
          </cell>
          <cell r="FW95">
            <v>48606.660432354824</v>
          </cell>
          <cell r="FX95">
            <v>53443.497436436388</v>
          </cell>
          <cell r="FY95">
            <v>54013.542766828192</v>
          </cell>
          <cell r="FZ95">
            <v>52507.953403192267</v>
          </cell>
          <cell r="GA95">
            <v>53303.800000000017</v>
          </cell>
          <cell r="GB95">
            <v>52735.239999999605</v>
          </cell>
          <cell r="GC95">
            <v>62451.840000000011</v>
          </cell>
          <cell r="GD95">
            <v>60086.200000000019</v>
          </cell>
          <cell r="GE95">
            <v>57760.640000000014</v>
          </cell>
          <cell r="GF95">
            <v>64592.160000000003</v>
          </cell>
          <cell r="GG95">
            <v>68011.24000000002</v>
          </cell>
          <cell r="GH95">
            <v>65020.520000000019</v>
          </cell>
          <cell r="GI95">
            <v>59451.400000000009</v>
          </cell>
          <cell r="GJ95">
            <v>59269.240000000005</v>
          </cell>
          <cell r="GK95">
            <v>55024.80000000001</v>
          </cell>
          <cell r="GL95">
            <v>49650.9999999996</v>
          </cell>
          <cell r="GN95">
            <v>0</v>
          </cell>
          <cell r="GO95">
            <v>0</v>
          </cell>
          <cell r="GP95">
            <v>0</v>
          </cell>
          <cell r="GQ95">
            <v>0</v>
          </cell>
          <cell r="GR95">
            <v>0</v>
          </cell>
          <cell r="GS95">
            <v>0</v>
          </cell>
          <cell r="GT95">
            <v>0</v>
          </cell>
          <cell r="GU95">
            <v>0</v>
          </cell>
          <cell r="GV95">
            <v>0</v>
          </cell>
          <cell r="GW95">
            <v>0</v>
          </cell>
          <cell r="GX95">
            <v>0</v>
          </cell>
          <cell r="GY95">
            <v>0</v>
          </cell>
          <cell r="GZ95">
            <v>0</v>
          </cell>
          <cell r="HA95">
            <v>0</v>
          </cell>
          <cell r="HB95">
            <v>0</v>
          </cell>
          <cell r="HC95">
            <v>0</v>
          </cell>
          <cell r="HD95">
            <v>0</v>
          </cell>
          <cell r="HE95">
            <v>0</v>
          </cell>
          <cell r="HF95">
            <v>0</v>
          </cell>
          <cell r="HG95">
            <v>0</v>
          </cell>
          <cell r="HH95">
            <v>0</v>
          </cell>
          <cell r="HI95">
            <v>0</v>
          </cell>
          <cell r="HJ95">
            <v>0</v>
          </cell>
          <cell r="HK95">
            <v>0</v>
          </cell>
          <cell r="HL95">
            <v>0</v>
          </cell>
          <cell r="HM95">
            <v>0</v>
          </cell>
          <cell r="HN95">
            <v>0</v>
          </cell>
          <cell r="HO95">
            <v>0</v>
          </cell>
          <cell r="HP95">
            <v>0</v>
          </cell>
          <cell r="HQ95">
            <v>0</v>
          </cell>
          <cell r="HR95">
            <v>0</v>
          </cell>
          <cell r="HS95">
            <v>0</v>
          </cell>
          <cell r="HT95">
            <v>0</v>
          </cell>
          <cell r="HU95">
            <v>0</v>
          </cell>
          <cell r="HV95">
            <v>0</v>
          </cell>
          <cell r="HW95">
            <v>0</v>
          </cell>
          <cell r="HX95">
            <v>0</v>
          </cell>
          <cell r="HY95">
            <v>0</v>
          </cell>
          <cell r="HZ95">
            <v>0</v>
          </cell>
          <cell r="IA95">
            <v>0</v>
          </cell>
          <cell r="IB95">
            <v>0</v>
          </cell>
          <cell r="IC95">
            <v>0</v>
          </cell>
          <cell r="ID95">
            <v>0</v>
          </cell>
          <cell r="IE95">
            <v>0</v>
          </cell>
          <cell r="IF95">
            <v>422974.60000000009</v>
          </cell>
          <cell r="IG95">
            <v>453418.49999999907</v>
          </cell>
          <cell r="IH95">
            <v>475986.5</v>
          </cell>
          <cell r="II95">
            <v>416189.99999999901</v>
          </cell>
          <cell r="IJ95">
            <v>421227.19999999902</v>
          </cell>
          <cell r="IK95">
            <v>456097.50000000012</v>
          </cell>
          <cell r="IL95">
            <v>481207.9</v>
          </cell>
          <cell r="IM95">
            <v>409862.59999999905</v>
          </cell>
          <cell r="IN95">
            <v>358579.19999999797</v>
          </cell>
          <cell r="IO95">
            <v>70103.733999999968</v>
          </cell>
          <cell r="IP95">
            <v>53769.832041527341</v>
          </cell>
          <cell r="IQ95">
            <v>49950.86322780815</v>
          </cell>
          <cell r="IR95">
            <v>62728.842022922836</v>
          </cell>
          <cell r="IS95">
            <v>84675.654258116207</v>
          </cell>
          <cell r="IT95">
            <v>139252.69484313671</v>
          </cell>
          <cell r="IU95">
            <v>159964.99360645685</v>
          </cell>
          <cell r="IV95">
            <v>168490.87999999966</v>
          </cell>
          <cell r="IW95">
            <v>182439.00000000003</v>
          </cell>
          <cell r="IX95">
            <v>192483.16000000003</v>
          </cell>
          <cell r="IY95">
            <v>163945.0399999996</v>
          </cell>
          <cell r="JA95">
            <v>0</v>
          </cell>
          <cell r="JB95">
            <v>0</v>
          </cell>
          <cell r="JC95">
            <v>0</v>
          </cell>
          <cell r="JD95">
            <v>0</v>
          </cell>
          <cell r="JE95">
            <v>0</v>
          </cell>
          <cell r="JF95">
            <v>0</v>
          </cell>
          <cell r="JG95">
            <v>0</v>
          </cell>
          <cell r="JH95">
            <v>0</v>
          </cell>
          <cell r="JI95">
            <v>0</v>
          </cell>
          <cell r="JJ95">
            <v>0</v>
          </cell>
          <cell r="JK95">
            <v>0</v>
          </cell>
          <cell r="JL95">
            <v>1768569.5999999985</v>
          </cell>
          <cell r="JM95">
            <v>1768395.1999999983</v>
          </cell>
          <cell r="JN95">
            <v>532403.62926933332</v>
          </cell>
          <cell r="JO95">
            <v>446622.18473063264</v>
          </cell>
          <cell r="JP95">
            <v>707358.07999999938</v>
          </cell>
          <cell r="JQ95">
            <v>0</v>
          </cell>
        </row>
        <row r="96">
          <cell r="B96" t="str">
            <v>Overseas</v>
          </cell>
          <cell r="EE96">
            <v>63613.950000000004</v>
          </cell>
          <cell r="EF96">
            <v>68630.350000000006</v>
          </cell>
          <cell r="EG96">
            <v>79243.000000000015</v>
          </cell>
          <cell r="EH96">
            <v>72939.299999999508</v>
          </cell>
          <cell r="EI96">
            <v>74054.550000000017</v>
          </cell>
          <cell r="EJ96">
            <v>79715.400000000009</v>
          </cell>
          <cell r="EK96">
            <v>84771.150000000009</v>
          </cell>
          <cell r="EL96">
            <v>81400.050000000017</v>
          </cell>
          <cell r="EM96">
            <v>71822.05</v>
          </cell>
          <cell r="EN96">
            <v>75457.899999999994</v>
          </cell>
          <cell r="EO96">
            <v>68112.549999999494</v>
          </cell>
          <cell r="EP96">
            <v>64524.55000000001</v>
          </cell>
          <cell r="EQ96">
            <v>66629.750000000015</v>
          </cell>
          <cell r="ER96">
            <v>65919.049999999508</v>
          </cell>
          <cell r="ES96">
            <v>78064.800000000003</v>
          </cell>
          <cell r="ET96">
            <v>75107.750000000015</v>
          </cell>
          <cell r="EU96">
            <v>72200.800000000017</v>
          </cell>
          <cell r="EV96">
            <v>80740.200000000012</v>
          </cell>
          <cell r="EW96">
            <v>85014.050000000017</v>
          </cell>
          <cell r="EX96">
            <v>81275.650000000009</v>
          </cell>
          <cell r="EY96">
            <v>74314.25</v>
          </cell>
          <cell r="EZ96">
            <v>74086.55</v>
          </cell>
          <cell r="FA96">
            <v>68781.000000000015</v>
          </cell>
          <cell r="FB96">
            <v>62063.749999999498</v>
          </cell>
          <cell r="FC96">
            <v>69504.549999999494</v>
          </cell>
          <cell r="FD96">
            <v>69228.149999999499</v>
          </cell>
          <cell r="FE96">
            <v>40556.900000000009</v>
          </cell>
          <cell r="FF96">
            <v>18379.399999999998</v>
          </cell>
          <cell r="FG96">
            <v>10388.059999999981</v>
          </cell>
          <cell r="FH96">
            <v>12111.030000000002</v>
          </cell>
          <cell r="FI96">
            <v>12824.369442500005</v>
          </cell>
          <cell r="FJ96">
            <v>12329.447020697502</v>
          </cell>
          <cell r="FK96">
            <v>11336.449399329613</v>
          </cell>
          <cell r="FL96">
            <v>11364.499180426294</v>
          </cell>
          <cell r="FM96">
            <v>11132.958302189965</v>
          </cell>
          <cell r="FN96">
            <v>10565.878328415714</v>
          </cell>
          <cell r="FO96">
            <v>11896.070326122097</v>
          </cell>
          <cell r="FP96">
            <v>12310.680683961986</v>
          </cell>
          <cell r="FQ96">
            <v>15213.812877266728</v>
          </cell>
          <cell r="FR96">
            <v>15242.224618691198</v>
          </cell>
          <cell r="FS96">
            <v>15227.778751176911</v>
          </cell>
          <cell r="FT96">
            <v>20214.38209046832</v>
          </cell>
          <cell r="FU96">
            <v>24470.87987471879</v>
          </cell>
          <cell r="FV96">
            <v>26288.842175373706</v>
          </cell>
          <cell r="FW96">
            <v>26551.01200421439</v>
          </cell>
          <cell r="FX96">
            <v>28850.503832006154</v>
          </cell>
          <cell r="FY96">
            <v>28884.264804384264</v>
          </cell>
          <cell r="FZ96">
            <v>27863.404715007528</v>
          </cell>
          <cell r="GA96">
            <v>26651.900000000009</v>
          </cell>
          <cell r="GB96">
            <v>26367.619999999803</v>
          </cell>
          <cell r="GC96">
            <v>31225.920000000006</v>
          </cell>
          <cell r="GD96">
            <v>30043.100000000009</v>
          </cell>
          <cell r="GE96">
            <v>28880.320000000007</v>
          </cell>
          <cell r="GF96">
            <v>32296.080000000002</v>
          </cell>
          <cell r="GG96">
            <v>34005.62000000001</v>
          </cell>
          <cell r="GH96">
            <v>32510.260000000009</v>
          </cell>
          <cell r="GI96">
            <v>29725.700000000004</v>
          </cell>
          <cell r="GJ96">
            <v>29634.620000000003</v>
          </cell>
          <cell r="GK96">
            <v>27512.400000000005</v>
          </cell>
          <cell r="GL96">
            <v>24825.4999999998</v>
          </cell>
          <cell r="GN96">
            <v>0</v>
          </cell>
          <cell r="GO96">
            <v>0</v>
          </cell>
          <cell r="GP96">
            <v>0</v>
          </cell>
          <cell r="GQ96">
            <v>0</v>
          </cell>
          <cell r="GR96">
            <v>0</v>
          </cell>
          <cell r="GS96">
            <v>0</v>
          </cell>
          <cell r="GT96">
            <v>0</v>
          </cell>
          <cell r="GU96">
            <v>0</v>
          </cell>
          <cell r="GV96">
            <v>0</v>
          </cell>
          <cell r="GW96">
            <v>0</v>
          </cell>
          <cell r="GX96">
            <v>0</v>
          </cell>
          <cell r="GY96">
            <v>0</v>
          </cell>
          <cell r="GZ96">
            <v>0</v>
          </cell>
          <cell r="HA96">
            <v>0</v>
          </cell>
          <cell r="HB96">
            <v>0</v>
          </cell>
          <cell r="HC96">
            <v>0</v>
          </cell>
          <cell r="HD96">
            <v>0</v>
          </cell>
          <cell r="HE96">
            <v>0</v>
          </cell>
          <cell r="HF96">
            <v>0</v>
          </cell>
          <cell r="HG96">
            <v>0</v>
          </cell>
          <cell r="HH96">
            <v>0</v>
          </cell>
          <cell r="HI96">
            <v>0</v>
          </cell>
          <cell r="HJ96">
            <v>0</v>
          </cell>
          <cell r="HK96">
            <v>0</v>
          </cell>
          <cell r="HL96">
            <v>0</v>
          </cell>
          <cell r="HM96">
            <v>0</v>
          </cell>
          <cell r="HN96">
            <v>0</v>
          </cell>
          <cell r="HO96">
            <v>0</v>
          </cell>
          <cell r="HP96">
            <v>0</v>
          </cell>
          <cell r="HQ96">
            <v>0</v>
          </cell>
          <cell r="HR96">
            <v>0</v>
          </cell>
          <cell r="HS96">
            <v>0</v>
          </cell>
          <cell r="HT96">
            <v>0</v>
          </cell>
          <cell r="HU96">
            <v>0</v>
          </cell>
          <cell r="HV96">
            <v>0</v>
          </cell>
          <cell r="HW96">
            <v>0</v>
          </cell>
          <cell r="HX96">
            <v>0</v>
          </cell>
          <cell r="HY96">
            <v>0</v>
          </cell>
          <cell r="HZ96">
            <v>0</v>
          </cell>
          <cell r="IA96">
            <v>0</v>
          </cell>
          <cell r="IB96">
            <v>0</v>
          </cell>
          <cell r="IC96">
            <v>0</v>
          </cell>
          <cell r="ID96">
            <v>0</v>
          </cell>
          <cell r="IE96">
            <v>0</v>
          </cell>
          <cell r="IF96">
            <v>211487.30000000005</v>
          </cell>
          <cell r="IG96">
            <v>226709.24999999953</v>
          </cell>
          <cell r="IH96">
            <v>237993.25</v>
          </cell>
          <cell r="II96">
            <v>208094.99999999951</v>
          </cell>
          <cell r="IJ96">
            <v>210613.59999999951</v>
          </cell>
          <cell r="IK96">
            <v>228048.75000000006</v>
          </cell>
          <cell r="IL96">
            <v>240603.95</v>
          </cell>
          <cell r="IM96">
            <v>204931.29999999952</v>
          </cell>
          <cell r="IN96">
            <v>179289.59999999899</v>
          </cell>
          <cell r="IO96">
            <v>40878.489999999976</v>
          </cell>
          <cell r="IP96">
            <v>36490.265862527121</v>
          </cell>
          <cell r="IQ96">
            <v>33063.335811031968</v>
          </cell>
          <cell r="IR96">
            <v>39420.563887350807</v>
          </cell>
          <cell r="IS96">
            <v>50684.385460336431</v>
          </cell>
          <cell r="IT96">
            <v>77310.734054306886</v>
          </cell>
          <cell r="IU96">
            <v>85598.173351397942</v>
          </cell>
          <cell r="IV96">
            <v>84245.439999999828</v>
          </cell>
          <cell r="IW96">
            <v>91219.500000000015</v>
          </cell>
          <cell r="IX96">
            <v>96241.580000000016</v>
          </cell>
          <cell r="IY96">
            <v>81972.5199999998</v>
          </cell>
          <cell r="JA96">
            <v>0</v>
          </cell>
          <cell r="JB96">
            <v>0</v>
          </cell>
          <cell r="JC96">
            <v>0</v>
          </cell>
          <cell r="JD96">
            <v>0</v>
          </cell>
          <cell r="JE96">
            <v>0</v>
          </cell>
          <cell r="JF96">
            <v>0</v>
          </cell>
          <cell r="JG96">
            <v>0</v>
          </cell>
          <cell r="JH96">
            <v>0</v>
          </cell>
          <cell r="JI96">
            <v>0</v>
          </cell>
          <cell r="JJ96">
            <v>0</v>
          </cell>
          <cell r="JK96">
            <v>0</v>
          </cell>
          <cell r="JL96">
            <v>884284.79999999923</v>
          </cell>
          <cell r="JM96">
            <v>884197.59999999916</v>
          </cell>
          <cell r="JN96">
            <v>289721.69167355803</v>
          </cell>
          <cell r="JO96">
            <v>253013.85675339206</v>
          </cell>
          <cell r="JP96">
            <v>353679.03999999969</v>
          </cell>
          <cell r="JQ96">
            <v>0</v>
          </cell>
        </row>
        <row r="97">
          <cell r="B97" t="str">
            <v>Canada</v>
          </cell>
          <cell r="EE97">
            <v>31806.975000000002</v>
          </cell>
          <cell r="EF97">
            <v>34315.175000000003</v>
          </cell>
          <cell r="EG97">
            <v>39621.500000000007</v>
          </cell>
          <cell r="EH97">
            <v>36469.649999999754</v>
          </cell>
          <cell r="EI97">
            <v>37027.275000000009</v>
          </cell>
          <cell r="EJ97">
            <v>39857.700000000004</v>
          </cell>
          <cell r="EK97">
            <v>42385.575000000004</v>
          </cell>
          <cell r="EL97">
            <v>40700.025000000009</v>
          </cell>
          <cell r="EM97">
            <v>35911.025000000001</v>
          </cell>
          <cell r="EN97">
            <v>37728.949999999997</v>
          </cell>
          <cell r="EO97">
            <v>34056.274999999747</v>
          </cell>
          <cell r="EP97">
            <v>32262.275000000005</v>
          </cell>
          <cell r="EQ97">
            <v>33314.875000000007</v>
          </cell>
          <cell r="ER97">
            <v>32959.524999999754</v>
          </cell>
          <cell r="ES97">
            <v>39032.400000000001</v>
          </cell>
          <cell r="ET97">
            <v>37553.875000000007</v>
          </cell>
          <cell r="EU97">
            <v>36100.400000000009</v>
          </cell>
          <cell r="EV97">
            <v>40370.100000000006</v>
          </cell>
          <cell r="EW97">
            <v>42507.025000000009</v>
          </cell>
          <cell r="EX97">
            <v>40637.825000000004</v>
          </cell>
          <cell r="EY97">
            <v>37157.125</v>
          </cell>
          <cell r="EZ97">
            <v>37043.275000000001</v>
          </cell>
          <cell r="FA97">
            <v>34390.500000000007</v>
          </cell>
          <cell r="FB97">
            <v>31031.874999999749</v>
          </cell>
          <cell r="FC97">
            <v>34752.274999999747</v>
          </cell>
          <cell r="FD97">
            <v>34614.07499999975</v>
          </cell>
          <cell r="FE97">
            <v>20278.450000000004</v>
          </cell>
          <cell r="FF97">
            <v>9189.6999999999989</v>
          </cell>
          <cell r="FG97">
            <v>5194.0299999999907</v>
          </cell>
          <cell r="FH97">
            <v>6055.5150000000012</v>
          </cell>
          <cell r="FI97">
            <v>6412.1847212500024</v>
          </cell>
          <cell r="FJ97">
            <v>6164.723510348751</v>
          </cell>
          <cell r="FK97">
            <v>5668.2246996648064</v>
          </cell>
          <cell r="FL97">
            <v>5682.2495902131468</v>
          </cell>
          <cell r="FM97">
            <v>5566.4791510949826</v>
          </cell>
          <cell r="FN97">
            <v>5282.9391642078572</v>
          </cell>
          <cell r="FO97">
            <v>5948.0351630610485</v>
          </cell>
          <cell r="FP97">
            <v>6155.3403419809929</v>
          </cell>
          <cell r="FQ97">
            <v>7606.9064386333639</v>
          </cell>
          <cell r="FR97">
            <v>7621.112309345599</v>
          </cell>
          <cell r="FS97">
            <v>7613.8893755884556</v>
          </cell>
          <cell r="FT97">
            <v>10107.19104523416</v>
          </cell>
          <cell r="FU97">
            <v>12235.439937359395</v>
          </cell>
          <cell r="FV97">
            <v>13144.421087686853</v>
          </cell>
          <cell r="FW97">
            <v>13275.506002107195</v>
          </cell>
          <cell r="FX97">
            <v>14425.251916003077</v>
          </cell>
          <cell r="FY97">
            <v>14442.132402192132</v>
          </cell>
          <cell r="FZ97">
            <v>13931.702357503764</v>
          </cell>
          <cell r="GA97">
            <v>13325.950000000004</v>
          </cell>
          <cell r="GB97">
            <v>13183.809999999901</v>
          </cell>
          <cell r="GC97">
            <v>15612.960000000003</v>
          </cell>
          <cell r="GD97">
            <v>15021.550000000005</v>
          </cell>
          <cell r="GE97">
            <v>14440.160000000003</v>
          </cell>
          <cell r="GF97">
            <v>16148.04</v>
          </cell>
          <cell r="GG97">
            <v>17002.810000000005</v>
          </cell>
          <cell r="GH97">
            <v>16255.130000000005</v>
          </cell>
          <cell r="GI97">
            <v>14862.850000000002</v>
          </cell>
          <cell r="GJ97">
            <v>14817.310000000001</v>
          </cell>
          <cell r="GK97">
            <v>13756.200000000003</v>
          </cell>
          <cell r="GL97">
            <v>12412.7499999999</v>
          </cell>
          <cell r="GN97">
            <v>0</v>
          </cell>
          <cell r="GO97">
            <v>0</v>
          </cell>
          <cell r="GP97">
            <v>0</v>
          </cell>
          <cell r="GQ97">
            <v>0</v>
          </cell>
          <cell r="GR97">
            <v>0</v>
          </cell>
          <cell r="GS97">
            <v>0</v>
          </cell>
          <cell r="GT97">
            <v>0</v>
          </cell>
          <cell r="GU97">
            <v>0</v>
          </cell>
          <cell r="GV97">
            <v>0</v>
          </cell>
          <cell r="GW97">
            <v>0</v>
          </cell>
          <cell r="GX97">
            <v>0</v>
          </cell>
          <cell r="GY97">
            <v>0</v>
          </cell>
          <cell r="GZ97">
            <v>0</v>
          </cell>
          <cell r="HA97">
            <v>0</v>
          </cell>
          <cell r="HB97">
            <v>0</v>
          </cell>
          <cell r="HC97">
            <v>0</v>
          </cell>
          <cell r="HD97">
            <v>0</v>
          </cell>
          <cell r="HE97">
            <v>0</v>
          </cell>
          <cell r="HF97">
            <v>0</v>
          </cell>
          <cell r="HG97">
            <v>0</v>
          </cell>
          <cell r="HH97">
            <v>0</v>
          </cell>
          <cell r="HI97">
            <v>0</v>
          </cell>
          <cell r="HJ97">
            <v>0</v>
          </cell>
          <cell r="HK97">
            <v>0</v>
          </cell>
          <cell r="HL97">
            <v>0</v>
          </cell>
          <cell r="HM97">
            <v>0</v>
          </cell>
          <cell r="HN97">
            <v>0</v>
          </cell>
          <cell r="HO97">
            <v>0</v>
          </cell>
          <cell r="HP97">
            <v>0</v>
          </cell>
          <cell r="HQ97">
            <v>0</v>
          </cell>
          <cell r="HR97">
            <v>0</v>
          </cell>
          <cell r="HS97">
            <v>0</v>
          </cell>
          <cell r="HT97">
            <v>0</v>
          </cell>
          <cell r="HU97">
            <v>0</v>
          </cell>
          <cell r="HV97">
            <v>0</v>
          </cell>
          <cell r="HW97">
            <v>0</v>
          </cell>
          <cell r="HX97">
            <v>0</v>
          </cell>
          <cell r="HY97">
            <v>0</v>
          </cell>
          <cell r="HZ97">
            <v>0</v>
          </cell>
          <cell r="IA97">
            <v>0</v>
          </cell>
          <cell r="IB97">
            <v>0</v>
          </cell>
          <cell r="IC97">
            <v>0</v>
          </cell>
          <cell r="ID97">
            <v>0</v>
          </cell>
          <cell r="IE97">
            <v>0</v>
          </cell>
          <cell r="IF97">
            <v>105743.65000000002</v>
          </cell>
          <cell r="IG97">
            <v>113354.62499999977</v>
          </cell>
          <cell r="IH97">
            <v>118996.625</v>
          </cell>
          <cell r="II97">
            <v>104047.49999999975</v>
          </cell>
          <cell r="IJ97">
            <v>105306.79999999976</v>
          </cell>
          <cell r="IK97">
            <v>114024.37500000003</v>
          </cell>
          <cell r="IL97">
            <v>120301.97500000001</v>
          </cell>
          <cell r="IM97">
            <v>102465.64999999976</v>
          </cell>
          <cell r="IN97">
            <v>89644.799999999494</v>
          </cell>
          <cell r="IO97">
            <v>20439.244999999988</v>
          </cell>
          <cell r="IP97">
            <v>18245.132931263561</v>
          </cell>
          <cell r="IQ97">
            <v>16531.667905515984</v>
          </cell>
          <cell r="IR97">
            <v>19710.281943675403</v>
          </cell>
          <cell r="IS97">
            <v>25342.192730168215</v>
          </cell>
          <cell r="IT97">
            <v>38655.367027153443</v>
          </cell>
          <cell r="IU97">
            <v>42799.086675698971</v>
          </cell>
          <cell r="IV97">
            <v>42122.719999999914</v>
          </cell>
          <cell r="IW97">
            <v>45609.750000000007</v>
          </cell>
          <cell r="IX97">
            <v>48120.790000000008</v>
          </cell>
          <cell r="IY97">
            <v>40986.2599999999</v>
          </cell>
          <cell r="JA97">
            <v>0</v>
          </cell>
          <cell r="JB97">
            <v>0</v>
          </cell>
          <cell r="JC97">
            <v>0</v>
          </cell>
          <cell r="JD97">
            <v>0</v>
          </cell>
          <cell r="JE97">
            <v>0</v>
          </cell>
          <cell r="JF97">
            <v>0</v>
          </cell>
          <cell r="JG97">
            <v>0</v>
          </cell>
          <cell r="JH97">
            <v>0</v>
          </cell>
          <cell r="JI97">
            <v>0</v>
          </cell>
          <cell r="JJ97">
            <v>0</v>
          </cell>
          <cell r="JK97">
            <v>0</v>
          </cell>
          <cell r="JL97">
            <v>442142.39999999962</v>
          </cell>
          <cell r="JM97">
            <v>442098.79999999958</v>
          </cell>
          <cell r="JN97">
            <v>144860.84583677902</v>
          </cell>
          <cell r="JO97">
            <v>126506.92837669603</v>
          </cell>
          <cell r="JP97">
            <v>176839.51999999984</v>
          </cell>
          <cell r="JQ97">
            <v>0</v>
          </cell>
        </row>
        <row r="98">
          <cell r="B98" t="str">
            <v>Mexico</v>
          </cell>
          <cell r="EE98">
            <v>31806.975000000002</v>
          </cell>
          <cell r="EF98">
            <v>34315.175000000003</v>
          </cell>
          <cell r="EG98">
            <v>39621.500000000007</v>
          </cell>
          <cell r="EH98">
            <v>36469.649999999754</v>
          </cell>
          <cell r="EI98">
            <v>37027.275000000009</v>
          </cell>
          <cell r="EJ98">
            <v>39857.700000000004</v>
          </cell>
          <cell r="EK98">
            <v>42385.575000000004</v>
          </cell>
          <cell r="EL98">
            <v>40700.025000000009</v>
          </cell>
          <cell r="EM98">
            <v>35911.025000000001</v>
          </cell>
          <cell r="EN98">
            <v>37728.949999999997</v>
          </cell>
          <cell r="EO98">
            <v>34056.274999999747</v>
          </cell>
          <cell r="EP98">
            <v>32262.275000000005</v>
          </cell>
          <cell r="EQ98">
            <v>33314.875000000007</v>
          </cell>
          <cell r="ER98">
            <v>32959.524999999754</v>
          </cell>
          <cell r="ES98">
            <v>39032.400000000001</v>
          </cell>
          <cell r="ET98">
            <v>37553.875000000007</v>
          </cell>
          <cell r="EU98">
            <v>36100.400000000009</v>
          </cell>
          <cell r="EV98">
            <v>40370.100000000006</v>
          </cell>
          <cell r="EW98">
            <v>42507.025000000009</v>
          </cell>
          <cell r="EX98">
            <v>40637.825000000004</v>
          </cell>
          <cell r="EY98">
            <v>37157.125</v>
          </cell>
          <cell r="EZ98">
            <v>37043.275000000001</v>
          </cell>
          <cell r="FA98">
            <v>34390.500000000007</v>
          </cell>
          <cell r="FB98">
            <v>31031.874999999749</v>
          </cell>
          <cell r="FC98">
            <v>34752.274999999747</v>
          </cell>
          <cell r="FD98">
            <v>34614.07499999975</v>
          </cell>
          <cell r="FE98">
            <v>20278.450000000004</v>
          </cell>
          <cell r="FF98">
            <v>9189.6999999999989</v>
          </cell>
          <cell r="FG98">
            <v>5194.0299999999907</v>
          </cell>
          <cell r="FH98">
            <v>6055.5150000000012</v>
          </cell>
          <cell r="FI98">
            <v>6412.1847212500024</v>
          </cell>
          <cell r="FJ98">
            <v>6164.723510348751</v>
          </cell>
          <cell r="FK98">
            <v>5668.2246996648064</v>
          </cell>
          <cell r="FL98">
            <v>5682.2495902131468</v>
          </cell>
          <cell r="FM98">
            <v>5566.4791510949826</v>
          </cell>
          <cell r="FN98">
            <v>5282.9391642078572</v>
          </cell>
          <cell r="FO98">
            <v>5948.0351630610485</v>
          </cell>
          <cell r="FP98">
            <v>6155.3403419809929</v>
          </cell>
          <cell r="FQ98">
            <v>7606.9064386333639</v>
          </cell>
          <cell r="FR98">
            <v>7621.112309345599</v>
          </cell>
          <cell r="FS98">
            <v>7613.8893755884556</v>
          </cell>
          <cell r="FT98">
            <v>10107.19104523416</v>
          </cell>
          <cell r="FU98">
            <v>12235.439937359395</v>
          </cell>
          <cell r="FV98">
            <v>13144.421087686853</v>
          </cell>
          <cell r="FW98">
            <v>13275.506002107195</v>
          </cell>
          <cell r="FX98">
            <v>14425.251916003077</v>
          </cell>
          <cell r="FY98">
            <v>14442.132402192132</v>
          </cell>
          <cell r="FZ98">
            <v>13931.702357503764</v>
          </cell>
          <cell r="GA98">
            <v>13325.950000000004</v>
          </cell>
          <cell r="GB98">
            <v>13183.809999999901</v>
          </cell>
          <cell r="GC98">
            <v>15612.960000000003</v>
          </cell>
          <cell r="GD98">
            <v>15021.550000000005</v>
          </cell>
          <cell r="GE98">
            <v>14440.160000000003</v>
          </cell>
          <cell r="GF98">
            <v>16148.04</v>
          </cell>
          <cell r="GG98">
            <v>17002.810000000005</v>
          </cell>
          <cell r="GH98">
            <v>16255.130000000005</v>
          </cell>
          <cell r="GI98">
            <v>14862.850000000002</v>
          </cell>
          <cell r="GJ98">
            <v>14817.310000000001</v>
          </cell>
          <cell r="GK98">
            <v>13756.200000000003</v>
          </cell>
          <cell r="GL98">
            <v>12412.7499999999</v>
          </cell>
          <cell r="GN98">
            <v>0</v>
          </cell>
          <cell r="GO98">
            <v>0</v>
          </cell>
          <cell r="GP98">
            <v>0</v>
          </cell>
          <cell r="GQ98">
            <v>0</v>
          </cell>
          <cell r="GR98">
            <v>0</v>
          </cell>
          <cell r="GS98">
            <v>0</v>
          </cell>
          <cell r="GT98">
            <v>0</v>
          </cell>
          <cell r="GU98">
            <v>0</v>
          </cell>
          <cell r="GV98">
            <v>0</v>
          </cell>
          <cell r="GW98">
            <v>0</v>
          </cell>
          <cell r="GX98">
            <v>0</v>
          </cell>
          <cell r="GY98">
            <v>0</v>
          </cell>
          <cell r="GZ98">
            <v>0</v>
          </cell>
          <cell r="HA98">
            <v>0</v>
          </cell>
          <cell r="HB98">
            <v>0</v>
          </cell>
          <cell r="HC98">
            <v>0</v>
          </cell>
          <cell r="HD98">
            <v>0</v>
          </cell>
          <cell r="HE98">
            <v>0</v>
          </cell>
          <cell r="HF98">
            <v>0</v>
          </cell>
          <cell r="HG98">
            <v>0</v>
          </cell>
          <cell r="HH98">
            <v>0</v>
          </cell>
          <cell r="HI98">
            <v>0</v>
          </cell>
          <cell r="HJ98">
            <v>0</v>
          </cell>
          <cell r="HK98">
            <v>0</v>
          </cell>
          <cell r="HL98">
            <v>0</v>
          </cell>
          <cell r="HM98">
            <v>0</v>
          </cell>
          <cell r="HN98">
            <v>0</v>
          </cell>
          <cell r="HO98">
            <v>0</v>
          </cell>
          <cell r="HP98">
            <v>0</v>
          </cell>
          <cell r="HQ98">
            <v>0</v>
          </cell>
          <cell r="HR98">
            <v>0</v>
          </cell>
          <cell r="HS98">
            <v>0</v>
          </cell>
          <cell r="HT98">
            <v>0</v>
          </cell>
          <cell r="HU98">
            <v>0</v>
          </cell>
          <cell r="HV98">
            <v>0</v>
          </cell>
          <cell r="HW98">
            <v>0</v>
          </cell>
          <cell r="HX98">
            <v>0</v>
          </cell>
          <cell r="HY98">
            <v>0</v>
          </cell>
          <cell r="HZ98">
            <v>0</v>
          </cell>
          <cell r="IA98">
            <v>0</v>
          </cell>
          <cell r="IB98">
            <v>0</v>
          </cell>
          <cell r="IC98">
            <v>0</v>
          </cell>
          <cell r="ID98">
            <v>0</v>
          </cell>
          <cell r="IE98">
            <v>0</v>
          </cell>
          <cell r="IF98">
            <v>105743.65000000002</v>
          </cell>
          <cell r="IG98">
            <v>113354.62499999977</v>
          </cell>
          <cell r="IH98">
            <v>118996.625</v>
          </cell>
          <cell r="II98">
            <v>104047.49999999975</v>
          </cell>
          <cell r="IJ98">
            <v>105306.79999999976</v>
          </cell>
          <cell r="IK98">
            <v>114024.37500000003</v>
          </cell>
          <cell r="IL98">
            <v>120301.97500000001</v>
          </cell>
          <cell r="IM98">
            <v>102465.64999999976</v>
          </cell>
          <cell r="IN98">
            <v>89644.799999999494</v>
          </cell>
          <cell r="IO98">
            <v>20439.244999999988</v>
          </cell>
          <cell r="IP98">
            <v>18245.132931263561</v>
          </cell>
          <cell r="IQ98">
            <v>16531.667905515984</v>
          </cell>
          <cell r="IR98">
            <v>19710.281943675403</v>
          </cell>
          <cell r="IS98">
            <v>25342.192730168215</v>
          </cell>
          <cell r="IT98">
            <v>38655.367027153443</v>
          </cell>
          <cell r="IU98">
            <v>42799.086675698971</v>
          </cell>
          <cell r="IV98">
            <v>42122.719999999914</v>
          </cell>
          <cell r="IW98">
            <v>45609.750000000007</v>
          </cell>
          <cell r="IX98">
            <v>48120.790000000008</v>
          </cell>
          <cell r="IY98">
            <v>40986.2599999999</v>
          </cell>
          <cell r="JA98">
            <v>0</v>
          </cell>
          <cell r="JB98">
            <v>0</v>
          </cell>
          <cell r="JC98">
            <v>0</v>
          </cell>
          <cell r="JD98">
            <v>0</v>
          </cell>
          <cell r="JE98">
            <v>0</v>
          </cell>
          <cell r="JF98">
            <v>0</v>
          </cell>
          <cell r="JG98">
            <v>0</v>
          </cell>
          <cell r="JH98">
            <v>0</v>
          </cell>
          <cell r="JI98">
            <v>0</v>
          </cell>
          <cell r="JJ98">
            <v>0</v>
          </cell>
          <cell r="JK98">
            <v>0</v>
          </cell>
          <cell r="JL98">
            <v>442142.39999999962</v>
          </cell>
          <cell r="JM98">
            <v>442098.79999999958</v>
          </cell>
          <cell r="JN98">
            <v>144860.84583677902</v>
          </cell>
          <cell r="JO98">
            <v>126506.92837669603</v>
          </cell>
          <cell r="JP98">
            <v>176839.51999999984</v>
          </cell>
          <cell r="JQ98">
            <v>0</v>
          </cell>
        </row>
        <row r="100">
          <cell r="B100" t="str">
            <v>Historical luxury/upper tier segmentation data fror reference</v>
          </cell>
        </row>
        <row r="101">
          <cell r="B101" t="str">
            <v>Total</v>
          </cell>
          <cell r="EE101">
            <v>491743</v>
          </cell>
          <cell r="EF101">
            <v>525493</v>
          </cell>
          <cell r="EG101">
            <v>589993</v>
          </cell>
          <cell r="EH101">
            <v>560234</v>
          </cell>
          <cell r="EI101">
            <v>559177</v>
          </cell>
          <cell r="EJ101">
            <v>593890</v>
          </cell>
          <cell r="EK101">
            <v>633048</v>
          </cell>
          <cell r="EL101">
            <v>634853</v>
          </cell>
          <cell r="EM101">
            <v>548158</v>
          </cell>
          <cell r="EN101">
            <v>583539</v>
          </cell>
          <cell r="EO101">
            <v>518098</v>
          </cell>
          <cell r="EP101">
            <v>481833</v>
          </cell>
          <cell r="EQ101">
            <v>504359</v>
          </cell>
          <cell r="ER101">
            <v>505772</v>
          </cell>
          <cell r="ES101">
            <v>588883</v>
          </cell>
          <cell r="ET101">
            <v>579114</v>
          </cell>
          <cell r="EU101">
            <v>555432</v>
          </cell>
          <cell r="EV101">
            <v>609033</v>
          </cell>
          <cell r="EW101">
            <v>649053</v>
          </cell>
          <cell r="EX101">
            <v>631360</v>
          </cell>
          <cell r="EY101">
            <v>575251</v>
          </cell>
          <cell r="EZ101">
            <v>577853</v>
          </cell>
          <cell r="FA101">
            <v>530904</v>
          </cell>
          <cell r="FB101">
            <v>459808</v>
          </cell>
          <cell r="FC101">
            <v>530670</v>
          </cell>
          <cell r="FD101">
            <v>522208</v>
          </cell>
          <cell r="FE101">
            <v>207246</v>
          </cell>
          <cell r="FF101">
            <v>34891</v>
          </cell>
          <cell r="FG101">
            <v>79521</v>
          </cell>
          <cell r="JA101">
            <v>0</v>
          </cell>
          <cell r="JB101">
            <v>0</v>
          </cell>
          <cell r="JC101">
            <v>0</v>
          </cell>
          <cell r="JD101">
            <v>0</v>
          </cell>
          <cell r="JE101">
            <v>0</v>
          </cell>
          <cell r="JF101">
            <v>0</v>
          </cell>
          <cell r="JG101">
            <v>0</v>
          </cell>
          <cell r="JH101">
            <v>0</v>
          </cell>
          <cell r="JI101">
            <v>0</v>
          </cell>
          <cell r="JJ101">
            <v>0</v>
          </cell>
          <cell r="JK101">
            <v>0</v>
          </cell>
          <cell r="JL101">
            <v>6720059</v>
          </cell>
          <cell r="JM101">
            <v>6766822</v>
          </cell>
          <cell r="JN101">
            <v>1374536</v>
          </cell>
          <cell r="JO101">
            <v>0</v>
          </cell>
          <cell r="JP101">
            <v>0</v>
          </cell>
          <cell r="JQ101">
            <v>0</v>
          </cell>
        </row>
        <row r="102">
          <cell r="B102" t="str">
            <v>Contract</v>
          </cell>
          <cell r="EE102">
            <v>15127</v>
          </cell>
          <cell r="EF102">
            <v>14230</v>
          </cell>
          <cell r="EG102">
            <v>17485</v>
          </cell>
          <cell r="EH102">
            <v>18221</v>
          </cell>
          <cell r="EI102">
            <v>18415</v>
          </cell>
          <cell r="EJ102">
            <v>19103</v>
          </cell>
          <cell r="EK102">
            <v>18116</v>
          </cell>
          <cell r="EL102">
            <v>20902</v>
          </cell>
          <cell r="EM102">
            <v>18333</v>
          </cell>
          <cell r="EN102">
            <v>17730</v>
          </cell>
          <cell r="EO102">
            <v>17143</v>
          </cell>
          <cell r="EP102">
            <v>17582</v>
          </cell>
          <cell r="EQ102">
            <v>17494</v>
          </cell>
          <cell r="ER102">
            <v>15270</v>
          </cell>
          <cell r="ES102">
            <v>17434</v>
          </cell>
          <cell r="ET102">
            <v>20938</v>
          </cell>
          <cell r="EU102">
            <v>20936</v>
          </cell>
          <cell r="EV102">
            <v>20901</v>
          </cell>
          <cell r="EW102">
            <v>21472</v>
          </cell>
          <cell r="EX102">
            <v>24116</v>
          </cell>
          <cell r="EY102">
            <v>21691</v>
          </cell>
          <cell r="EZ102">
            <v>22057</v>
          </cell>
          <cell r="FA102">
            <v>21448</v>
          </cell>
          <cell r="FB102">
            <v>21592</v>
          </cell>
          <cell r="FC102">
            <v>21100</v>
          </cell>
          <cell r="FD102">
            <v>20170</v>
          </cell>
          <cell r="FE102">
            <v>11781</v>
          </cell>
          <cell r="FF102">
            <v>6077</v>
          </cell>
          <cell r="FG102">
            <v>2734</v>
          </cell>
          <cell r="JA102">
            <v>0</v>
          </cell>
          <cell r="JB102">
            <v>0</v>
          </cell>
          <cell r="JC102">
            <v>0</v>
          </cell>
          <cell r="JD102">
            <v>0</v>
          </cell>
          <cell r="JE102">
            <v>0</v>
          </cell>
          <cell r="JF102">
            <v>0</v>
          </cell>
          <cell r="JG102">
            <v>0</v>
          </cell>
          <cell r="JH102">
            <v>0</v>
          </cell>
          <cell r="JI102">
            <v>0</v>
          </cell>
          <cell r="JJ102">
            <v>0</v>
          </cell>
          <cell r="JK102">
            <v>0</v>
          </cell>
          <cell r="JL102">
            <v>212387</v>
          </cell>
          <cell r="JM102">
            <v>245349</v>
          </cell>
          <cell r="JN102">
            <v>61862</v>
          </cell>
          <cell r="JO102">
            <v>0</v>
          </cell>
          <cell r="JP102">
            <v>0</v>
          </cell>
          <cell r="JQ102">
            <v>0</v>
          </cell>
        </row>
        <row r="103">
          <cell r="B103" t="str">
            <v>Group</v>
          </cell>
          <cell r="EE103">
            <v>233129</v>
          </cell>
          <cell r="EF103">
            <v>256546</v>
          </cell>
          <cell r="EG103">
            <v>235813</v>
          </cell>
          <cell r="EH103">
            <v>243203</v>
          </cell>
          <cell r="EI103">
            <v>224234</v>
          </cell>
          <cell r="EJ103">
            <v>232628</v>
          </cell>
          <cell r="EK103">
            <v>199087</v>
          </cell>
          <cell r="EL103">
            <v>202747</v>
          </cell>
          <cell r="EM103">
            <v>213810</v>
          </cell>
          <cell r="EN103">
            <v>280189</v>
          </cell>
          <cell r="EO103">
            <v>213135</v>
          </cell>
          <cell r="EP103">
            <v>151572</v>
          </cell>
          <cell r="EQ103">
            <v>237356</v>
          </cell>
          <cell r="ER103">
            <v>234702</v>
          </cell>
          <cell r="ES103">
            <v>230398</v>
          </cell>
          <cell r="ET103">
            <v>225782</v>
          </cell>
          <cell r="EU103">
            <v>218981</v>
          </cell>
          <cell r="EV103">
            <v>218211</v>
          </cell>
          <cell r="EW103">
            <v>191512</v>
          </cell>
          <cell r="EX103">
            <v>168693</v>
          </cell>
          <cell r="EY103">
            <v>233739</v>
          </cell>
          <cell r="EZ103">
            <v>256264</v>
          </cell>
          <cell r="FA103">
            <v>208168</v>
          </cell>
          <cell r="FB103">
            <v>119437</v>
          </cell>
          <cell r="FC103">
            <v>251607</v>
          </cell>
          <cell r="FD103">
            <v>229086</v>
          </cell>
          <cell r="FE103">
            <v>67014</v>
          </cell>
          <cell r="FF103">
            <v>9830</v>
          </cell>
          <cell r="FG103">
            <v>28123</v>
          </cell>
          <cell r="JA103">
            <v>0</v>
          </cell>
          <cell r="JB103">
            <v>0</v>
          </cell>
          <cell r="JC103">
            <v>0</v>
          </cell>
          <cell r="JD103">
            <v>0</v>
          </cell>
          <cell r="JE103">
            <v>0</v>
          </cell>
          <cell r="JF103">
            <v>0</v>
          </cell>
          <cell r="JG103">
            <v>0</v>
          </cell>
          <cell r="JH103">
            <v>0</v>
          </cell>
          <cell r="JI103">
            <v>0</v>
          </cell>
          <cell r="JJ103">
            <v>0</v>
          </cell>
          <cell r="JK103">
            <v>0</v>
          </cell>
          <cell r="JL103">
            <v>2686093</v>
          </cell>
          <cell r="JM103">
            <v>2543243</v>
          </cell>
          <cell r="JN103">
            <v>585660</v>
          </cell>
          <cell r="JO103">
            <v>0</v>
          </cell>
          <cell r="JP103">
            <v>0</v>
          </cell>
          <cell r="JQ103">
            <v>0</v>
          </cell>
        </row>
        <row r="104">
          <cell r="B104" t="str">
            <v>Transient</v>
          </cell>
          <cell r="EE104">
            <v>243486</v>
          </cell>
          <cell r="EF104">
            <v>254717</v>
          </cell>
          <cell r="EG104">
            <v>336695</v>
          </cell>
          <cell r="EH104">
            <v>298811</v>
          </cell>
          <cell r="EI104">
            <v>316528</v>
          </cell>
          <cell r="EJ104">
            <v>342160</v>
          </cell>
          <cell r="EK104">
            <v>415846</v>
          </cell>
          <cell r="EL104">
            <v>411204</v>
          </cell>
          <cell r="EM104">
            <v>316015</v>
          </cell>
          <cell r="EN104">
            <v>285620</v>
          </cell>
          <cell r="EO104">
            <v>287820</v>
          </cell>
          <cell r="EP104">
            <v>312679</v>
          </cell>
          <cell r="EQ104">
            <v>249510</v>
          </cell>
          <cell r="ER104">
            <v>255800</v>
          </cell>
          <cell r="ES104">
            <v>341051</v>
          </cell>
          <cell r="ET104">
            <v>332394</v>
          </cell>
          <cell r="EU104">
            <v>315514</v>
          </cell>
          <cell r="EV104">
            <v>369921</v>
          </cell>
          <cell r="EW104">
            <v>436070</v>
          </cell>
          <cell r="EX104">
            <v>438551</v>
          </cell>
          <cell r="EY104">
            <v>319821</v>
          </cell>
          <cell r="EZ104">
            <v>299532</v>
          </cell>
          <cell r="FA104">
            <v>301288</v>
          </cell>
          <cell r="FB104">
            <v>318779</v>
          </cell>
          <cell r="FC104">
            <v>257964</v>
          </cell>
          <cell r="FD104">
            <v>272952</v>
          </cell>
          <cell r="FE104">
            <v>128451</v>
          </cell>
          <cell r="FF104">
            <v>18983</v>
          </cell>
          <cell r="FG104">
            <v>48664</v>
          </cell>
          <cell r="JA104">
            <v>0</v>
          </cell>
          <cell r="JB104">
            <v>0</v>
          </cell>
          <cell r="JC104">
            <v>0</v>
          </cell>
          <cell r="JD104">
            <v>0</v>
          </cell>
          <cell r="JE104">
            <v>0</v>
          </cell>
          <cell r="JF104">
            <v>0</v>
          </cell>
          <cell r="JG104">
            <v>0</v>
          </cell>
          <cell r="JH104">
            <v>0</v>
          </cell>
          <cell r="JI104">
            <v>0</v>
          </cell>
          <cell r="JJ104">
            <v>0</v>
          </cell>
          <cell r="JK104">
            <v>0</v>
          </cell>
          <cell r="JL104">
            <v>3821581</v>
          </cell>
          <cell r="JM104">
            <v>3978231</v>
          </cell>
          <cell r="JN104">
            <v>727014</v>
          </cell>
          <cell r="JO104">
            <v>0</v>
          </cell>
          <cell r="JP104">
            <v>0</v>
          </cell>
          <cell r="JQ104">
            <v>0</v>
          </cell>
        </row>
        <row r="106">
          <cell r="B106" t="str">
            <v>Group share</v>
          </cell>
          <cell r="EE106">
            <v>0.4740870739390291</v>
          </cell>
          <cell r="EF106">
            <v>0.48820060400423981</v>
          </cell>
          <cell r="EG106">
            <v>0.39968779290601752</v>
          </cell>
          <cell r="EH106">
            <v>0.43410967559983865</v>
          </cell>
          <cell r="EI106">
            <v>0.40100719450191979</v>
          </cell>
          <cell r="EJ106">
            <v>0.39170216706797556</v>
          </cell>
          <cell r="EK106">
            <v>0.31448958056893001</v>
          </cell>
          <cell r="EL106">
            <v>0.31936054488204357</v>
          </cell>
          <cell r="EM106">
            <v>0.39005177339380254</v>
          </cell>
          <cell r="EN106">
            <v>0.48015471116754838</v>
          </cell>
          <cell r="EO106">
            <v>0.41137970036556792</v>
          </cell>
          <cell r="EP106">
            <v>0.31457372160063757</v>
          </cell>
          <cell r="EQ106">
            <v>0.47060922874381145</v>
          </cell>
          <cell r="ER106">
            <v>0.46404704095916738</v>
          </cell>
          <cell r="ES106">
            <v>0.39124579925044534</v>
          </cell>
          <cell r="ET106">
            <v>0.38987487783061714</v>
          </cell>
          <cell r="EU106">
            <v>0.39425348197439108</v>
          </cell>
          <cell r="EV106">
            <v>0.35829093004812546</v>
          </cell>
          <cell r="EW106">
            <v>0.29506373131315933</v>
          </cell>
          <cell r="EX106">
            <v>0.26718987582361886</v>
          </cell>
          <cell r="EY106">
            <v>0.40632523889571681</v>
          </cell>
          <cell r="EZ106">
            <v>0.44347610897581219</v>
          </cell>
          <cell r="FA106">
            <v>0.39210102014676851</v>
          </cell>
          <cell r="FB106">
            <v>0.25975407126452782</v>
          </cell>
          <cell r="FC106">
            <v>0.47413081576120752</v>
          </cell>
          <cell r="FD106">
            <v>0.4386872663766162</v>
          </cell>
          <cell r="FE106">
            <v>0.32335485365218147</v>
          </cell>
          <cell r="FF106">
            <v>0.2817345447250007</v>
          </cell>
          <cell r="FG106">
            <v>0.35365500936859445</v>
          </cell>
          <cell r="JL106">
            <v>0.39971271085566362</v>
          </cell>
          <cell r="JM106">
            <v>0.37584009155257814</v>
          </cell>
          <cell r="JN106">
            <v>0.42607832752288771</v>
          </cell>
        </row>
        <row r="107">
          <cell r="B107" t="str">
            <v>Contract share</v>
          </cell>
          <cell r="EE107">
            <v>3.0762003729590457E-2</v>
          </cell>
          <cell r="EF107">
            <v>2.707933312146879E-2</v>
          </cell>
          <cell r="EG107">
            <v>2.9635944833243784E-2</v>
          </cell>
          <cell r="EH107">
            <v>3.2523909652038253E-2</v>
          </cell>
          <cell r="EI107">
            <v>3.2932327331059753E-2</v>
          </cell>
          <cell r="EJ107">
            <v>3.2165889306100454E-2</v>
          </cell>
          <cell r="EK107">
            <v>2.8617103284427091E-2</v>
          </cell>
          <cell r="EL107">
            <v>3.2924157245850613E-2</v>
          </cell>
          <cell r="EM107">
            <v>3.3444736736488387E-2</v>
          </cell>
          <cell r="EN107">
            <v>3.0383573334430088E-2</v>
          </cell>
          <cell r="EO107">
            <v>3.308833463939255E-2</v>
          </cell>
          <cell r="EP107">
            <v>3.6489821162103885E-2</v>
          </cell>
          <cell r="EQ107">
            <v>3.4685610844656288E-2</v>
          </cell>
          <cell r="ER107">
            <v>3.0191469674082393E-2</v>
          </cell>
          <cell r="ES107">
            <v>2.9605201712394481E-2</v>
          </cell>
          <cell r="ET107">
            <v>3.6155230231008056E-2</v>
          </cell>
          <cell r="EU107">
            <v>3.7693182963891167E-2</v>
          </cell>
          <cell r="EV107">
            <v>3.4318337429991477E-2</v>
          </cell>
          <cell r="EW107">
            <v>3.3082044147396281E-2</v>
          </cell>
          <cell r="EX107">
            <v>3.8196908261530667E-2</v>
          </cell>
          <cell r="EY107">
            <v>3.7707018327651755E-2</v>
          </cell>
          <cell r="EZ107">
            <v>3.8170607403613027E-2</v>
          </cell>
          <cell r="FA107">
            <v>4.0399017524825581E-2</v>
          </cell>
          <cell r="FB107">
            <v>4.6958730600598513E-2</v>
          </cell>
          <cell r="FC107">
            <v>3.9761056777281548E-2</v>
          </cell>
          <cell r="FD107">
            <v>3.8624456155401679E-2</v>
          </cell>
          <cell r="FE107">
            <v>5.6845487970817288E-2</v>
          </cell>
          <cell r="FF107">
            <v>0.17417098965349231</v>
          </cell>
          <cell r="FG107">
            <v>3.4380855371537081E-2</v>
          </cell>
        </row>
        <row r="109">
          <cell r="EE109">
            <v>-9.3477845195217679E-2</v>
          </cell>
          <cell r="EF109">
            <v>-0.1141535630450724</v>
          </cell>
          <cell r="EG109">
            <v>-0.10968779290601754</v>
          </cell>
          <cell r="EH109">
            <v>-0.11410967559983864</v>
          </cell>
          <cell r="EI109">
            <v>-9.6753712527528735E-2</v>
          </cell>
          <cell r="EJ109">
            <v>-0.12341123701985013</v>
          </cell>
          <cell r="EK109">
            <v>-0.10942584925577067</v>
          </cell>
          <cell r="EL109">
            <v>-0.10936054488204358</v>
          </cell>
          <cell r="EM109">
            <v>-9.0051773393802548E-2</v>
          </cell>
          <cell r="EN109">
            <v>-0.12015471116754839</v>
          </cell>
          <cell r="EO109">
            <v>-0.10927868021879938</v>
          </cell>
          <cell r="EP109">
            <v>-0.13457372160063757</v>
          </cell>
          <cell r="EQ109">
            <v>-9.0609228743811443E-2</v>
          </cell>
          <cell r="ER109">
            <v>-9.4047040959167383E-2</v>
          </cell>
          <cell r="ES109">
            <v>-9.1245799250445347E-2</v>
          </cell>
          <cell r="ET109">
            <v>-8.987487783061715E-2</v>
          </cell>
          <cell r="EU109">
            <v>-9.4253481974391096E-2</v>
          </cell>
          <cell r="EV109">
            <v>-9.0000000000000024E-2</v>
          </cell>
          <cell r="EW109">
            <v>-0.09</v>
          </cell>
          <cell r="EX109">
            <v>-0.09</v>
          </cell>
          <cell r="EY109">
            <v>-8.9999999999999969E-2</v>
          </cell>
          <cell r="EZ109">
            <v>-9.0000000000000024E-2</v>
          </cell>
          <cell r="FA109">
            <v>-8.9999999999999969E-2</v>
          </cell>
          <cell r="FB109">
            <v>-0.09</v>
          </cell>
          <cell r="FC109">
            <v>-0.15352158701739604</v>
          </cell>
          <cell r="FD109">
            <v>-0.12464022541744885</v>
          </cell>
          <cell r="FE109">
            <v>-0.12335485365218146</v>
          </cell>
          <cell r="FF109">
            <v>-0.23173454472500071</v>
          </cell>
          <cell r="FG109">
            <v>-0.30365500936859446</v>
          </cell>
        </row>
      </sheetData>
      <sheetData sheetId="6"/>
      <sheetData sheetId="7">
        <row r="10">
          <cell r="D10" t="str">
            <v>scen_a</v>
          </cell>
        </row>
      </sheetData>
      <sheetData sheetId="8"/>
      <sheetData sheetId="9"/>
      <sheetData sheetId="10">
        <row r="14">
          <cell r="AJ14">
            <v>41275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te mix"/>
      <sheetName val="calc weekly"/>
      <sheetName val="scn_sheet"/>
      <sheetName val="historical mix"/>
      <sheetName val="by concept"/>
      <sheetName val="modup"/>
      <sheetName val="moddown"/>
    </sheetNames>
    <sheetDataSet>
      <sheetData sheetId="0"/>
      <sheetData sheetId="1"/>
      <sheetData sheetId="2">
        <row r="1">
          <cell r="F1" t="str">
            <v>View of week ending April 11</v>
          </cell>
          <cell r="H1" t="str">
            <v>Moderate overhang, 2020Q4</v>
          </cell>
          <cell r="I1" t="str">
            <v>Moderate overhang, 2020Q4</v>
          </cell>
          <cell r="J1" t="str">
            <v>Moderate overhang, 2020Q4</v>
          </cell>
        </row>
        <row r="2">
          <cell r="F2" t="str">
            <v>apr11</v>
          </cell>
          <cell r="H2" t="str">
            <v>upside</v>
          </cell>
          <cell r="I2" t="str">
            <v>modup</v>
          </cell>
          <cell r="J2" t="str">
            <v>moddown</v>
          </cell>
        </row>
        <row r="3">
          <cell r="F3" t="str">
            <v>apr11_sndca</v>
          </cell>
          <cell r="H3" t="str">
            <v>upside_sndca</v>
          </cell>
          <cell r="I3" t="str">
            <v>modup_sndca</v>
          </cell>
          <cell r="J3" t="str">
            <v>moddown_sndca</v>
          </cell>
        </row>
        <row r="5">
          <cell r="E5" t="str">
            <v>Demand analysis</v>
          </cell>
        </row>
        <row r="6">
          <cell r="F6" t="str">
            <v>sndca</v>
          </cell>
          <cell r="H6" t="str">
            <v>sndca</v>
          </cell>
          <cell r="I6" t="str">
            <v>sndca</v>
          </cell>
          <cell r="J6" t="str">
            <v>sndca</v>
          </cell>
        </row>
        <row r="7">
          <cell r="E7" t="str">
            <v>Estimate 2019</v>
          </cell>
        </row>
        <row r="8">
          <cell r="D8" t="str">
            <v>notes</v>
          </cell>
          <cell r="E8" t="str">
            <v>Total</v>
          </cell>
          <cell r="F8">
            <v>1</v>
          </cell>
          <cell r="H8">
            <v>1</v>
          </cell>
          <cell r="I8">
            <v>1</v>
          </cell>
          <cell r="J8">
            <v>1</v>
          </cell>
        </row>
        <row r="9">
          <cell r="E9" t="str">
            <v>Business transient</v>
          </cell>
          <cell r="F9">
            <v>0.12</v>
          </cell>
          <cell r="H9">
            <v>0.12</v>
          </cell>
          <cell r="I9">
            <v>0.12</v>
          </cell>
          <cell r="J9">
            <v>0.12</v>
          </cell>
        </row>
        <row r="10">
          <cell r="E10" t="str">
            <v>Leisure transient</v>
          </cell>
          <cell r="F10">
            <v>0.54</v>
          </cell>
          <cell r="H10">
            <v>0.54</v>
          </cell>
          <cell r="I10">
            <v>0.54</v>
          </cell>
          <cell r="J10">
            <v>0.54</v>
          </cell>
        </row>
        <row r="11">
          <cell r="E11" t="str">
            <v>Group</v>
          </cell>
          <cell r="F11">
            <v>0.28999999999999998</v>
          </cell>
          <cell r="H11">
            <v>0.28999999999999998</v>
          </cell>
          <cell r="I11">
            <v>0.28999999999999998</v>
          </cell>
          <cell r="J11">
            <v>0.28999999999999998</v>
          </cell>
        </row>
        <row r="12">
          <cell r="E12" t="str">
            <v>Contract</v>
          </cell>
          <cell r="F12">
            <v>0.05</v>
          </cell>
          <cell r="H12">
            <v>0.05</v>
          </cell>
          <cell r="I12">
            <v>0.05</v>
          </cell>
          <cell r="J12">
            <v>0.05</v>
          </cell>
        </row>
        <row r="14">
          <cell r="E14" t="str">
            <v>Domestic</v>
          </cell>
          <cell r="F14">
            <v>0.9</v>
          </cell>
          <cell r="H14">
            <v>0.9</v>
          </cell>
          <cell r="I14">
            <v>0.9</v>
          </cell>
          <cell r="J14">
            <v>0.9</v>
          </cell>
        </row>
        <row r="15">
          <cell r="E15" t="str">
            <v>International</v>
          </cell>
          <cell r="F15">
            <v>0.1</v>
          </cell>
          <cell r="H15">
            <v>0.1</v>
          </cell>
          <cell r="I15">
            <v>0.1</v>
          </cell>
          <cell r="J15">
            <v>0.1</v>
          </cell>
        </row>
        <row r="16">
          <cell r="E16" t="str">
            <v>Overseas</v>
          </cell>
          <cell r="F16">
            <v>0.05</v>
          </cell>
          <cell r="H16">
            <v>0.05</v>
          </cell>
          <cell r="I16">
            <v>0.05</v>
          </cell>
          <cell r="J16">
            <v>0.05</v>
          </cell>
        </row>
        <row r="17">
          <cell r="E17" t="str">
            <v>Canada</v>
          </cell>
          <cell r="F17">
            <v>2.5000000000000001E-2</v>
          </cell>
          <cell r="H17">
            <v>2.5000000000000001E-2</v>
          </cell>
          <cell r="I17">
            <v>2.5000000000000001E-2</v>
          </cell>
          <cell r="J17">
            <v>2.5000000000000001E-2</v>
          </cell>
        </row>
        <row r="18">
          <cell r="E18" t="str">
            <v>Mexico</v>
          </cell>
          <cell r="F18">
            <v>2.5000000000000001E-2</v>
          </cell>
          <cell r="H18">
            <v>2.5000000000000001E-2</v>
          </cell>
          <cell r="I18">
            <v>2.5000000000000001E-2</v>
          </cell>
          <cell r="J18">
            <v>2.5000000000000001E-2</v>
          </cell>
        </row>
        <row r="20">
          <cell r="E20" t="str">
            <v>Base (2019 historical)</v>
          </cell>
        </row>
        <row r="21">
          <cell r="E21" t="str">
            <v>Total (daily demand)</v>
          </cell>
          <cell r="F21">
            <v>48766.420279953061</v>
          </cell>
          <cell r="H21">
            <v>44555.913043478198</v>
          </cell>
          <cell r="I21">
            <v>44555.913043478198</v>
          </cell>
          <cell r="J21">
            <v>44555.913043478198</v>
          </cell>
        </row>
        <row r="22">
          <cell r="E22" t="str">
            <v>Business transient</v>
          </cell>
          <cell r="F22">
            <v>5851.970433594367</v>
          </cell>
          <cell r="H22">
            <v>5346.7095652173839</v>
          </cell>
          <cell r="I22">
            <v>5346.7095652173839</v>
          </cell>
          <cell r="J22">
            <v>5346.7095652173839</v>
          </cell>
        </row>
        <row r="23">
          <cell r="E23" t="str">
            <v>Leisure transient</v>
          </cell>
          <cell r="F23">
            <v>26333.866951174656</v>
          </cell>
          <cell r="H23">
            <v>24060.19304347823</v>
          </cell>
          <cell r="I23">
            <v>24060.19304347823</v>
          </cell>
          <cell r="J23">
            <v>24060.19304347823</v>
          </cell>
        </row>
        <row r="24">
          <cell r="E24" t="str">
            <v>Group</v>
          </cell>
          <cell r="F24">
            <v>14142.261881186387</v>
          </cell>
          <cell r="H24">
            <v>12921.214782608677</v>
          </cell>
          <cell r="I24">
            <v>12921.214782608677</v>
          </cell>
          <cell r="J24">
            <v>12921.214782608677</v>
          </cell>
        </row>
        <row r="25">
          <cell r="E25" t="str">
            <v>Contract</v>
          </cell>
          <cell r="F25">
            <v>2438.3210139976532</v>
          </cell>
          <cell r="H25">
            <v>2227.7956521739102</v>
          </cell>
          <cell r="I25">
            <v>2227.7956521739102</v>
          </cell>
          <cell r="J25">
            <v>2227.7956521739102</v>
          </cell>
        </row>
        <row r="27">
          <cell r="E27" t="str">
            <v>Domestic</v>
          </cell>
          <cell r="F27">
            <v>43889.778251957759</v>
          </cell>
          <cell r="H27">
            <v>40100.321739130377</v>
          </cell>
          <cell r="I27">
            <v>40100.321739130377</v>
          </cell>
          <cell r="J27">
            <v>40100.321739130377</v>
          </cell>
        </row>
        <row r="28">
          <cell r="E28" t="str">
            <v>International</v>
          </cell>
          <cell r="F28">
            <v>4876.6420279953063</v>
          </cell>
          <cell r="H28">
            <v>4455.5913043478204</v>
          </cell>
          <cell r="I28">
            <v>4455.5913043478204</v>
          </cell>
          <cell r="J28">
            <v>4455.5913043478204</v>
          </cell>
        </row>
        <row r="29">
          <cell r="E29" t="str">
            <v>Overseas</v>
          </cell>
          <cell r="F29">
            <v>2438.3210139976532</v>
          </cell>
          <cell r="H29">
            <v>2227.7956521739102</v>
          </cell>
          <cell r="I29">
            <v>2227.7956521739102</v>
          </cell>
          <cell r="J29">
            <v>2227.7956521739102</v>
          </cell>
        </row>
        <row r="30">
          <cell r="E30" t="str">
            <v>Canada</v>
          </cell>
          <cell r="F30">
            <v>1219.1605069988266</v>
          </cell>
          <cell r="H30">
            <v>1113.8978260869551</v>
          </cell>
          <cell r="I30">
            <v>1113.8978260869551</v>
          </cell>
          <cell r="J30">
            <v>1113.8978260869551</v>
          </cell>
        </row>
        <row r="31">
          <cell r="E31" t="str">
            <v>Mexico</v>
          </cell>
          <cell r="F31">
            <v>1219.1605069988266</v>
          </cell>
          <cell r="H31">
            <v>1113.8978260869551</v>
          </cell>
          <cell r="I31">
            <v>1113.8978260869551</v>
          </cell>
          <cell r="J31">
            <v>1113.8978260869551</v>
          </cell>
        </row>
        <row r="33">
          <cell r="E33" t="str">
            <v>Check</v>
          </cell>
          <cell r="F33">
            <v>0</v>
          </cell>
          <cell r="H33">
            <v>0</v>
          </cell>
          <cell r="I33">
            <v>0</v>
          </cell>
          <cell r="J33">
            <v>0</v>
          </cell>
        </row>
        <row r="35">
          <cell r="E35" t="str">
            <v>Economic factors</v>
          </cell>
        </row>
        <row r="36">
          <cell r="A36" t="str">
            <v>f_demd_econ</v>
          </cell>
          <cell r="B36" t="str">
            <v>f_demd_econ_Total</v>
          </cell>
          <cell r="E36" t="str">
            <v>Total</v>
          </cell>
          <cell r="F36">
            <v>-9.1699999999999893E-2</v>
          </cell>
          <cell r="H36">
            <v>-9.7699999999999954E-2</v>
          </cell>
          <cell r="I36">
            <v>-9.7700000000000065E-2</v>
          </cell>
          <cell r="J36">
            <v>-0.14479999999999987</v>
          </cell>
        </row>
        <row r="37">
          <cell r="A37" t="str">
            <v>f_demd_econ</v>
          </cell>
          <cell r="B37" t="str">
            <v>f_demd_econ_Business transient</v>
          </cell>
          <cell r="E37" t="str">
            <v>Business transient</v>
          </cell>
          <cell r="F37">
            <v>-0.1</v>
          </cell>
          <cell r="H37">
            <v>-0.15</v>
          </cell>
          <cell r="I37">
            <v>-0.15</v>
          </cell>
          <cell r="J37">
            <v>-0.2</v>
          </cell>
        </row>
        <row r="38">
          <cell r="A38" t="str">
            <v>f_demd_econ</v>
          </cell>
          <cell r="B38" t="str">
            <v>f_demd_econ_Leisure transient</v>
          </cell>
          <cell r="E38" t="str">
            <v>Leisure transient</v>
          </cell>
          <cell r="F38">
            <v>-0.1</v>
          </cell>
          <cell r="H38">
            <v>-0.1</v>
          </cell>
          <cell r="I38">
            <v>-0.1</v>
          </cell>
          <cell r="J38">
            <v>-0.15</v>
          </cell>
        </row>
        <row r="39">
          <cell r="A39" t="str">
            <v>f_demd_econ</v>
          </cell>
          <cell r="B39" t="str">
            <v>f_demd_econ_Group</v>
          </cell>
          <cell r="E39" t="str">
            <v>Group</v>
          </cell>
          <cell r="F39">
            <v>-0.08</v>
          </cell>
          <cell r="H39">
            <v>-0.08</v>
          </cell>
          <cell r="I39">
            <v>-0.08</v>
          </cell>
          <cell r="J39">
            <v>-0.12</v>
          </cell>
        </row>
        <row r="40">
          <cell r="A40" t="str">
            <v>f_demd_econ</v>
          </cell>
          <cell r="B40" t="str">
            <v>f_demd_econ_Contract</v>
          </cell>
          <cell r="E40" t="str">
            <v>Contract</v>
          </cell>
          <cell r="F40">
            <v>-0.05</v>
          </cell>
          <cell r="H40">
            <v>-0.05</v>
          </cell>
          <cell r="I40">
            <v>-0.05</v>
          </cell>
          <cell r="J40">
            <v>-0.1</v>
          </cell>
        </row>
        <row r="41">
          <cell r="A41" t="str">
            <v>f_demd_econ</v>
          </cell>
          <cell r="B41" t="str">
            <v>f_demd_econ_</v>
          </cell>
        </row>
        <row r="42">
          <cell r="A42" t="str">
            <v>f_demd_econ</v>
          </cell>
          <cell r="B42" t="str">
            <v>f_demd_econ_Domestic</v>
          </cell>
          <cell r="E42" t="str">
            <v>Domestic</v>
          </cell>
          <cell r="F42">
            <v>-8.7999999999999967E-2</v>
          </cell>
          <cell r="H42">
            <v>-9.4666666666666704E-2</v>
          </cell>
          <cell r="I42">
            <v>-9.4666666666666788E-2</v>
          </cell>
          <cell r="J42">
            <v>-0.14144444444444432</v>
          </cell>
        </row>
        <row r="43">
          <cell r="A43" t="str">
            <v>f_demd_econ</v>
          </cell>
          <cell r="B43" t="str">
            <v>f_demd_econ_International</v>
          </cell>
          <cell r="E43" t="str">
            <v>International</v>
          </cell>
          <cell r="F43">
            <v>-0.12500000000000011</v>
          </cell>
          <cell r="H43">
            <v>-0.12499999999999994</v>
          </cell>
          <cell r="I43">
            <v>-0.125</v>
          </cell>
          <cell r="J43">
            <v>-0.17499999999999993</v>
          </cell>
        </row>
        <row r="44">
          <cell r="A44" t="str">
            <v>f_demd_econ</v>
          </cell>
          <cell r="B44" t="str">
            <v>f_demd_econ_Overseas</v>
          </cell>
          <cell r="E44" t="str">
            <v>Overseas</v>
          </cell>
          <cell r="F44">
            <v>-0.15</v>
          </cell>
          <cell r="H44">
            <v>-0.15</v>
          </cell>
          <cell r="I44">
            <v>-0.15</v>
          </cell>
          <cell r="J44">
            <v>-0.2</v>
          </cell>
        </row>
        <row r="45">
          <cell r="A45" t="str">
            <v>f_demd_econ</v>
          </cell>
          <cell r="B45" t="str">
            <v>f_demd_econ_Canada</v>
          </cell>
          <cell r="E45" t="str">
            <v>Canada</v>
          </cell>
          <cell r="F45">
            <v>-0.1</v>
          </cell>
          <cell r="H45">
            <v>-0.1</v>
          </cell>
          <cell r="I45">
            <v>-0.1</v>
          </cell>
          <cell r="J45">
            <v>-0.15</v>
          </cell>
        </row>
        <row r="46">
          <cell r="A46" t="str">
            <v>f_demd_econ</v>
          </cell>
          <cell r="B46" t="str">
            <v>f_demd_econ_Mexico</v>
          </cell>
          <cell r="E46" t="str">
            <v>Mexico</v>
          </cell>
          <cell r="F46">
            <v>-0.1</v>
          </cell>
          <cell r="H46">
            <v>-0.1</v>
          </cell>
          <cell r="I46">
            <v>-0.1</v>
          </cell>
          <cell r="J46">
            <v>-0.15</v>
          </cell>
        </row>
        <row r="48">
          <cell r="E48" t="str">
            <v>Virus factors</v>
          </cell>
        </row>
        <row r="49">
          <cell r="A49" t="str">
            <v>f_demd_virus</v>
          </cell>
          <cell r="B49" t="str">
            <v>f_demd_virus_Total</v>
          </cell>
          <cell r="E49" t="str">
            <v>Total</v>
          </cell>
          <cell r="F49">
            <v>-0.64360000000000006</v>
          </cell>
          <cell r="H49">
            <v>-0.15279999999999999</v>
          </cell>
          <cell r="I49">
            <v>-0.27679999999999999</v>
          </cell>
          <cell r="J49">
            <v>-0.43470000000000003</v>
          </cell>
        </row>
        <row r="50">
          <cell r="A50" t="str">
            <v>f_demd_virus</v>
          </cell>
          <cell r="B50" t="str">
            <v>f_demd_virus_Business transient</v>
          </cell>
          <cell r="E50" t="str">
            <v>Business transient</v>
          </cell>
          <cell r="F50">
            <v>-0.8</v>
          </cell>
          <cell r="H50">
            <v>-0.25</v>
          </cell>
          <cell r="I50">
            <v>-0.35</v>
          </cell>
          <cell r="J50">
            <v>-0.45</v>
          </cell>
        </row>
        <row r="51">
          <cell r="A51" t="str">
            <v>f_demd_virus</v>
          </cell>
          <cell r="B51" t="str">
            <v>f_demd_virus_Leisure transient</v>
          </cell>
          <cell r="E51" t="str">
            <v>Leisure transient</v>
          </cell>
          <cell r="F51">
            <v>-0.52</v>
          </cell>
          <cell r="H51">
            <v>-0.1</v>
          </cell>
          <cell r="I51">
            <v>-0.19999999999999998</v>
          </cell>
          <cell r="J51">
            <v>-0.25</v>
          </cell>
        </row>
        <row r="52">
          <cell r="A52" t="str">
            <v>f_demd_virus</v>
          </cell>
          <cell r="B52" t="str">
            <v>f_demd_virus_Group</v>
          </cell>
          <cell r="E52" t="str">
            <v>Group</v>
          </cell>
          <cell r="F52">
            <v>-0.92</v>
          </cell>
          <cell r="H52">
            <v>-0.21999999999999997</v>
          </cell>
          <cell r="I52">
            <v>-0.42</v>
          </cell>
          <cell r="J52">
            <v>-0.83</v>
          </cell>
        </row>
        <row r="53">
          <cell r="A53" t="str">
            <v>f_demd_virus</v>
          </cell>
          <cell r="B53" t="str">
            <v>f_demd_virus_Contract</v>
          </cell>
          <cell r="E53" t="str">
            <v>Contract</v>
          </cell>
          <cell r="F53">
            <v>0</v>
          </cell>
          <cell r="H53">
            <v>-9.9999999999999992E-2</v>
          </cell>
          <cell r="I53">
            <v>-9.9999999999999992E-2</v>
          </cell>
          <cell r="J53">
            <v>-0.1</v>
          </cell>
        </row>
        <row r="54">
          <cell r="A54" t="str">
            <v>f_demd_virus</v>
          </cell>
          <cell r="B54" t="str">
            <v>f_demd_virus_</v>
          </cell>
        </row>
        <row r="55">
          <cell r="A55" t="str">
            <v>f_demd_virus</v>
          </cell>
          <cell r="B55" t="str">
            <v>f_demd_virus_Domestic</v>
          </cell>
          <cell r="E55" t="str">
            <v>Domestic</v>
          </cell>
          <cell r="F55">
            <v>-0.62622222222222224</v>
          </cell>
          <cell r="H55">
            <v>-0.13922222222222222</v>
          </cell>
          <cell r="I55">
            <v>-0.26588888888888884</v>
          </cell>
          <cell r="J55">
            <v>-0.42466666666666669</v>
          </cell>
        </row>
        <row r="56">
          <cell r="A56" t="str">
            <v>f_demd_virus</v>
          </cell>
          <cell r="B56" t="str">
            <v>f_demd_virus_International</v>
          </cell>
          <cell r="E56" t="str">
            <v>International</v>
          </cell>
          <cell r="F56">
            <v>-0.79999999999999993</v>
          </cell>
          <cell r="H56">
            <v>-0.27499999999999997</v>
          </cell>
          <cell r="I56">
            <v>-0.375</v>
          </cell>
          <cell r="J56">
            <v>-0.52500000000000002</v>
          </cell>
        </row>
        <row r="57">
          <cell r="A57" t="str">
            <v>f_demd_virus</v>
          </cell>
          <cell r="B57" t="str">
            <v>f_demd_virus_Overseas</v>
          </cell>
          <cell r="E57" t="str">
            <v>Overseas</v>
          </cell>
          <cell r="F57">
            <v>-0.79999999999999993</v>
          </cell>
          <cell r="H57">
            <v>-0.35</v>
          </cell>
          <cell r="I57">
            <v>-0.44999999999999996</v>
          </cell>
          <cell r="J57">
            <v>-0.60000000000000009</v>
          </cell>
        </row>
        <row r="58">
          <cell r="A58" t="str">
            <v>f_demd_virus</v>
          </cell>
          <cell r="B58" t="str">
            <v>f_demd_virus_Canada</v>
          </cell>
          <cell r="E58" t="str">
            <v>Canada</v>
          </cell>
          <cell r="F58">
            <v>-0.8</v>
          </cell>
          <cell r="H58">
            <v>-0.19999999999999998</v>
          </cell>
          <cell r="I58">
            <v>-0.30000000000000004</v>
          </cell>
          <cell r="J58">
            <v>-0.44999999999999996</v>
          </cell>
        </row>
        <row r="59">
          <cell r="A59" t="str">
            <v>f_demd_virus</v>
          </cell>
          <cell r="B59" t="str">
            <v>f_demd_virus_Mexico</v>
          </cell>
          <cell r="E59" t="str">
            <v>Mexico</v>
          </cell>
          <cell r="F59">
            <v>-0.8</v>
          </cell>
          <cell r="H59">
            <v>-0.19999999999999998</v>
          </cell>
          <cell r="I59">
            <v>-0.30000000000000004</v>
          </cell>
          <cell r="J59">
            <v>-0.44999999999999996</v>
          </cell>
        </row>
        <row r="61">
          <cell r="E61" t="str">
            <v>Combined factors</v>
          </cell>
        </row>
        <row r="62">
          <cell r="A62" t="str">
            <v>f_demd_comb</v>
          </cell>
          <cell r="B62" t="str">
            <v>f_demd_comb_Total</v>
          </cell>
          <cell r="E62" t="str">
            <v>Total</v>
          </cell>
          <cell r="F62">
            <v>-0.73529999999999995</v>
          </cell>
          <cell r="H62">
            <v>-0.25049999999999994</v>
          </cell>
          <cell r="I62">
            <v>-0.37450000000000006</v>
          </cell>
          <cell r="J62">
            <v>-0.5794999999999999</v>
          </cell>
        </row>
        <row r="63">
          <cell r="A63" t="str">
            <v>f_demd_comb</v>
          </cell>
          <cell r="B63" t="str">
            <v>f_demd_comb_Business transient</v>
          </cell>
          <cell r="E63" t="str">
            <v>Business transient</v>
          </cell>
          <cell r="F63">
            <v>-0.9</v>
          </cell>
          <cell r="H63">
            <v>-0.4</v>
          </cell>
          <cell r="I63">
            <v>-0.5</v>
          </cell>
          <cell r="J63">
            <v>-0.65</v>
          </cell>
        </row>
        <row r="64">
          <cell r="A64" t="str">
            <v>f_demd_comb</v>
          </cell>
          <cell r="B64" t="str">
            <v>f_demd_comb_Leisure transient</v>
          </cell>
          <cell r="E64" t="str">
            <v>Leisure transient</v>
          </cell>
          <cell r="F64">
            <v>-0.62</v>
          </cell>
          <cell r="H64">
            <v>-0.2</v>
          </cell>
          <cell r="I64">
            <v>-0.3</v>
          </cell>
          <cell r="J64">
            <v>-0.4</v>
          </cell>
        </row>
        <row r="65">
          <cell r="A65" t="str">
            <v>f_demd_comb</v>
          </cell>
          <cell r="B65" t="str">
            <v>f_demd_comb_Group</v>
          </cell>
          <cell r="E65" t="str">
            <v>Group</v>
          </cell>
          <cell r="F65">
            <v>-1</v>
          </cell>
          <cell r="H65">
            <v>-0.3</v>
          </cell>
          <cell r="I65">
            <v>-0.5</v>
          </cell>
          <cell r="J65">
            <v>-0.95</v>
          </cell>
        </row>
        <row r="66">
          <cell r="A66" t="str">
            <v>f_demd_comb</v>
          </cell>
          <cell r="B66" t="str">
            <v>f_demd_comb_Contract</v>
          </cell>
          <cell r="E66" t="str">
            <v>Contract</v>
          </cell>
          <cell r="F66">
            <v>-0.05</v>
          </cell>
          <cell r="H66">
            <v>-0.15</v>
          </cell>
          <cell r="I66">
            <v>-0.15</v>
          </cell>
          <cell r="J66">
            <v>-0.2</v>
          </cell>
        </row>
        <row r="67">
          <cell r="A67" t="str">
            <v>f_demd_comb</v>
          </cell>
          <cell r="B67" t="str">
            <v>f_demd_comb_</v>
          </cell>
        </row>
        <row r="68">
          <cell r="A68" t="str">
            <v>f_demd_comb</v>
          </cell>
          <cell r="B68" t="str">
            <v>f_demd_comb_Domestic</v>
          </cell>
          <cell r="E68" t="str">
            <v>Domestic</v>
          </cell>
          <cell r="F68">
            <v>-0.7142222222222222</v>
          </cell>
          <cell r="H68">
            <v>-0.23388888888888892</v>
          </cell>
          <cell r="I68">
            <v>-0.36055555555555563</v>
          </cell>
          <cell r="J68">
            <v>-0.56611111111111101</v>
          </cell>
        </row>
        <row r="69">
          <cell r="A69" t="str">
            <v>f_demd_comb</v>
          </cell>
          <cell r="B69" t="str">
            <v>f_demd_comb_International</v>
          </cell>
          <cell r="E69" t="str">
            <v>International</v>
          </cell>
          <cell r="F69">
            <v>-0.92500000000000004</v>
          </cell>
          <cell r="H69">
            <v>-0.39999999999999991</v>
          </cell>
          <cell r="I69">
            <v>-0.5</v>
          </cell>
          <cell r="J69">
            <v>-0.7</v>
          </cell>
        </row>
        <row r="70">
          <cell r="A70" t="str">
            <v>f_demd_comb</v>
          </cell>
          <cell r="B70" t="str">
            <v>f_demd_comb_Overseas</v>
          </cell>
          <cell r="E70" t="str">
            <v>Overseas</v>
          </cell>
          <cell r="F70">
            <v>-0.95</v>
          </cell>
          <cell r="H70">
            <v>-0.5</v>
          </cell>
          <cell r="I70">
            <v>-0.6</v>
          </cell>
          <cell r="J70">
            <v>-0.8</v>
          </cell>
        </row>
        <row r="71">
          <cell r="A71" t="str">
            <v>f_demd_comb</v>
          </cell>
          <cell r="B71" t="str">
            <v>f_demd_comb_Canada</v>
          </cell>
          <cell r="E71" t="str">
            <v>Canada</v>
          </cell>
          <cell r="F71">
            <v>-0.9</v>
          </cell>
          <cell r="H71">
            <v>-0.3</v>
          </cell>
          <cell r="I71">
            <v>-0.4</v>
          </cell>
          <cell r="J71">
            <v>-0.6</v>
          </cell>
        </row>
        <row r="72">
          <cell r="A72" t="str">
            <v>f_demd_comb</v>
          </cell>
          <cell r="B72" t="str">
            <v>f_demd_comb_Mexico</v>
          </cell>
          <cell r="E72" t="str">
            <v>Mexico</v>
          </cell>
          <cell r="F72">
            <v>-0.9</v>
          </cell>
          <cell r="H72">
            <v>-0.3</v>
          </cell>
          <cell r="I72">
            <v>-0.4</v>
          </cell>
          <cell r="J72">
            <v>-0.6</v>
          </cell>
        </row>
        <row r="74">
          <cell r="E74" t="str">
            <v>Estimated demand (daily)</v>
          </cell>
        </row>
        <row r="75">
          <cell r="E75" t="str">
            <v>Total</v>
          </cell>
          <cell r="F75">
            <v>12908.471448103577</v>
          </cell>
          <cell r="H75">
            <v>33394.65682608691</v>
          </cell>
          <cell r="I75">
            <v>27869.723608695611</v>
          </cell>
          <cell r="J75">
            <v>18735.761434782584</v>
          </cell>
        </row>
        <row r="76">
          <cell r="E76" t="str">
            <v>Business transient</v>
          </cell>
          <cell r="F76">
            <v>585.19704335943652</v>
          </cell>
          <cell r="H76">
            <v>3208.0257391304303</v>
          </cell>
          <cell r="I76">
            <v>2673.3547826086919</v>
          </cell>
          <cell r="J76">
            <v>1871.3483478260841</v>
          </cell>
        </row>
        <row r="77">
          <cell r="E77" t="str">
            <v>Leisure transient</v>
          </cell>
          <cell r="F77">
            <v>10006.86944144637</v>
          </cell>
          <cell r="H77">
            <v>19248.154434782584</v>
          </cell>
          <cell r="I77">
            <v>16842.135130434759</v>
          </cell>
          <cell r="J77">
            <v>14436.115826086938</v>
          </cell>
        </row>
        <row r="78">
          <cell r="E78" t="str">
            <v>Group</v>
          </cell>
          <cell r="F78">
            <v>0</v>
          </cell>
          <cell r="H78">
            <v>9044.8503478260736</v>
          </cell>
          <cell r="I78">
            <v>6460.6073913043383</v>
          </cell>
          <cell r="J78">
            <v>646.0607391304344</v>
          </cell>
        </row>
        <row r="79">
          <cell r="E79" t="str">
            <v>Contract</v>
          </cell>
          <cell r="F79">
            <v>2316.4049632977703</v>
          </cell>
          <cell r="H79">
            <v>1893.6263043478236</v>
          </cell>
          <cell r="I79">
            <v>1893.6263043478236</v>
          </cell>
          <cell r="J79">
            <v>1782.2365217391282</v>
          </cell>
        </row>
        <row r="81">
          <cell r="E81" t="str">
            <v>Domestic</v>
          </cell>
          <cell r="F81">
            <v>12542.723296003929</v>
          </cell>
          <cell r="H81">
            <v>30721.302043478216</v>
          </cell>
          <cell r="I81">
            <v>25641.9279565217</v>
          </cell>
          <cell r="J81">
            <v>17399.084043478237</v>
          </cell>
        </row>
        <row r="82">
          <cell r="E82" t="str">
            <v>International</v>
          </cell>
          <cell r="F82">
            <v>365.74815209964805</v>
          </cell>
          <cell r="H82">
            <v>2673.3547826086924</v>
          </cell>
          <cell r="I82">
            <v>2227.7956521739102</v>
          </cell>
          <cell r="J82">
            <v>1336.677391304346</v>
          </cell>
        </row>
        <row r="83">
          <cell r="E83" t="str">
            <v>Overseas</v>
          </cell>
          <cell r="F83">
            <v>121.91605069988276</v>
          </cell>
          <cell r="H83">
            <v>1113.8978260869551</v>
          </cell>
          <cell r="I83">
            <v>891.1182608695641</v>
          </cell>
          <cell r="J83">
            <v>445.55913043478193</v>
          </cell>
        </row>
        <row r="84">
          <cell r="E84" t="str">
            <v>Canada</v>
          </cell>
          <cell r="F84">
            <v>121.91605069988263</v>
          </cell>
          <cell r="H84">
            <v>779.72847826086854</v>
          </cell>
          <cell r="I84">
            <v>668.33869565217299</v>
          </cell>
          <cell r="J84">
            <v>445.55913043478205</v>
          </cell>
        </row>
        <row r="85">
          <cell r="E85" t="str">
            <v>Mexico</v>
          </cell>
          <cell r="F85">
            <v>121.91605069988263</v>
          </cell>
          <cell r="H85">
            <v>779.72847826086854</v>
          </cell>
          <cell r="I85">
            <v>668.33869565217299</v>
          </cell>
          <cell r="J85">
            <v>445.55913043478205</v>
          </cell>
        </row>
        <row r="87">
          <cell r="E87" t="str">
            <v>Check</v>
          </cell>
          <cell r="F87">
            <v>0</v>
          </cell>
          <cell r="H87">
            <v>0</v>
          </cell>
          <cell r="I87">
            <v>0</v>
          </cell>
          <cell r="J87">
            <v>0</v>
          </cell>
        </row>
        <row r="89">
          <cell r="E89" t="str">
            <v>Estimated demand mix</v>
          </cell>
        </row>
        <row r="90">
          <cell r="E90" t="str">
            <v>Total</v>
          </cell>
          <cell r="F90">
            <v>1</v>
          </cell>
          <cell r="H90">
            <v>1</v>
          </cell>
          <cell r="I90">
            <v>1</v>
          </cell>
          <cell r="J90">
            <v>1</v>
          </cell>
        </row>
        <row r="91">
          <cell r="E91" t="str">
            <v>Business transient</v>
          </cell>
          <cell r="F91">
            <v>4.5334340763128048E-2</v>
          </cell>
          <cell r="H91">
            <v>9.6064042695130095E-2</v>
          </cell>
          <cell r="I91">
            <v>9.5923261390887304E-2</v>
          </cell>
          <cell r="J91">
            <v>9.9881093935790713E-2</v>
          </cell>
        </row>
        <row r="92">
          <cell r="E92" t="str">
            <v>Leisure transient</v>
          </cell>
          <cell r="F92">
            <v>0.77521722704949003</v>
          </cell>
          <cell r="H92">
            <v>0.5763842561707806</v>
          </cell>
          <cell r="I92">
            <v>0.60431654676258995</v>
          </cell>
          <cell r="J92">
            <v>0.77051129607609992</v>
          </cell>
        </row>
        <row r="93">
          <cell r="E93" t="str">
            <v>Group</v>
          </cell>
          <cell r="F93">
            <v>0</v>
          </cell>
          <cell r="H93">
            <v>0.27084723148765844</v>
          </cell>
          <cell r="I93">
            <v>0.23181454836131096</v>
          </cell>
          <cell r="J93">
            <v>3.4482758620689682E-2</v>
          </cell>
        </row>
        <row r="94">
          <cell r="E94" t="str">
            <v>Contract</v>
          </cell>
          <cell r="F94">
            <v>0.17944843218738191</v>
          </cell>
          <cell r="H94">
            <v>5.6704469646430958E-2</v>
          </cell>
          <cell r="I94">
            <v>6.7945643485211843E-2</v>
          </cell>
          <cell r="J94">
            <v>9.5124851367419744E-2</v>
          </cell>
        </row>
        <row r="96">
          <cell r="E96" t="str">
            <v>Domestic</v>
          </cell>
          <cell r="F96">
            <v>0.97166603702304499</v>
          </cell>
          <cell r="H96">
            <v>0.9199466310873915</v>
          </cell>
          <cell r="I96">
            <v>0.92006394884092724</v>
          </cell>
          <cell r="J96">
            <v>0.92865636147443509</v>
          </cell>
        </row>
        <row r="97">
          <cell r="E97" t="str">
            <v>International</v>
          </cell>
          <cell r="F97">
            <v>2.8333962976955045E-2</v>
          </cell>
          <cell r="H97">
            <v>8.0053368912608419E-2</v>
          </cell>
          <cell r="I97">
            <v>7.9936051159072763E-2</v>
          </cell>
          <cell r="J97">
            <v>7.1343638525564801E-2</v>
          </cell>
        </row>
        <row r="98">
          <cell r="E98" t="str">
            <v>Overseas</v>
          </cell>
          <cell r="F98">
            <v>9.4446543256516882E-3</v>
          </cell>
          <cell r="H98">
            <v>3.3355570380253503E-2</v>
          </cell>
          <cell r="I98">
            <v>3.1974420463629104E-2</v>
          </cell>
          <cell r="J98">
            <v>2.3781212841854929E-2</v>
          </cell>
        </row>
        <row r="99">
          <cell r="E99" t="str">
            <v>Canada</v>
          </cell>
          <cell r="F99">
            <v>9.4446543256516777E-3</v>
          </cell>
          <cell r="H99">
            <v>2.3348899266177454E-2</v>
          </cell>
          <cell r="I99">
            <v>2.3980815347721826E-2</v>
          </cell>
          <cell r="J99">
            <v>2.3781212841854936E-2</v>
          </cell>
        </row>
        <row r="100">
          <cell r="E100" t="str">
            <v>Mexico</v>
          </cell>
          <cell r="F100">
            <v>9.4446543256516777E-3</v>
          </cell>
          <cell r="H100">
            <v>2.3348899266177454E-2</v>
          </cell>
          <cell r="I100">
            <v>2.3980815347721826E-2</v>
          </cell>
          <cell r="J100">
            <v>2.3781212841854936E-2</v>
          </cell>
        </row>
        <row r="105">
          <cell r="E105" t="str">
            <v>Virus impact to demand</v>
          </cell>
        </row>
        <row r="106">
          <cell r="E106" t="str">
            <v>Total</v>
          </cell>
          <cell r="F106">
            <v>-31386.068092177793</v>
          </cell>
          <cell r="H106">
            <v>-6808.1435130434684</v>
          </cell>
          <cell r="I106">
            <v>-12333.076730434765</v>
          </cell>
          <cell r="J106">
            <v>-19368.455399999973</v>
          </cell>
        </row>
        <row r="107">
          <cell r="E107" t="str">
            <v>Business transient</v>
          </cell>
          <cell r="F107">
            <v>-4681.576346875494</v>
          </cell>
          <cell r="H107">
            <v>-1336.677391304346</v>
          </cell>
          <cell r="I107">
            <v>-1871.3483478260841</v>
          </cell>
          <cell r="J107">
            <v>-2406.019304347823</v>
          </cell>
        </row>
        <row r="108">
          <cell r="E108" t="str">
            <v>Leisure transient</v>
          </cell>
          <cell r="F108">
            <v>-13693.610814610822</v>
          </cell>
          <cell r="H108">
            <v>-2406.019304347823</v>
          </cell>
          <cell r="I108">
            <v>-4812.038608695646</v>
          </cell>
          <cell r="J108">
            <v>-6015.0482608695575</v>
          </cell>
        </row>
        <row r="109">
          <cell r="E109" t="str">
            <v>Group</v>
          </cell>
          <cell r="F109">
            <v>-13010.880930691477</v>
          </cell>
          <cell r="H109">
            <v>-2842.6672521739083</v>
          </cell>
          <cell r="I109">
            <v>-5426.9102086956436</v>
          </cell>
          <cell r="J109">
            <v>-10724.6082695652</v>
          </cell>
        </row>
        <row r="110">
          <cell r="E110" t="str">
            <v>Contract</v>
          </cell>
          <cell r="F110">
            <v>0</v>
          </cell>
          <cell r="H110">
            <v>-222.779565217391</v>
          </cell>
          <cell r="I110">
            <v>-222.779565217391</v>
          </cell>
          <cell r="J110">
            <v>-222.77956521739102</v>
          </cell>
        </row>
        <row r="112">
          <cell r="E112" t="str">
            <v>Domestic</v>
          </cell>
          <cell r="F112">
            <v>-27484.754469781547</v>
          </cell>
          <cell r="H112">
            <v>-5582.8559043478181</v>
          </cell>
          <cell r="I112">
            <v>-10662.229991304332</v>
          </cell>
          <cell r="J112">
            <v>-17029.269965217369</v>
          </cell>
        </row>
        <row r="113">
          <cell r="E113" t="str">
            <v>International</v>
          </cell>
          <cell r="F113">
            <v>-3901.3136223962447</v>
          </cell>
          <cell r="H113">
            <v>-1225.2876086956505</v>
          </cell>
          <cell r="I113">
            <v>-1670.8467391304328</v>
          </cell>
          <cell r="J113">
            <v>-2339.1854347826056</v>
          </cell>
        </row>
        <row r="114">
          <cell r="E114" t="str">
            <v>Overseas</v>
          </cell>
          <cell r="F114">
            <v>-1950.6568111981223</v>
          </cell>
          <cell r="H114">
            <v>-779.72847826086854</v>
          </cell>
          <cell r="I114">
            <v>-1002.5080434782595</v>
          </cell>
          <cell r="J114">
            <v>-1336.6773913043462</v>
          </cell>
        </row>
        <row r="115">
          <cell r="E115" t="str">
            <v>Canada</v>
          </cell>
          <cell r="F115">
            <v>-975.32840559906128</v>
          </cell>
          <cell r="H115">
            <v>-222.779565217391</v>
          </cell>
          <cell r="I115">
            <v>-334.16934782608655</v>
          </cell>
          <cell r="J115">
            <v>-501.25402173912977</v>
          </cell>
        </row>
        <row r="116">
          <cell r="E116" t="str">
            <v>Mexico</v>
          </cell>
          <cell r="F116">
            <v>-975.32840559906128</v>
          </cell>
          <cell r="H116">
            <v>-222.779565217391</v>
          </cell>
          <cell r="I116">
            <v>-334.16934782608655</v>
          </cell>
          <cell r="J116">
            <v>-501.25402173912977</v>
          </cell>
        </row>
        <row r="121">
          <cell r="E121" t="str">
            <v>Estimated ADR impact</v>
          </cell>
        </row>
        <row r="123">
          <cell r="E123" t="str">
            <v>Base 2019 historical ADR</v>
          </cell>
          <cell r="F123">
            <v>168.99534691384875</v>
          </cell>
          <cell r="H123">
            <v>147.976888264964</v>
          </cell>
          <cell r="I123">
            <v>147.976888264964</v>
          </cell>
          <cell r="J123">
            <v>147.976888264964</v>
          </cell>
        </row>
        <row r="124">
          <cell r="E124" t="str">
            <v>Base 2019 historical rmrevt</v>
          </cell>
          <cell r="F124">
            <v>57689086.790700518</v>
          </cell>
          <cell r="H124">
            <v>606578573.669999</v>
          </cell>
          <cell r="I124">
            <v>606578573.669999</v>
          </cell>
          <cell r="J124">
            <v>606578573.669999</v>
          </cell>
        </row>
        <row r="126">
          <cell r="A126" t="str">
            <v>f_adr_comb</v>
          </cell>
          <cell r="B126" t="str">
            <v>f_adr_comb_Total ADR impact</v>
          </cell>
          <cell r="E126" t="str">
            <v>Total ADR impact</v>
          </cell>
          <cell r="F126">
            <v>-0.44900000000000007</v>
          </cell>
          <cell r="H126">
            <v>-0.14000000000000001</v>
          </cell>
          <cell r="I126">
            <v>-0.22</v>
          </cell>
          <cell r="J126">
            <v>-0.3</v>
          </cell>
        </row>
        <row r="127">
          <cell r="E127" t="str">
            <v>Estimated ADR</v>
          </cell>
          <cell r="F127">
            <v>93.116436149530657</v>
          </cell>
          <cell r="H127">
            <v>127.26012390786904</v>
          </cell>
          <cell r="I127">
            <v>115.42197284667192</v>
          </cell>
          <cell r="J127">
            <v>103.5838217854748</v>
          </cell>
        </row>
        <row r="128">
          <cell r="E128" t="str">
            <v>Days</v>
          </cell>
          <cell r="F128">
            <v>7</v>
          </cell>
          <cell r="H128">
            <v>92</v>
          </cell>
          <cell r="I128">
            <v>92</v>
          </cell>
          <cell r="J128">
            <v>92</v>
          </cell>
        </row>
        <row r="129">
          <cell r="E129" t="str">
            <v>Estimated rmrevt</v>
          </cell>
          <cell r="F129">
            <v>8413936.0016976334</v>
          </cell>
          <cell r="H129">
            <v>390982351.23046982</v>
          </cell>
          <cell r="I129">
            <v>295943620.30785471</v>
          </cell>
          <cell r="J129">
            <v>178546403.15976354</v>
          </cell>
        </row>
        <row r="131">
          <cell r="A131" t="str">
            <v>f_rmrevt_comb</v>
          </cell>
          <cell r="B131" t="str">
            <v>f_rmrevt_comb_Rmrevt impact</v>
          </cell>
          <cell r="E131" t="str">
            <v>Rmrevt impact</v>
          </cell>
          <cell r="F131">
            <v>-0.85415030000000003</v>
          </cell>
          <cell r="H131">
            <v>-0.35543000000000236</v>
          </cell>
          <cell r="I131">
            <v>-0.51211000000000184</v>
          </cell>
          <cell r="J131">
            <v>-0.70565000000000111</v>
          </cell>
        </row>
        <row r="135">
          <cell r="E135" t="str">
            <v>Reference</v>
          </cell>
        </row>
        <row r="137">
          <cell r="E137" t="str">
            <v>Demand ref</v>
          </cell>
          <cell r="F137">
            <v>-0.73630859840717244</v>
          </cell>
        </row>
        <row r="138">
          <cell r="E138" t="str">
            <v>Occ ref</v>
          </cell>
        </row>
        <row r="139">
          <cell r="E139" t="str">
            <v>ADR ref</v>
          </cell>
          <cell r="F139">
            <v>-0.44900000000000007</v>
          </cell>
        </row>
        <row r="140">
          <cell r="E140" t="str">
            <v>Rmrevt</v>
          </cell>
          <cell r="F140">
            <v>-0.8547060377223521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ECFEE-35B3-4671-B6B0-E7A1DA14EAEA}">
  <sheetPr>
    <tabColor theme="4"/>
  </sheetPr>
  <dimension ref="A1:BP391"/>
  <sheetViews>
    <sheetView tabSelected="1" zoomScale="110" zoomScaleNormal="110" workbookViewId="0">
      <selection activeCell="R53" sqref="R53:V55"/>
    </sheetView>
  </sheetViews>
  <sheetFormatPr baseColWidth="10" defaultColWidth="8.6640625" defaultRowHeight="11" x14ac:dyDescent="0.15"/>
  <cols>
    <col min="1" max="1" width="8.5" style="1" customWidth="1"/>
    <col min="2" max="2" width="23.6640625" style="1" bestFit="1" customWidth="1"/>
    <col min="3" max="8" width="20.1640625" style="1" bestFit="1" customWidth="1"/>
    <col min="9" max="9" width="7" style="1" customWidth="1"/>
    <col min="10" max="10" width="23.6640625" style="1" bestFit="1" customWidth="1"/>
    <col min="11" max="15" width="12.6640625" style="1" customWidth="1"/>
    <col min="16" max="16" width="9.33203125" style="1" customWidth="1"/>
    <col min="17" max="17" width="22.1640625" style="1" bestFit="1" customWidth="1"/>
    <col min="18" max="22" width="10.6640625" style="1" customWidth="1"/>
    <col min="23" max="16384" width="8.6640625" style="1"/>
  </cols>
  <sheetData>
    <row r="1" spans="1:68" s="4" customFormat="1" ht="15" x14ac:dyDescent="0.2"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6"/>
      <c r="O1" s="5"/>
      <c r="P1" s="5"/>
      <c r="Q1" s="5"/>
      <c r="R1" s="5"/>
    </row>
    <row r="2" spans="1:68" s="4" customFormat="1" ht="23" customHeight="1" x14ac:dyDescent="0.2">
      <c r="B2" s="7" t="s">
        <v>0</v>
      </c>
      <c r="C2" s="7"/>
      <c r="D2" s="5"/>
      <c r="E2" s="5"/>
      <c r="F2" s="5"/>
      <c r="G2" s="5"/>
      <c r="H2" s="5"/>
      <c r="I2" s="5"/>
      <c r="J2" s="5"/>
      <c r="K2" s="5"/>
      <c r="L2" s="5"/>
      <c r="M2" s="6"/>
      <c r="N2" s="6"/>
      <c r="O2" s="5"/>
      <c r="P2" s="5"/>
      <c r="Q2" s="5"/>
      <c r="R2" s="5"/>
    </row>
    <row r="3" spans="1:68" s="4" customFormat="1" ht="15" x14ac:dyDescent="0.2">
      <c r="B3" s="8"/>
      <c r="C3" s="9"/>
      <c r="D3" s="5"/>
      <c r="E3" s="5"/>
      <c r="F3" s="5"/>
      <c r="G3" s="5"/>
      <c r="H3" s="5"/>
      <c r="I3" s="5"/>
      <c r="J3" s="5"/>
      <c r="K3" s="5"/>
      <c r="L3" s="5"/>
      <c r="M3" s="6"/>
      <c r="N3" s="6"/>
      <c r="O3" s="5"/>
      <c r="P3" s="5"/>
      <c r="Q3" s="5"/>
      <c r="R3" s="5"/>
    </row>
    <row r="4" spans="1:68" s="12" customFormat="1" ht="18" x14ac:dyDescent="0.25">
      <c r="A4" s="4"/>
      <c r="B4" s="10" t="s">
        <v>1</v>
      </c>
      <c r="C4" s="10"/>
      <c r="D4" s="10"/>
      <c r="E4" s="10"/>
      <c r="F4" s="10"/>
      <c r="G4" s="10"/>
      <c r="H4" s="10"/>
      <c r="I4" s="4"/>
      <c r="J4" s="11" t="s">
        <v>1</v>
      </c>
      <c r="K4" s="11"/>
      <c r="L4" s="11"/>
      <c r="M4" s="11"/>
      <c r="N4" s="11"/>
      <c r="O4" s="11"/>
      <c r="P4" s="4"/>
      <c r="Q4" s="10" t="s">
        <v>1</v>
      </c>
      <c r="R4" s="10"/>
      <c r="S4" s="10"/>
      <c r="T4" s="10"/>
      <c r="U4" s="10"/>
      <c r="V4" s="10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</row>
    <row r="5" spans="1:68" s="16" customFormat="1" ht="23" customHeight="1" x14ac:dyDescent="0.2">
      <c r="A5" s="13"/>
      <c r="B5" s="14" t="s">
        <v>25</v>
      </c>
      <c r="C5" s="14"/>
      <c r="D5" s="14"/>
      <c r="E5" s="14"/>
      <c r="F5" s="14"/>
      <c r="G5" s="14"/>
      <c r="H5" s="14"/>
      <c r="I5" s="13"/>
      <c r="J5" s="15" t="s">
        <v>3</v>
      </c>
      <c r="K5" s="15"/>
      <c r="L5" s="15"/>
      <c r="M5" s="15"/>
      <c r="N5" s="15"/>
      <c r="O5" s="15"/>
      <c r="P5" s="13"/>
      <c r="Q5" s="14" t="s">
        <v>4</v>
      </c>
      <c r="R5" s="14"/>
      <c r="S5" s="14"/>
      <c r="T5" s="14"/>
      <c r="U5" s="14"/>
      <c r="V5" s="14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</row>
    <row r="6" spans="1:68" s="16" customFormat="1" ht="23" customHeight="1" x14ac:dyDescent="0.2">
      <c r="A6" s="13"/>
      <c r="B6" s="14"/>
      <c r="C6" s="14"/>
      <c r="D6" s="14"/>
      <c r="E6" s="14"/>
      <c r="F6" s="14"/>
      <c r="G6" s="14"/>
      <c r="H6" s="14"/>
      <c r="I6" s="13"/>
      <c r="J6" s="15"/>
      <c r="K6" s="15"/>
      <c r="L6" s="15"/>
      <c r="M6" s="15"/>
      <c r="N6" s="15"/>
      <c r="O6" s="15"/>
      <c r="P6" s="13"/>
      <c r="Q6" s="14"/>
      <c r="R6" s="14"/>
      <c r="S6" s="14"/>
      <c r="T6" s="14"/>
      <c r="U6" s="14"/>
      <c r="V6" s="14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</row>
    <row r="7" spans="1:68" s="4" customFormat="1" ht="18" x14ac:dyDescent="0.25">
      <c r="B7" s="17"/>
      <c r="C7" s="18">
        <v>2019</v>
      </c>
      <c r="D7" s="18">
        <v>2020</v>
      </c>
      <c r="E7" s="18">
        <v>2021</v>
      </c>
      <c r="F7" s="18">
        <v>2022</v>
      </c>
      <c r="G7" s="18">
        <v>2023</v>
      </c>
      <c r="H7" s="18">
        <v>2024</v>
      </c>
      <c r="J7" s="18"/>
      <c r="K7" s="18">
        <v>2020</v>
      </c>
      <c r="L7" s="18">
        <v>2021</v>
      </c>
      <c r="M7" s="19">
        <v>2022</v>
      </c>
      <c r="N7" s="5">
        <v>2023</v>
      </c>
      <c r="O7" s="18">
        <v>2024</v>
      </c>
      <c r="P7" s="20"/>
      <c r="Q7" s="6"/>
      <c r="R7" s="21">
        <v>2020</v>
      </c>
      <c r="S7" s="21">
        <v>2021</v>
      </c>
      <c r="T7" s="21">
        <v>2022</v>
      </c>
      <c r="U7" s="21">
        <v>2023</v>
      </c>
      <c r="V7" s="21">
        <v>2024</v>
      </c>
    </row>
    <row r="8" spans="1:68" s="4" customFormat="1" ht="15" x14ac:dyDescent="0.2">
      <c r="B8" s="22"/>
      <c r="C8" s="18"/>
      <c r="D8" s="18"/>
      <c r="E8" s="18"/>
      <c r="F8" s="18"/>
      <c r="G8" s="18"/>
      <c r="H8" s="18"/>
      <c r="J8" s="18"/>
      <c r="K8" s="18"/>
      <c r="L8" s="18"/>
      <c r="M8" s="18"/>
      <c r="N8" s="6"/>
      <c r="O8" s="18"/>
      <c r="P8" s="23"/>
      <c r="Q8" s="24"/>
      <c r="R8" s="18"/>
      <c r="S8" s="18"/>
      <c r="T8" s="18"/>
      <c r="U8" s="18"/>
      <c r="V8" s="18"/>
    </row>
    <row r="9" spans="1:68" s="12" customFormat="1" ht="17" customHeight="1" x14ac:dyDescent="0.2">
      <c r="A9" s="4"/>
      <c r="B9" s="25" t="s">
        <v>17</v>
      </c>
      <c r="C9" s="26">
        <v>407202.72515641199</v>
      </c>
      <c r="D9" s="26">
        <v>250110.56731915314</v>
      </c>
      <c r="E9" s="26">
        <v>328241.40623047733</v>
      </c>
      <c r="F9" s="26">
        <v>380144.26603309694</v>
      </c>
      <c r="G9" s="26">
        <v>413843.78970566578</v>
      </c>
      <c r="H9" s="26">
        <v>434231.95958432014</v>
      </c>
      <c r="I9" s="4"/>
      <c r="J9" s="25" t="s">
        <v>17</v>
      </c>
      <c r="K9" s="27">
        <f>D9/C9-1</f>
        <v>-0.3857836604038386</v>
      </c>
      <c r="L9" s="27">
        <f>E9/D9-1</f>
        <v>0.31238519727007574</v>
      </c>
      <c r="M9" s="27">
        <f>F9/E9-1</f>
        <v>0.158124047781393</v>
      </c>
      <c r="N9" s="27">
        <f>G9/F9-1</f>
        <v>8.8649301551308568E-2</v>
      </c>
      <c r="O9" s="27">
        <f>H9/G9-1</f>
        <v>4.9265375936062394E-2</v>
      </c>
      <c r="P9" s="4"/>
      <c r="Q9" s="25" t="s">
        <v>17</v>
      </c>
      <c r="R9" s="27">
        <f>D9/$C9</f>
        <v>0.6142163395961614</v>
      </c>
      <c r="S9" s="27">
        <f>E9/$C9</f>
        <v>0.80608843200741209</v>
      </c>
      <c r="T9" s="27">
        <f>F9/$C9</f>
        <v>0.9335503977461802</v>
      </c>
      <c r="U9" s="27">
        <f>G9/$C9</f>
        <v>1.0163089884693253</v>
      </c>
      <c r="V9" s="27">
        <f>H9/$C9</f>
        <v>1.0663778328534659</v>
      </c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</row>
    <row r="10" spans="1:68" s="12" customFormat="1" ht="17" customHeight="1" x14ac:dyDescent="0.2">
      <c r="A10" s="4"/>
      <c r="B10" s="25" t="s">
        <v>42</v>
      </c>
      <c r="C10" s="26">
        <f>C18+C20+C22+C23</f>
        <v>278551.11220900004</v>
      </c>
      <c r="D10" s="26">
        <f t="shared" ref="D10:H10" si="0">D18+D20+D22+D23</f>
        <v>150621.69459716664</v>
      </c>
      <c r="E10" s="26">
        <f t="shared" si="0"/>
        <v>202252.65290033331</v>
      </c>
      <c r="F10" s="26">
        <f t="shared" si="0"/>
        <v>246856.10915089084</v>
      </c>
      <c r="G10" s="26">
        <f t="shared" si="0"/>
        <v>275416.09876076994</v>
      </c>
      <c r="H10" s="26">
        <f t="shared" si="0"/>
        <v>291648.60181228304</v>
      </c>
      <c r="I10" s="4"/>
      <c r="J10" s="25" t="s">
        <v>42</v>
      </c>
      <c r="K10" s="27">
        <f t="shared" ref="K10:K11" si="1">D10/C10-1</f>
        <v>-0.45926730142023819</v>
      </c>
      <c r="L10" s="27">
        <f t="shared" ref="L10:L11" si="2">E10/D10-1</f>
        <v>0.3427856686996662</v>
      </c>
      <c r="M10" s="27">
        <f t="shared" ref="M10:M11" si="3">F10/E10-1</f>
        <v>0.22053335573569632</v>
      </c>
      <c r="N10" s="27">
        <f t="shared" ref="N10:N11" si="4">G10/F10-1</f>
        <v>0.11569488682340778</v>
      </c>
      <c r="O10" s="27">
        <f t="shared" ref="O10:O11" si="5">H10/G10-1</f>
        <v>5.8938105377829952E-2</v>
      </c>
      <c r="P10" s="4"/>
      <c r="Q10" s="25" t="s">
        <v>42</v>
      </c>
      <c r="R10" s="27">
        <f t="shared" ref="R10:R11" si="6">D10/$C10</f>
        <v>0.54073269857976181</v>
      </c>
      <c r="S10" s="27">
        <f t="shared" ref="S10:S11" si="7">E10/$C10</f>
        <v>0.72608811825020059</v>
      </c>
      <c r="T10" s="27">
        <f t="shared" ref="T10:T11" si="8">F10/$C10</f>
        <v>0.88621476752773443</v>
      </c>
      <c r="U10" s="27">
        <f t="shared" ref="U10:U11" si="9">G10/$C10</f>
        <v>0.98874528475808821</v>
      </c>
      <c r="V10" s="27">
        <f t="shared" ref="V10:V11" si="10">H10/$C10</f>
        <v>1.047020058542993</v>
      </c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</row>
    <row r="11" spans="1:68" s="12" customFormat="1" ht="17" customHeight="1" x14ac:dyDescent="0.2">
      <c r="A11" s="4"/>
      <c r="B11" s="25" t="s">
        <v>43</v>
      </c>
      <c r="C11" s="26">
        <f>C12+C13+C14+C15+C16+C17+C19+C21</f>
        <v>128813.27255866669</v>
      </c>
      <c r="D11" s="26">
        <f t="shared" ref="D11:H11" si="11">D12+D13+D14+D15+D16+D17+D19+D21</f>
        <v>100517.39213274997</v>
      </c>
      <c r="E11" s="26">
        <f t="shared" si="11"/>
        <v>126779.56605574999</v>
      </c>
      <c r="F11" s="26">
        <f t="shared" si="11"/>
        <v>133333.05275458781</v>
      </c>
      <c r="G11" s="26">
        <f t="shared" si="11"/>
        <v>138427.69094489582</v>
      </c>
      <c r="H11" s="26">
        <f t="shared" si="11"/>
        <v>142583.35777203712</v>
      </c>
      <c r="I11" s="4"/>
      <c r="J11" s="25" t="s">
        <v>44</v>
      </c>
      <c r="K11" s="27">
        <f t="shared" si="1"/>
        <v>-0.21966587653480862</v>
      </c>
      <c r="L11" s="27">
        <f t="shared" si="2"/>
        <v>0.26126994906828105</v>
      </c>
      <c r="M11" s="27">
        <f t="shared" si="3"/>
        <v>5.1691979257572074E-2</v>
      </c>
      <c r="N11" s="27">
        <f t="shared" si="4"/>
        <v>3.8209866833883721E-2</v>
      </c>
      <c r="O11" s="27">
        <f t="shared" si="5"/>
        <v>3.002048794410328E-2</v>
      </c>
      <c r="P11" s="28"/>
      <c r="Q11" s="25" t="s">
        <v>44</v>
      </c>
      <c r="R11" s="27">
        <f t="shared" si="6"/>
        <v>0.78033412346519138</v>
      </c>
      <c r="S11" s="27">
        <f t="shared" si="7"/>
        <v>0.98421198015918376</v>
      </c>
      <c r="T11" s="27">
        <f t="shared" si="8"/>
        <v>1.0350878454226262</v>
      </c>
      <c r="U11" s="27">
        <f t="shared" si="9"/>
        <v>1.0746384141575964</v>
      </c>
      <c r="V11" s="27">
        <f t="shared" si="10"/>
        <v>1.1068995837140849</v>
      </c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</row>
    <row r="12" spans="1:68" s="4" customFormat="1" ht="17" customHeight="1" x14ac:dyDescent="0.2">
      <c r="A12" s="4" t="s">
        <v>28</v>
      </c>
      <c r="B12" s="29" t="s">
        <v>5</v>
      </c>
      <c r="C12" s="30">
        <v>29638.34085075001</v>
      </c>
      <c r="D12" s="30">
        <v>20579.835509749999</v>
      </c>
      <c r="E12" s="30">
        <v>27245.595439166664</v>
      </c>
      <c r="F12" s="30">
        <v>29173.010287752139</v>
      </c>
      <c r="G12" s="30">
        <v>30302.370938996162</v>
      </c>
      <c r="H12" s="30">
        <v>31278.359608632571</v>
      </c>
      <c r="J12" s="31" t="s">
        <v>5</v>
      </c>
      <c r="K12" s="32">
        <v>-0.30563469752291417</v>
      </c>
      <c r="L12" s="32">
        <v>0.32389762912627096</v>
      </c>
      <c r="M12" s="32">
        <v>7.0742254574283736E-2</v>
      </c>
      <c r="N12" s="32">
        <v>3.8712516812780429E-2</v>
      </c>
      <c r="O12" s="32">
        <v>3.220832691940978E-2</v>
      </c>
      <c r="P12" s="33"/>
      <c r="Q12" s="31" t="s">
        <v>5</v>
      </c>
      <c r="R12" s="34">
        <f t="shared" ref="R12:V23" si="12">D12/$C12</f>
        <v>0.69436530247708583</v>
      </c>
      <c r="S12" s="34">
        <f t="shared" si="12"/>
        <v>0.9192685776969598</v>
      </c>
      <c r="T12" s="34">
        <f t="shared" si="12"/>
        <v>0.98429970944253797</v>
      </c>
      <c r="U12" s="34">
        <f t="shared" si="12"/>
        <v>1.0224044284931473</v>
      </c>
      <c r="V12" s="34">
        <f t="shared" si="12"/>
        <v>1.0553343645699067</v>
      </c>
    </row>
    <row r="13" spans="1:68" s="4" customFormat="1" ht="17" customHeight="1" x14ac:dyDescent="0.2">
      <c r="B13" s="29" t="s">
        <v>6</v>
      </c>
      <c r="C13" s="30">
        <v>26961.307629500003</v>
      </c>
      <c r="D13" s="30">
        <v>23780.101744833333</v>
      </c>
      <c r="E13" s="30">
        <v>28408.721954833327</v>
      </c>
      <c r="F13" s="30">
        <v>29113.853667596664</v>
      </c>
      <c r="G13" s="30">
        <v>29848.16000052691</v>
      </c>
      <c r="H13" s="30">
        <v>30880.610535843571</v>
      </c>
      <c r="J13" s="31" t="s">
        <v>6</v>
      </c>
      <c r="K13" s="32">
        <v>-0.11799152802165724</v>
      </c>
      <c r="L13" s="32">
        <v>0.19464257384877026</v>
      </c>
      <c r="M13" s="32">
        <v>2.4820958643771984E-2</v>
      </c>
      <c r="N13" s="32">
        <v>2.5221887192059311E-2</v>
      </c>
      <c r="O13" s="32">
        <v>3.4590089817879477E-2</v>
      </c>
      <c r="P13" s="33"/>
      <c r="Q13" s="31" t="s">
        <v>6</v>
      </c>
      <c r="R13" s="34">
        <f t="shared" si="12"/>
        <v>0.88200847197834276</v>
      </c>
      <c r="S13" s="34">
        <f t="shared" si="12"/>
        <v>1.0536848711206284</v>
      </c>
      <c r="T13" s="34">
        <f t="shared" si="12"/>
        <v>1.0798383397302818</v>
      </c>
      <c r="U13" s="34">
        <f t="shared" si="12"/>
        <v>1.1070739005206196</v>
      </c>
      <c r="V13" s="34">
        <f t="shared" si="12"/>
        <v>1.145367686174658</v>
      </c>
    </row>
    <row r="14" spans="1:68" s="4" customFormat="1" ht="17" customHeight="1" x14ac:dyDescent="0.2">
      <c r="B14" s="29" t="s">
        <v>7</v>
      </c>
      <c r="C14" s="30">
        <v>16246.356020666668</v>
      </c>
      <c r="D14" s="30">
        <v>11375.421051083331</v>
      </c>
      <c r="E14" s="30">
        <v>15574.360566583331</v>
      </c>
      <c r="F14" s="30">
        <v>16718.572207021836</v>
      </c>
      <c r="G14" s="30">
        <v>17838.092704683982</v>
      </c>
      <c r="H14" s="30">
        <v>18334.391875649413</v>
      </c>
      <c r="J14" s="31" t="s">
        <v>7</v>
      </c>
      <c r="K14" s="32">
        <v>-0.29981707672705915</v>
      </c>
      <c r="L14" s="32">
        <v>0.36912387652676082</v>
      </c>
      <c r="M14" s="32">
        <v>7.3467648032597088E-2</v>
      </c>
      <c r="N14" s="32">
        <v>6.6962685796335242E-2</v>
      </c>
      <c r="O14" s="32">
        <v>2.7822434785032213E-2</v>
      </c>
      <c r="P14" s="28"/>
      <c r="Q14" s="31" t="s">
        <v>7</v>
      </c>
      <c r="R14" s="34">
        <f t="shared" si="12"/>
        <v>0.70018292327294085</v>
      </c>
      <c r="S14" s="34">
        <f t="shared" si="12"/>
        <v>0.95863715818928841</v>
      </c>
      <c r="T14" s="34">
        <f t="shared" si="12"/>
        <v>1.0290659755181082</v>
      </c>
      <c r="U14" s="34">
        <f t="shared" si="12"/>
        <v>1.0979749971004267</v>
      </c>
      <c r="V14" s="34">
        <f t="shared" si="12"/>
        <v>1.1285233348528492</v>
      </c>
    </row>
    <row r="15" spans="1:68" s="4" customFormat="1" ht="17" customHeight="1" x14ac:dyDescent="0.2">
      <c r="B15" s="29" t="s">
        <v>8</v>
      </c>
      <c r="C15" s="30">
        <v>15895.851672166667</v>
      </c>
      <c r="D15" s="30">
        <v>11571.52182675</v>
      </c>
      <c r="E15" s="30">
        <v>14430.488885166667</v>
      </c>
      <c r="F15" s="30">
        <v>15825.59293077083</v>
      </c>
      <c r="G15" s="30">
        <v>16411.043239819188</v>
      </c>
      <c r="H15" s="30">
        <v>16734.77654707956</v>
      </c>
      <c r="I15" s="35"/>
      <c r="J15" s="31" t="s">
        <v>8</v>
      </c>
      <c r="K15" s="32">
        <v>-0.27204140643740948</v>
      </c>
      <c r="L15" s="32">
        <v>0.24706923611443776</v>
      </c>
      <c r="M15" s="32">
        <v>9.6677531628066582E-2</v>
      </c>
      <c r="N15" s="32">
        <v>3.6993894106174263E-2</v>
      </c>
      <c r="O15" s="32">
        <v>1.9726552573749778E-2</v>
      </c>
      <c r="P15" s="34"/>
      <c r="Q15" s="31" t="s">
        <v>8</v>
      </c>
      <c r="R15" s="34">
        <f t="shared" si="12"/>
        <v>0.72795859356259052</v>
      </c>
      <c r="S15" s="34">
        <f t="shared" si="12"/>
        <v>0.90781476719704035</v>
      </c>
      <c r="T15" s="34">
        <f t="shared" si="12"/>
        <v>0.99558005806515804</v>
      </c>
      <c r="U15" s="34">
        <f t="shared" si="12"/>
        <v>1.0324104413074393</v>
      </c>
      <c r="V15" s="34">
        <f t="shared" si="12"/>
        <v>1.0527763401555787</v>
      </c>
    </row>
    <row r="16" spans="1:68" s="4" customFormat="1" ht="17" customHeight="1" x14ac:dyDescent="0.2">
      <c r="B16" s="29" t="s">
        <v>9</v>
      </c>
      <c r="C16" s="30">
        <v>9468.0859479166666</v>
      </c>
      <c r="D16" s="30">
        <v>6870.3803529166662</v>
      </c>
      <c r="E16" s="30">
        <v>8742.9184336666676</v>
      </c>
      <c r="F16" s="30">
        <v>9584.8691221249992</v>
      </c>
      <c r="G16" s="30">
        <v>10203.641641373973</v>
      </c>
      <c r="H16" s="30">
        <v>10606.159426606171</v>
      </c>
      <c r="I16" s="5"/>
      <c r="J16" s="31" t="s">
        <v>9</v>
      </c>
      <c r="K16" s="32">
        <v>-0.27436438677149877</v>
      </c>
      <c r="L16" s="32">
        <v>0.27255231654751944</v>
      </c>
      <c r="M16" s="32">
        <v>9.6300874227100319E-2</v>
      </c>
      <c r="N16" s="32">
        <v>6.4557221529571551E-2</v>
      </c>
      <c r="O16" s="32">
        <v>3.9448443935943267E-2</v>
      </c>
      <c r="P16" s="34"/>
      <c r="Q16" s="31" t="s">
        <v>9</v>
      </c>
      <c r="R16" s="34">
        <f t="shared" si="12"/>
        <v>0.72563561322850123</v>
      </c>
      <c r="S16" s="34">
        <f t="shared" si="12"/>
        <v>0.92340928058330918</v>
      </c>
      <c r="T16" s="34">
        <f t="shared" si="12"/>
        <v>1.0123344015728997</v>
      </c>
      <c r="U16" s="34">
        <f t="shared" si="12"/>
        <v>1.0776878977972477</v>
      </c>
      <c r="V16" s="34">
        <f t="shared" si="12"/>
        <v>1.1202010084139471</v>
      </c>
    </row>
    <row r="17" spans="1:68" s="4" customFormat="1" ht="17" customHeight="1" x14ac:dyDescent="0.2">
      <c r="B17" s="29" t="s">
        <v>10</v>
      </c>
      <c r="C17" s="30">
        <v>18612.485385416665</v>
      </c>
      <c r="D17" s="30">
        <v>16408.931992999998</v>
      </c>
      <c r="E17" s="30">
        <v>20284.425166916666</v>
      </c>
      <c r="F17" s="30">
        <v>20432.375671703183</v>
      </c>
      <c r="G17" s="30">
        <v>21142.457926770418</v>
      </c>
      <c r="H17" s="30">
        <v>21772.225675009791</v>
      </c>
      <c r="I17" s="5"/>
      <c r="J17" s="31" t="s">
        <v>10</v>
      </c>
      <c r="K17" s="32">
        <v>-0.11839114157979158</v>
      </c>
      <c r="L17" s="32">
        <v>0.23618192674391869</v>
      </c>
      <c r="M17" s="32">
        <v>7.293798250088912E-3</v>
      </c>
      <c r="N17" s="32">
        <v>3.4752799501950538E-2</v>
      </c>
      <c r="O17" s="32">
        <v>2.9786874847789857E-2</v>
      </c>
      <c r="P17" s="34"/>
      <c r="Q17" s="31" t="s">
        <v>10</v>
      </c>
      <c r="R17" s="34">
        <f t="shared" si="12"/>
        <v>0.88160885842020842</v>
      </c>
      <c r="S17" s="34">
        <f t="shared" si="12"/>
        <v>1.0898289372363998</v>
      </c>
      <c r="T17" s="34">
        <f t="shared" si="12"/>
        <v>1.0977779296317109</v>
      </c>
      <c r="U17" s="34">
        <f t="shared" si="12"/>
        <v>1.1359287859178682</v>
      </c>
      <c r="V17" s="34">
        <f t="shared" si="12"/>
        <v>1.1697645545000057</v>
      </c>
    </row>
    <row r="18" spans="1:68" s="4" customFormat="1" ht="17" customHeight="1" x14ac:dyDescent="0.2">
      <c r="B18" s="29" t="s">
        <v>11</v>
      </c>
      <c r="C18" s="30">
        <v>87207.572266833318</v>
      </c>
      <c r="D18" s="30">
        <v>51275.352562749991</v>
      </c>
      <c r="E18" s="30">
        <v>68726.773785500001</v>
      </c>
      <c r="F18" s="30">
        <v>80853.987605083283</v>
      </c>
      <c r="G18" s="30">
        <v>86963.589694993789</v>
      </c>
      <c r="H18" s="30">
        <v>92608.200742426023</v>
      </c>
      <c r="I18" s="5"/>
      <c r="J18" s="31" t="s">
        <v>11</v>
      </c>
      <c r="K18" s="32">
        <v>-0.41203095981321136</v>
      </c>
      <c r="L18" s="32">
        <v>0.34034717170190554</v>
      </c>
      <c r="M18" s="32">
        <v>0.17645545035233257</v>
      </c>
      <c r="N18" s="32">
        <v>7.5563398551865557E-2</v>
      </c>
      <c r="O18" s="32">
        <v>6.4907751246579215E-2</v>
      </c>
      <c r="Q18" s="31" t="s">
        <v>11</v>
      </c>
      <c r="R18" s="34">
        <f t="shared" si="12"/>
        <v>0.58796904018678864</v>
      </c>
      <c r="S18" s="34">
        <f t="shared" si="12"/>
        <v>0.78808264006264617</v>
      </c>
      <c r="T18" s="34">
        <f t="shared" si="12"/>
        <v>0.92714411722975543</v>
      </c>
      <c r="U18" s="34">
        <f t="shared" si="12"/>
        <v>0.99720227767500502</v>
      </c>
      <c r="V18" s="34">
        <f t="shared" si="12"/>
        <v>1.0619284350568565</v>
      </c>
    </row>
    <row r="19" spans="1:68" s="4" customFormat="1" ht="17" customHeight="1" x14ac:dyDescent="0.2">
      <c r="B19" s="29" t="s">
        <v>12</v>
      </c>
      <c r="C19" s="30">
        <v>5500.7114684166672</v>
      </c>
      <c r="D19" s="30">
        <v>4604.5584790000003</v>
      </c>
      <c r="E19" s="30">
        <v>5612.920833666667</v>
      </c>
      <c r="F19" s="30">
        <v>5779.8536127931684</v>
      </c>
      <c r="G19" s="30">
        <v>5822.1805085203532</v>
      </c>
      <c r="H19" s="30">
        <v>6010.3480015676569</v>
      </c>
      <c r="I19" s="5"/>
      <c r="J19" s="31" t="s">
        <v>12</v>
      </c>
      <c r="K19" s="32">
        <v>-0.16291583271765697</v>
      </c>
      <c r="L19" s="32">
        <v>0.2189921920343727</v>
      </c>
      <c r="M19" s="32">
        <v>2.9740804132712517E-2</v>
      </c>
      <c r="N19" s="32">
        <v>7.3231778108528989E-3</v>
      </c>
      <c r="O19" s="32">
        <v>3.2319075777869521E-2</v>
      </c>
      <c r="P19" s="34"/>
      <c r="Q19" s="31" t="s">
        <v>12</v>
      </c>
      <c r="R19" s="34">
        <f t="shared" si="12"/>
        <v>0.83708416728234303</v>
      </c>
      <c r="S19" s="34">
        <f t="shared" si="12"/>
        <v>1.0203990639927707</v>
      </c>
      <c r="T19" s="34">
        <f t="shared" si="12"/>
        <v>1.0507465526921829</v>
      </c>
      <c r="U19" s="34">
        <f t="shared" si="12"/>
        <v>1.0584413565316884</v>
      </c>
      <c r="V19" s="34">
        <f t="shared" si="12"/>
        <v>1.0926492029398671</v>
      </c>
    </row>
    <row r="20" spans="1:68" s="4" customFormat="1" ht="17" customHeight="1" x14ac:dyDescent="0.2">
      <c r="B20" s="29" t="s">
        <v>13</v>
      </c>
      <c r="C20" s="30">
        <v>45141.360639583327</v>
      </c>
      <c r="D20" s="30">
        <v>22478.539628416667</v>
      </c>
      <c r="E20" s="30">
        <v>32999.081817166661</v>
      </c>
      <c r="F20" s="30">
        <v>42662.971614072485</v>
      </c>
      <c r="G20" s="30">
        <v>45365.981327481662</v>
      </c>
      <c r="H20" s="30">
        <v>47722.600347889878</v>
      </c>
      <c r="I20" s="5"/>
      <c r="J20" s="31" t="s">
        <v>13</v>
      </c>
      <c r="K20" s="32">
        <v>-0.50204115892984846</v>
      </c>
      <c r="L20" s="32">
        <v>0.46802605341186188</v>
      </c>
      <c r="M20" s="32">
        <v>0.29285329362947632</v>
      </c>
      <c r="N20" s="32">
        <v>6.335727707531702E-2</v>
      </c>
      <c r="O20" s="32">
        <v>5.194683221766061E-2</v>
      </c>
      <c r="P20" s="31"/>
      <c r="Q20" s="31" t="s">
        <v>13</v>
      </c>
      <c r="R20" s="34">
        <f t="shared" si="12"/>
        <v>0.49795884107015154</v>
      </c>
      <c r="S20" s="34">
        <f t="shared" si="12"/>
        <v>0.73101655221775907</v>
      </c>
      <c r="T20" s="34">
        <f t="shared" si="12"/>
        <v>0.94509715723239396</v>
      </c>
      <c r="U20" s="34">
        <f t="shared" si="12"/>
        <v>1.0049759396862612</v>
      </c>
      <c r="V20" s="34">
        <f t="shared" si="12"/>
        <v>1.0571812562079292</v>
      </c>
    </row>
    <row r="21" spans="1:68" s="4" customFormat="1" ht="17" customHeight="1" x14ac:dyDescent="0.2">
      <c r="B21" s="29" t="s">
        <v>14</v>
      </c>
      <c r="C21" s="30">
        <v>6490.1335838333325</v>
      </c>
      <c r="D21" s="30">
        <v>5326.6411754166666</v>
      </c>
      <c r="E21" s="30">
        <v>6480.1347757499998</v>
      </c>
      <c r="F21" s="30">
        <v>6704.9252548250015</v>
      </c>
      <c r="G21" s="30">
        <v>6859.7439842047906</v>
      </c>
      <c r="H21" s="30">
        <v>6966.4861016483837</v>
      </c>
      <c r="I21" s="5"/>
      <c r="J21" s="31" t="s">
        <v>14</v>
      </c>
      <c r="K21" s="32">
        <v>-0.1792709492628749</v>
      </c>
      <c r="L21" s="32">
        <v>0.21655177481391052</v>
      </c>
      <c r="M21" s="32">
        <v>3.4689167255627762E-2</v>
      </c>
      <c r="N21" s="32">
        <v>2.3090299070579245E-2</v>
      </c>
      <c r="O21" s="32">
        <v>1.5560656154133046E-2</v>
      </c>
      <c r="P21" s="31"/>
      <c r="Q21" s="31" t="s">
        <v>14</v>
      </c>
      <c r="R21" s="34">
        <f t="shared" si="12"/>
        <v>0.8207290507371251</v>
      </c>
      <c r="S21" s="34">
        <f t="shared" si="12"/>
        <v>0.99845938331558548</v>
      </c>
      <c r="T21" s="34">
        <f t="shared" si="12"/>
        <v>1.0330951078613708</v>
      </c>
      <c r="U21" s="34">
        <f t="shared" si="12"/>
        <v>1.0569495828702422</v>
      </c>
      <c r="V21" s="34">
        <f t="shared" si="12"/>
        <v>1.0733964119015402</v>
      </c>
    </row>
    <row r="22" spans="1:68" s="4" customFormat="1" ht="17" customHeight="1" x14ac:dyDescent="0.2">
      <c r="B22" s="29" t="s">
        <v>15</v>
      </c>
      <c r="C22" s="30">
        <v>49513.618740916681</v>
      </c>
      <c r="D22" s="30">
        <v>29067.178127249994</v>
      </c>
      <c r="E22" s="30">
        <v>39393.073200833336</v>
      </c>
      <c r="F22" s="30">
        <v>48314.116241469164</v>
      </c>
      <c r="G22" s="30">
        <v>49756.087339309161</v>
      </c>
      <c r="H22" s="30">
        <v>51051.252612522927</v>
      </c>
      <c r="I22" s="5"/>
      <c r="J22" s="31" t="s">
        <v>15</v>
      </c>
      <c r="K22" s="32">
        <v>-0.41294579417945709</v>
      </c>
      <c r="L22" s="32">
        <v>0.35524243283537005</v>
      </c>
      <c r="M22" s="32">
        <v>0.22646222586277198</v>
      </c>
      <c r="N22" s="32">
        <v>2.9845751304508283E-2</v>
      </c>
      <c r="O22" s="32">
        <v>2.6030287799389207E-2</v>
      </c>
      <c r="P22" s="31"/>
      <c r="Q22" s="31" t="s">
        <v>15</v>
      </c>
      <c r="R22" s="34">
        <f t="shared" si="12"/>
        <v>0.58705420582054291</v>
      </c>
      <c r="S22" s="34">
        <f t="shared" si="12"/>
        <v>0.79560077010246866</v>
      </c>
      <c r="T22" s="34">
        <f t="shared" si="12"/>
        <v>0.9757742913980092</v>
      </c>
      <c r="U22" s="34">
        <f t="shared" si="12"/>
        <v>1.004897008228407</v>
      </c>
      <c r="V22" s="34">
        <f t="shared" si="12"/>
        <v>1.0310547665613377</v>
      </c>
    </row>
    <row r="23" spans="1:68" s="4" customFormat="1" ht="17" customHeight="1" x14ac:dyDescent="0.2">
      <c r="B23" s="29" t="s">
        <v>16</v>
      </c>
      <c r="C23" s="30">
        <v>96688.560561666673</v>
      </c>
      <c r="D23" s="30">
        <v>47800.624278750001</v>
      </c>
      <c r="E23" s="30">
        <v>61133.724096833328</v>
      </c>
      <c r="F23" s="30">
        <v>75025.033690265889</v>
      </c>
      <c r="G23" s="30">
        <v>93330.440398985345</v>
      </c>
      <c r="H23" s="30">
        <v>100266.54810944419</v>
      </c>
      <c r="I23" s="5"/>
      <c r="J23" s="31" t="s">
        <v>16</v>
      </c>
      <c r="K23" s="32">
        <v>-0.50562275411822477</v>
      </c>
      <c r="L23" s="32">
        <v>0.27893149972960951</v>
      </c>
      <c r="M23" s="32">
        <v>0.22722825737606445</v>
      </c>
      <c r="N23" s="32">
        <v>0.24399064963158401</v>
      </c>
      <c r="O23" s="32">
        <v>7.4317743287261484E-2</v>
      </c>
      <c r="P23" s="31"/>
      <c r="Q23" s="31" t="s">
        <v>16</v>
      </c>
      <c r="R23" s="34">
        <f t="shared" si="12"/>
        <v>0.49437724588177523</v>
      </c>
      <c r="S23" s="34">
        <f t="shared" si="12"/>
        <v>0.63227463250777283</v>
      </c>
      <c r="T23" s="34">
        <f t="shared" si="12"/>
        <v>0.77594529543560564</v>
      </c>
      <c r="U23" s="34">
        <f t="shared" si="12"/>
        <v>0.96526869214751043</v>
      </c>
      <c r="V23" s="34">
        <f t="shared" si="12"/>
        <v>1.0370052830137597</v>
      </c>
    </row>
    <row r="24" spans="1:68" s="4" customFormat="1" ht="17" customHeight="1" x14ac:dyDescent="0.2">
      <c r="B24" s="29"/>
      <c r="C24" s="30"/>
      <c r="D24" s="30"/>
      <c r="E24" s="30"/>
      <c r="F24" s="30"/>
      <c r="G24" s="30"/>
      <c r="H24" s="30"/>
      <c r="I24" s="5"/>
      <c r="J24" s="31"/>
      <c r="K24" s="32"/>
      <c r="L24" s="32"/>
      <c r="M24" s="32"/>
      <c r="N24" s="32"/>
      <c r="O24" s="34"/>
      <c r="P24" s="31"/>
      <c r="Q24" s="34"/>
      <c r="R24" s="34"/>
      <c r="S24" s="34"/>
      <c r="T24" s="34"/>
    </row>
    <row r="25" spans="1:68" s="4" customFormat="1" ht="17" customHeight="1" x14ac:dyDescent="0.2">
      <c r="B25" s="29"/>
      <c r="C25" s="30"/>
      <c r="D25" s="30"/>
      <c r="E25" s="30"/>
      <c r="F25" s="30"/>
      <c r="G25" s="30"/>
      <c r="H25" s="30"/>
      <c r="I25" s="5"/>
      <c r="J25" s="31"/>
      <c r="K25" s="32"/>
      <c r="L25" s="32"/>
      <c r="M25" s="32"/>
      <c r="N25" s="32"/>
      <c r="O25" s="34"/>
      <c r="P25" s="31"/>
      <c r="Q25" s="34"/>
      <c r="R25" s="34"/>
      <c r="S25" s="34"/>
      <c r="T25" s="34"/>
    </row>
    <row r="26" spans="1:68" s="12" customFormat="1" ht="18" x14ac:dyDescent="0.25">
      <c r="A26" s="4"/>
      <c r="B26" s="10" t="s">
        <v>18</v>
      </c>
      <c r="C26" s="10"/>
      <c r="D26" s="10"/>
      <c r="E26" s="10"/>
      <c r="F26" s="10"/>
      <c r="G26" s="10"/>
      <c r="H26" s="10"/>
      <c r="I26" s="4"/>
      <c r="J26" s="11" t="s">
        <v>18</v>
      </c>
      <c r="K26" s="11"/>
      <c r="L26" s="11"/>
      <c r="M26" s="11"/>
      <c r="N26" s="11"/>
      <c r="O26" s="11"/>
      <c r="P26" s="4"/>
      <c r="Q26" s="10" t="s">
        <v>18</v>
      </c>
      <c r="R26" s="10"/>
      <c r="S26" s="10"/>
      <c r="T26" s="10"/>
      <c r="U26" s="10"/>
      <c r="V26" s="10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</row>
    <row r="27" spans="1:68" s="16" customFormat="1" ht="23" customHeight="1" x14ac:dyDescent="0.2">
      <c r="A27" s="13"/>
      <c r="B27" s="14" t="s">
        <v>2</v>
      </c>
      <c r="C27" s="14"/>
      <c r="D27" s="14"/>
      <c r="E27" s="14"/>
      <c r="F27" s="14"/>
      <c r="G27" s="14"/>
      <c r="H27" s="14"/>
      <c r="I27" s="13"/>
      <c r="J27" s="15" t="s">
        <v>3</v>
      </c>
      <c r="K27" s="15"/>
      <c r="L27" s="15"/>
      <c r="M27" s="15"/>
      <c r="N27" s="15"/>
      <c r="O27" s="15"/>
      <c r="P27" s="13"/>
      <c r="Q27" s="14" t="s">
        <v>4</v>
      </c>
      <c r="R27" s="14"/>
      <c r="S27" s="14"/>
      <c r="T27" s="14"/>
      <c r="U27" s="14"/>
      <c r="V27" s="14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</row>
    <row r="28" spans="1:68" s="16" customFormat="1" ht="23" customHeight="1" x14ac:dyDescent="0.2">
      <c r="A28" s="13"/>
      <c r="B28" s="14"/>
      <c r="C28" s="14"/>
      <c r="D28" s="14"/>
      <c r="E28" s="14"/>
      <c r="F28" s="14"/>
      <c r="G28" s="14"/>
      <c r="H28" s="14"/>
      <c r="I28" s="13"/>
      <c r="J28" s="15"/>
      <c r="K28" s="15"/>
      <c r="L28" s="15"/>
      <c r="M28" s="15"/>
      <c r="N28" s="15"/>
      <c r="O28" s="15"/>
      <c r="P28" s="13"/>
      <c r="Q28" s="14"/>
      <c r="R28" s="14"/>
      <c r="S28" s="14"/>
      <c r="T28" s="14"/>
      <c r="U28" s="14"/>
      <c r="V28" s="14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</row>
    <row r="29" spans="1:68" s="4" customFormat="1" ht="18" x14ac:dyDescent="0.25">
      <c r="B29" s="17"/>
      <c r="C29" s="18">
        <v>2019</v>
      </c>
      <c r="D29" s="18">
        <v>2020</v>
      </c>
      <c r="E29" s="18">
        <v>2021</v>
      </c>
      <c r="F29" s="18">
        <v>2022</v>
      </c>
      <c r="G29" s="18">
        <v>2023</v>
      </c>
      <c r="H29" s="18">
        <v>2024</v>
      </c>
      <c r="J29" s="18"/>
      <c r="K29" s="18">
        <v>2020</v>
      </c>
      <c r="L29" s="18">
        <v>2021</v>
      </c>
      <c r="M29" s="19">
        <v>2022</v>
      </c>
      <c r="N29" s="5">
        <v>2023</v>
      </c>
      <c r="O29" s="18">
        <v>2024</v>
      </c>
      <c r="P29" s="20"/>
      <c r="Q29" s="6"/>
      <c r="R29" s="21">
        <v>2020</v>
      </c>
      <c r="S29" s="21">
        <v>2021</v>
      </c>
      <c r="T29" s="21">
        <v>2022</v>
      </c>
      <c r="U29" s="21">
        <v>2023</v>
      </c>
      <c r="V29" s="21">
        <v>2024</v>
      </c>
    </row>
    <row r="30" spans="1:68" s="4" customFormat="1" ht="15" x14ac:dyDescent="0.2">
      <c r="B30" s="22"/>
      <c r="C30" s="18"/>
      <c r="D30" s="18"/>
      <c r="E30" s="18"/>
      <c r="F30" s="18"/>
      <c r="G30" s="18"/>
      <c r="H30" s="18"/>
      <c r="J30" s="18"/>
      <c r="K30" s="18"/>
      <c r="L30" s="18"/>
      <c r="M30" s="18"/>
      <c r="N30" s="6"/>
      <c r="O30" s="18"/>
      <c r="P30" s="23"/>
      <c r="Q30" s="24"/>
      <c r="R30" s="18"/>
      <c r="S30" s="18"/>
      <c r="T30" s="18"/>
      <c r="U30" s="18"/>
      <c r="V30" s="18"/>
    </row>
    <row r="31" spans="1:68" s="12" customFormat="1" ht="17" customHeight="1" x14ac:dyDescent="0.2">
      <c r="A31" s="4"/>
      <c r="B31" s="25" t="s">
        <v>17</v>
      </c>
      <c r="C31" s="36">
        <v>0.74641352289228102</v>
      </c>
      <c r="D31" s="36">
        <v>0.49219136071580166</v>
      </c>
      <c r="E31" s="36">
        <v>0.61022264720643127</v>
      </c>
      <c r="F31" s="36">
        <v>0.67710352268934959</v>
      </c>
      <c r="G31" s="36">
        <v>0.72632604889484842</v>
      </c>
      <c r="H31" s="36">
        <v>0.752418601710654</v>
      </c>
      <c r="I31" s="4"/>
      <c r="J31" s="25" t="s">
        <v>17</v>
      </c>
      <c r="K31" s="27">
        <v>-0.34059158144856899</v>
      </c>
      <c r="L31" s="27">
        <v>0.23980771689892078</v>
      </c>
      <c r="M31" s="27">
        <v>0.10960077569899385</v>
      </c>
      <c r="N31" s="27">
        <v>7.2695717207310606E-2</v>
      </c>
      <c r="O31" s="27">
        <v>3.5924021801926331E-2</v>
      </c>
      <c r="P31" s="4"/>
      <c r="Q31" s="25" t="s">
        <v>17</v>
      </c>
      <c r="R31" s="27">
        <f>D31/$C31</f>
        <v>0.6594084185514314</v>
      </c>
      <c r="S31" s="27">
        <f>E31/$C31</f>
        <v>0.81753964590817818</v>
      </c>
      <c r="T31" s="27">
        <f>F31/$C31</f>
        <v>0.90714262526439526</v>
      </c>
      <c r="U31" s="27">
        <f>G31/$C31</f>
        <v>0.97308800901731318</v>
      </c>
      <c r="V31" s="27">
        <f>H31/$C31</f>
        <v>1.0080452438684442</v>
      </c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</row>
    <row r="32" spans="1:68" s="12" customFormat="1" ht="17" customHeight="1" x14ac:dyDescent="0.2">
      <c r="A32" s="4"/>
      <c r="B32" s="25" t="s">
        <v>42</v>
      </c>
      <c r="C32" s="36">
        <v>0.78653149525520538</v>
      </c>
      <c r="D32" s="36">
        <v>0.46693687215078289</v>
      </c>
      <c r="E32" s="36">
        <v>0.5850865009764572</v>
      </c>
      <c r="F32" s="36">
        <v>0.674775606814914</v>
      </c>
      <c r="G32" s="36">
        <v>0.73933363160917909</v>
      </c>
      <c r="H32" s="36">
        <v>0.7762285342122448</v>
      </c>
      <c r="I32" s="4"/>
      <c r="J32" s="25" t="s">
        <v>42</v>
      </c>
      <c r="K32" s="27">
        <v>-0.40633417101844582</v>
      </c>
      <c r="L32" s="27">
        <v>0.25303126797731568</v>
      </c>
      <c r="M32" s="27">
        <v>0.15329204431955556</v>
      </c>
      <c r="N32" s="27">
        <v>9.5673323312608805E-2</v>
      </c>
      <c r="O32" s="27">
        <v>4.9902913956129558E-2</v>
      </c>
      <c r="P32" s="4"/>
      <c r="Q32" s="25" t="s">
        <v>42</v>
      </c>
      <c r="R32" s="27">
        <f t="shared" ref="R32:R33" si="13">D32/$C32</f>
        <v>0.59366582898155418</v>
      </c>
      <c r="S32" s="27">
        <f t="shared" ref="S32:S33" si="14">E32/$C32</f>
        <v>0.74388184644356115</v>
      </c>
      <c r="T32" s="27">
        <f t="shared" ref="T32:T33" si="15">F32/$C32</f>
        <v>0.8579130154171003</v>
      </c>
      <c r="U32" s="27">
        <f t="shared" ref="U32:U33" si="16">G32/$C32</f>
        <v>0.93999240471519574</v>
      </c>
      <c r="V32" s="27">
        <f t="shared" ref="V32:V33" si="17">H32/$C32</f>
        <v>0.98690076480711353</v>
      </c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</row>
    <row r="33" spans="1:68" s="12" customFormat="1" ht="17" customHeight="1" x14ac:dyDescent="0.2">
      <c r="A33" s="4"/>
      <c r="B33" s="25" t="s">
        <v>43</v>
      </c>
      <c r="C33" s="36">
        <v>0.67218030271199913</v>
      </c>
      <c r="D33" s="36">
        <v>0.53608780639400533</v>
      </c>
      <c r="E33" s="36">
        <v>0.65542533833575944</v>
      </c>
      <c r="F33" s="36">
        <v>0.68145762954120592</v>
      </c>
      <c r="G33" s="36">
        <v>0.70176132366455968</v>
      </c>
      <c r="H33" s="36">
        <v>0.7079973055571962</v>
      </c>
      <c r="I33" s="4"/>
      <c r="J33" s="25" t="s">
        <v>43</v>
      </c>
      <c r="K33" s="27">
        <f t="shared" ref="K33" si="18">D33/C33-1</f>
        <v>-0.20246427300667824</v>
      </c>
      <c r="L33" s="27">
        <f t="shared" ref="L33" si="19">E33/D33-1</f>
        <v>0.22260818194033938</v>
      </c>
      <c r="M33" s="27">
        <f t="shared" ref="M33" si="20">F33/E33-1</f>
        <v>3.9718164194791461E-2</v>
      </c>
      <c r="N33" s="27">
        <f t="shared" ref="N33" si="21">G33/F33-1</f>
        <v>2.9794507014358818E-2</v>
      </c>
      <c r="O33" s="27">
        <f t="shared" ref="O33" si="22">H33/G33-1</f>
        <v>8.886186346196201E-3</v>
      </c>
      <c r="P33" s="28"/>
      <c r="Q33" s="25" t="s">
        <v>43</v>
      </c>
      <c r="R33" s="27">
        <f t="shared" si="13"/>
        <v>0.79753572699332176</v>
      </c>
      <c r="S33" s="27">
        <f t="shared" si="14"/>
        <v>0.97507370521177195</v>
      </c>
      <c r="T33" s="27">
        <f t="shared" si="15"/>
        <v>1.0138018427373967</v>
      </c>
      <c r="U33" s="27">
        <f t="shared" si="16"/>
        <v>1.0440075688520061</v>
      </c>
      <c r="V33" s="27">
        <f t="shared" si="17"/>
        <v>1.0532848146556641</v>
      </c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</row>
    <row r="34" spans="1:68" s="4" customFormat="1" ht="17" customHeight="1" x14ac:dyDescent="0.2">
      <c r="B34" s="29" t="s">
        <v>5</v>
      </c>
      <c r="C34" s="32">
        <v>0.71270853664738931</v>
      </c>
      <c r="D34" s="32">
        <v>0.49213060240846207</v>
      </c>
      <c r="E34" s="32">
        <v>0.64410137326094064</v>
      </c>
      <c r="F34" s="32">
        <v>0.68191710123200078</v>
      </c>
      <c r="G34" s="32">
        <v>0.70346906556416633</v>
      </c>
      <c r="H34" s="32">
        <v>0.71138264817683061</v>
      </c>
      <c r="J34" s="31" t="s">
        <v>5</v>
      </c>
      <c r="K34" s="32">
        <v>-0.30949248240597071</v>
      </c>
      <c r="L34" s="32">
        <v>0.30880170854797773</v>
      </c>
      <c r="M34" s="32">
        <v>5.8710832705739513E-2</v>
      </c>
      <c r="N34" s="32">
        <v>3.1604962382125734E-2</v>
      </c>
      <c r="O34" s="32">
        <v>1.1249368309206087E-2</v>
      </c>
      <c r="P34" s="33"/>
      <c r="Q34" s="31" t="s">
        <v>5</v>
      </c>
      <c r="R34" s="34">
        <f>D34/$C34</f>
        <v>0.69050751759402929</v>
      </c>
      <c r="S34" s="34">
        <f t="shared" ref="S34:S45" si="23">E34/$C34</f>
        <v>0.90373741879228831</v>
      </c>
      <c r="T34" s="34">
        <f t="shared" ref="T34:T45" si="24">F34/$C34</f>
        <v>0.95679659519691918</v>
      </c>
      <c r="U34" s="34">
        <f t="shared" ref="U34:U45" si="25">G34/$C34</f>
        <v>0.98703611559546367</v>
      </c>
      <c r="V34" s="34">
        <f t="shared" ref="V34:V45" si="26">H34/$C34</f>
        <v>0.99813964839428504</v>
      </c>
    </row>
    <row r="35" spans="1:68" s="4" customFormat="1" ht="17" customHeight="1" x14ac:dyDescent="0.2">
      <c r="B35" s="29" t="s">
        <v>6</v>
      </c>
      <c r="C35" s="32">
        <v>0.67808708644185023</v>
      </c>
      <c r="D35" s="32">
        <v>0.5795560349608736</v>
      </c>
      <c r="E35" s="32">
        <v>0.67798818550250772</v>
      </c>
      <c r="F35" s="32">
        <v>0.68369644297781629</v>
      </c>
      <c r="G35" s="32">
        <v>0.69379862431765549</v>
      </c>
      <c r="H35" s="32">
        <v>0.70085893059441218</v>
      </c>
      <c r="J35" s="31" t="s">
        <v>6</v>
      </c>
      <c r="K35" s="32">
        <v>-0.14530737047066034</v>
      </c>
      <c r="L35" s="32">
        <v>0.16984061005986995</v>
      </c>
      <c r="M35" s="32">
        <v>8.4194055255959466E-3</v>
      </c>
      <c r="N35" s="32">
        <v>1.477582843028924E-2</v>
      </c>
      <c r="O35" s="32">
        <v>1.0176304808474423E-2</v>
      </c>
      <c r="P35" s="33"/>
      <c r="Q35" s="31" t="s">
        <v>6</v>
      </c>
      <c r="R35" s="34">
        <f t="shared" ref="R35:R45" si="27">D35/$C35</f>
        <v>0.85469262952933966</v>
      </c>
      <c r="S35" s="34">
        <f t="shared" si="23"/>
        <v>0.99985414714227716</v>
      </c>
      <c r="T35" s="34">
        <f t="shared" si="24"/>
        <v>1.0082723246735168</v>
      </c>
      <c r="U35" s="34">
        <f t="shared" si="25"/>
        <v>1.0231703835539014</v>
      </c>
      <c r="V35" s="34">
        <f t="shared" si="26"/>
        <v>1.0335824772479498</v>
      </c>
    </row>
    <row r="36" spans="1:68" s="4" customFormat="1" ht="17" customHeight="1" x14ac:dyDescent="0.2">
      <c r="B36" s="29" t="s">
        <v>7</v>
      </c>
      <c r="C36" s="32">
        <v>0.61544666904903211</v>
      </c>
      <c r="D36" s="32">
        <v>0.47609848286457668</v>
      </c>
      <c r="E36" s="32">
        <v>0.570799539429238</v>
      </c>
      <c r="F36" s="32">
        <v>0.61116558446799052</v>
      </c>
      <c r="G36" s="32">
        <v>0.64848932701165607</v>
      </c>
      <c r="H36" s="32">
        <v>0.65994698690583331</v>
      </c>
      <c r="J36" s="31" t="s">
        <v>7</v>
      </c>
      <c r="K36" s="32">
        <v>-0.22641797119443619</v>
      </c>
      <c r="L36" s="32">
        <v>0.19891064553465188</v>
      </c>
      <c r="M36" s="32">
        <v>7.0718426085479846E-2</v>
      </c>
      <c r="N36" s="32">
        <v>6.1069771420711128E-2</v>
      </c>
      <c r="O36" s="32">
        <v>1.7668232023148267E-2</v>
      </c>
      <c r="P36" s="28"/>
      <c r="Q36" s="31" t="s">
        <v>7</v>
      </c>
      <c r="R36" s="34">
        <f t="shared" si="27"/>
        <v>0.77358202880556381</v>
      </c>
      <c r="S36" s="34">
        <f t="shared" si="23"/>
        <v>0.92745572952928423</v>
      </c>
      <c r="T36" s="34">
        <f t="shared" si="24"/>
        <v>0.99304393898555565</v>
      </c>
      <c r="U36" s="34">
        <f t="shared" si="25"/>
        <v>1.0536889053501262</v>
      </c>
      <c r="V36" s="34">
        <f t="shared" si="26"/>
        <v>1.0723057254100694</v>
      </c>
    </row>
    <row r="37" spans="1:68" s="4" customFormat="1" ht="17" customHeight="1" x14ac:dyDescent="0.2">
      <c r="B37" s="29" t="s">
        <v>8</v>
      </c>
      <c r="C37" s="32">
        <v>0.76156913029903783</v>
      </c>
      <c r="D37" s="32">
        <v>0.54540201384535625</v>
      </c>
      <c r="E37" s="32">
        <v>0.67115691432535818</v>
      </c>
      <c r="F37" s="32">
        <v>0.72888776780372622</v>
      </c>
      <c r="G37" s="32">
        <v>0.75332742421568366</v>
      </c>
      <c r="H37" s="32">
        <v>0.75525560878082865</v>
      </c>
      <c r="I37" s="35"/>
      <c r="J37" s="31" t="s">
        <v>8</v>
      </c>
      <c r="K37" s="32">
        <v>-0.28384437847264288</v>
      </c>
      <c r="L37" s="32">
        <v>0.23057285687921669</v>
      </c>
      <c r="M37" s="32">
        <v>8.6016924278279561E-2</v>
      </c>
      <c r="N37" s="32">
        <v>3.3530067990575008E-2</v>
      </c>
      <c r="O37" s="32">
        <v>2.5595571104457537E-3</v>
      </c>
      <c r="P37" s="34"/>
      <c r="Q37" s="31" t="s">
        <v>8</v>
      </c>
      <c r="R37" s="34">
        <f t="shared" si="27"/>
        <v>0.71615562152735712</v>
      </c>
      <c r="S37" s="34">
        <f t="shared" si="23"/>
        <v>0.88128166915303097</v>
      </c>
      <c r="T37" s="34">
        <f t="shared" si="24"/>
        <v>0.95708680775640298</v>
      </c>
      <c r="U37" s="34">
        <f t="shared" si="25"/>
        <v>0.98917799349335767</v>
      </c>
      <c r="V37" s="34">
        <f t="shared" si="26"/>
        <v>0.9917098510600999</v>
      </c>
    </row>
    <row r="38" spans="1:68" s="4" customFormat="1" ht="17" customHeight="1" x14ac:dyDescent="0.2">
      <c r="B38" s="29" t="s">
        <v>9</v>
      </c>
      <c r="C38" s="32">
        <v>0.6310339483973807</v>
      </c>
      <c r="D38" s="32">
        <v>0.47785916706756543</v>
      </c>
      <c r="E38" s="32">
        <v>0.57894051508947741</v>
      </c>
      <c r="F38" s="32">
        <v>0.62961916384049799</v>
      </c>
      <c r="G38" s="32">
        <v>0.66694606885026064</v>
      </c>
      <c r="H38" s="32">
        <v>0.6867963990567334</v>
      </c>
      <c r="I38" s="5"/>
      <c r="J38" s="31" t="s">
        <v>9</v>
      </c>
      <c r="K38" s="32">
        <v>-0.24273619782078126</v>
      </c>
      <c r="L38" s="32">
        <v>0.21152957814372098</v>
      </c>
      <c r="M38" s="32">
        <v>8.7536884066902854E-2</v>
      </c>
      <c r="N38" s="32">
        <v>5.9284893398223737E-2</v>
      </c>
      <c r="O38" s="32">
        <v>2.9763021529900513E-2</v>
      </c>
      <c r="P38" s="34"/>
      <c r="Q38" s="31" t="s">
        <v>9</v>
      </c>
      <c r="R38" s="34">
        <f t="shared" si="27"/>
        <v>0.75726380217921874</v>
      </c>
      <c r="S38" s="34">
        <f t="shared" si="23"/>
        <v>0.91744749479769905</v>
      </c>
      <c r="T38" s="34">
        <f t="shared" si="24"/>
        <v>0.99775798978727559</v>
      </c>
      <c r="U38" s="34">
        <f t="shared" si="25"/>
        <v>1.0569099658490402</v>
      </c>
      <c r="V38" s="34">
        <f t="shared" si="26"/>
        <v>1.0883667999177715</v>
      </c>
    </row>
    <row r="39" spans="1:68" s="4" customFormat="1" ht="17" customHeight="1" x14ac:dyDescent="0.2">
      <c r="B39" s="29" t="s">
        <v>10</v>
      </c>
      <c r="C39" s="32">
        <v>0.71436511370360301</v>
      </c>
      <c r="D39" s="32">
        <v>0.59986773510514813</v>
      </c>
      <c r="E39" s="32">
        <v>0.72798618875480381</v>
      </c>
      <c r="F39" s="32">
        <v>0.72125687342201361</v>
      </c>
      <c r="G39" s="32">
        <v>0.73677107569624822</v>
      </c>
      <c r="H39" s="32">
        <v>0.72855461806196642</v>
      </c>
      <c r="I39" s="5"/>
      <c r="J39" s="31" t="s">
        <v>10</v>
      </c>
      <c r="K39" s="32">
        <v>-0.16027851360888401</v>
      </c>
      <c r="L39" s="32">
        <v>0.21357783749979209</v>
      </c>
      <c r="M39" s="32">
        <v>-9.2437403851032274E-3</v>
      </c>
      <c r="N39" s="32">
        <v>2.1509954145223276E-2</v>
      </c>
      <c r="O39" s="32">
        <v>-1.1151981809977118E-2</v>
      </c>
      <c r="P39" s="34"/>
      <c r="Q39" s="31" t="s">
        <v>10</v>
      </c>
      <c r="R39" s="34">
        <f t="shared" si="27"/>
        <v>0.83972148639111599</v>
      </c>
      <c r="S39" s="34">
        <f t="shared" si="23"/>
        <v>1.0190673855566417</v>
      </c>
      <c r="T39" s="34">
        <f t="shared" si="24"/>
        <v>1.0096473912096302</v>
      </c>
      <c r="U39" s="34">
        <f t="shared" si="25"/>
        <v>1.0313648602973937</v>
      </c>
      <c r="V39" s="34">
        <f t="shared" si="26"/>
        <v>1.0198630981359076</v>
      </c>
    </row>
    <row r="40" spans="1:68" s="4" customFormat="1" ht="17" customHeight="1" x14ac:dyDescent="0.2">
      <c r="B40" s="29" t="s">
        <v>11</v>
      </c>
      <c r="C40" s="32">
        <v>0.79195076407228937</v>
      </c>
      <c r="D40" s="32">
        <v>0.49397070135088367</v>
      </c>
      <c r="E40" s="32">
        <v>0.63628782692214225</v>
      </c>
      <c r="F40" s="32">
        <v>0.71600350782563105</v>
      </c>
      <c r="G40" s="32">
        <v>0.75705062385632116</v>
      </c>
      <c r="H40" s="32">
        <v>0.79462911012181403</v>
      </c>
      <c r="I40" s="5"/>
      <c r="J40" s="31" t="s">
        <v>11</v>
      </c>
      <c r="K40" s="32">
        <v>-0.37626084377917979</v>
      </c>
      <c r="L40" s="32">
        <v>0.28810843473521319</v>
      </c>
      <c r="M40" s="32">
        <v>0.12528242334776429</v>
      </c>
      <c r="N40" s="32">
        <v>5.7328093482869269E-2</v>
      </c>
      <c r="O40" s="32">
        <v>4.9638009772811076E-2</v>
      </c>
      <c r="Q40" s="31" t="s">
        <v>11</v>
      </c>
      <c r="R40" s="34">
        <f t="shared" si="27"/>
        <v>0.62373915622082021</v>
      </c>
      <c r="S40" s="34">
        <f t="shared" si="23"/>
        <v>0.80344366820266344</v>
      </c>
      <c r="T40" s="34">
        <f t="shared" si="24"/>
        <v>0.90410103797851016</v>
      </c>
      <c r="U40" s="34">
        <f t="shared" si="25"/>
        <v>0.9559314268017014</v>
      </c>
      <c r="V40" s="34">
        <f t="shared" si="26"/>
        <v>1.0033819603074217</v>
      </c>
    </row>
    <row r="41" spans="1:68" s="4" customFormat="1" ht="17" customHeight="1" x14ac:dyDescent="0.2">
      <c r="B41" s="29" t="s">
        <v>12</v>
      </c>
      <c r="C41" s="32">
        <v>0.65680790476522166</v>
      </c>
      <c r="D41" s="32">
        <v>0.56770473387444775</v>
      </c>
      <c r="E41" s="32">
        <v>0.67915351655155032</v>
      </c>
      <c r="F41" s="32">
        <v>0.68674841547384557</v>
      </c>
      <c r="G41" s="32">
        <v>0.68997831710981816</v>
      </c>
      <c r="H41" s="32">
        <v>0.70405993190587368</v>
      </c>
      <c r="I41" s="5"/>
      <c r="J41" s="31" t="s">
        <v>12</v>
      </c>
      <c r="K41" s="32">
        <v>-0.13566092954168107</v>
      </c>
      <c r="L41" s="32">
        <v>0.19631469675528601</v>
      </c>
      <c r="M41" s="32">
        <v>1.118288978441706E-2</v>
      </c>
      <c r="N41" s="32">
        <v>4.7031803251325055E-3</v>
      </c>
      <c r="O41" s="32">
        <v>2.0408778720816256E-2</v>
      </c>
      <c r="P41" s="34"/>
      <c r="Q41" s="31" t="s">
        <v>12</v>
      </c>
      <c r="R41" s="34">
        <f t="shared" si="27"/>
        <v>0.86433907045831893</v>
      </c>
      <c r="S41" s="34">
        <f t="shared" si="23"/>
        <v>1.0340215329690896</v>
      </c>
      <c r="T41" s="34">
        <f t="shared" si="24"/>
        <v>1.0455848818069968</v>
      </c>
      <c r="U41" s="34">
        <f t="shared" si="25"/>
        <v>1.0505024560513676</v>
      </c>
      <c r="V41" s="34">
        <f t="shared" si="26"/>
        <v>1.0719419282225942</v>
      </c>
    </row>
    <row r="42" spans="1:68" s="4" customFormat="1" ht="17" customHeight="1" x14ac:dyDescent="0.2">
      <c r="B42" s="29" t="s">
        <v>13</v>
      </c>
      <c r="C42" s="32">
        <v>0.77452794893113841</v>
      </c>
      <c r="D42" s="32">
        <v>0.44544449175966633</v>
      </c>
      <c r="E42" s="32">
        <v>0.57998099162812211</v>
      </c>
      <c r="F42" s="32">
        <v>0.69945172028652813</v>
      </c>
      <c r="G42" s="32">
        <v>0.73658135907281508</v>
      </c>
      <c r="H42" s="32">
        <v>0.77050742083001</v>
      </c>
      <c r="I42" s="5"/>
      <c r="J42" s="31" t="s">
        <v>13</v>
      </c>
      <c r="K42" s="32">
        <v>-0.42488261091883484</v>
      </c>
      <c r="L42" s="32">
        <v>0.30202753060653675</v>
      </c>
      <c r="M42" s="32">
        <v>0.205990765874978</v>
      </c>
      <c r="N42" s="32">
        <v>5.3083919460626738E-2</v>
      </c>
      <c r="O42" s="32">
        <v>4.605881120844546E-2</v>
      </c>
      <c r="P42" s="31"/>
      <c r="Q42" s="31" t="s">
        <v>13</v>
      </c>
      <c r="R42" s="34">
        <f t="shared" si="27"/>
        <v>0.57511738908116516</v>
      </c>
      <c r="S42" s="34">
        <f t="shared" si="23"/>
        <v>0.74881867391422818</v>
      </c>
      <c r="T42" s="34">
        <f t="shared" si="24"/>
        <v>0.90306840605530536</v>
      </c>
      <c r="U42" s="34">
        <f t="shared" si="25"/>
        <v>0.95100681658978181</v>
      </c>
      <c r="V42" s="34">
        <f t="shared" si="26"/>
        <v>0.99480906001303526</v>
      </c>
    </row>
    <row r="43" spans="1:68" s="4" customFormat="1" ht="17" customHeight="1" x14ac:dyDescent="0.2">
      <c r="B43" s="29" t="s">
        <v>14</v>
      </c>
      <c r="C43" s="32">
        <v>0.70351845032203275</v>
      </c>
      <c r="D43" s="32">
        <v>0.57211118365465508</v>
      </c>
      <c r="E43" s="32">
        <v>0.69022045861958781</v>
      </c>
      <c r="F43" s="32">
        <v>0.71333395159296409</v>
      </c>
      <c r="G43" s="32">
        <v>0.72703193363020779</v>
      </c>
      <c r="H43" s="32">
        <v>0.72893817197030641</v>
      </c>
      <c r="I43" s="5"/>
      <c r="J43" s="31" t="s">
        <v>14</v>
      </c>
      <c r="K43" s="32">
        <v>-0.18678581436951158</v>
      </c>
      <c r="L43" s="32">
        <v>0.20644461835276284</v>
      </c>
      <c r="M43" s="32">
        <v>3.3487116594026034E-2</v>
      </c>
      <c r="N43" s="32">
        <v>1.9202761913482913E-2</v>
      </c>
      <c r="O43" s="32">
        <v>2.6219458209770785E-3</v>
      </c>
      <c r="P43" s="31"/>
      <c r="Q43" s="31" t="s">
        <v>14</v>
      </c>
      <c r="R43" s="34">
        <f t="shared" si="27"/>
        <v>0.81321418563048842</v>
      </c>
      <c r="S43" s="34">
        <f t="shared" si="23"/>
        <v>0.98109787782202751</v>
      </c>
      <c r="T43" s="34">
        <f t="shared" si="24"/>
        <v>1.0139520168468052</v>
      </c>
      <c r="U43" s="34">
        <f t="shared" si="25"/>
        <v>1.0334226960180104</v>
      </c>
      <c r="V43" s="34">
        <f t="shared" si="26"/>
        <v>1.0361322743371377</v>
      </c>
    </row>
    <row r="44" spans="1:68" s="4" customFormat="1" ht="17" customHeight="1" x14ac:dyDescent="0.2">
      <c r="B44" s="29" t="s">
        <v>15</v>
      </c>
      <c r="C44" s="32">
        <v>0.78314490508100176</v>
      </c>
      <c r="D44" s="32">
        <v>0.48791445075200157</v>
      </c>
      <c r="E44" s="32">
        <v>0.6168991691146436</v>
      </c>
      <c r="F44" s="32">
        <v>0.74417630697180914</v>
      </c>
      <c r="G44" s="32">
        <v>0.76081523398922113</v>
      </c>
      <c r="H44" s="32">
        <v>0.77642423884090983</v>
      </c>
      <c r="I44" s="5"/>
      <c r="J44" s="31" t="s">
        <v>15</v>
      </c>
      <c r="K44" s="32">
        <v>-0.37698062314338121</v>
      </c>
      <c r="L44" s="32">
        <v>0.26435929119099355</v>
      </c>
      <c r="M44" s="32">
        <v>0.20631757056802358</v>
      </c>
      <c r="N44" s="32">
        <v>2.2358850801255548E-2</v>
      </c>
      <c r="O44" s="32">
        <v>2.0516157083034781E-2</v>
      </c>
      <c r="P44" s="31"/>
      <c r="Q44" s="31" t="s">
        <v>15</v>
      </c>
      <c r="R44" s="34">
        <f t="shared" si="27"/>
        <v>0.62301937685661879</v>
      </c>
      <c r="S44" s="34">
        <f t="shared" si="23"/>
        <v>0.78772033772068895</v>
      </c>
      <c r="T44" s="34">
        <f t="shared" si="24"/>
        <v>0.95024088408624452</v>
      </c>
      <c r="U44" s="34">
        <f t="shared" si="25"/>
        <v>0.97148717823878195</v>
      </c>
      <c r="V44" s="34">
        <f t="shared" si="26"/>
        <v>0.99141836179168297</v>
      </c>
    </row>
    <row r="45" spans="1:68" s="4" customFormat="1" ht="17" customHeight="1" x14ac:dyDescent="0.2">
      <c r="B45" s="29" t="s">
        <v>16</v>
      </c>
      <c r="C45" s="32">
        <v>0.78911829655695875</v>
      </c>
      <c r="D45" s="32">
        <v>0.4396103118119204</v>
      </c>
      <c r="E45" s="32">
        <v>0.52289294887499616</v>
      </c>
      <c r="F45" s="32">
        <v>0.59078300216752178</v>
      </c>
      <c r="G45" s="32">
        <v>0.71430270557134334</v>
      </c>
      <c r="H45" s="32">
        <v>0.76251709687978109</v>
      </c>
      <c r="I45" s="5"/>
      <c r="J45" s="31" t="s">
        <v>16</v>
      </c>
      <c r="K45" s="32">
        <v>-0.44290949312668837</v>
      </c>
      <c r="L45" s="32">
        <v>0.18944650483700842</v>
      </c>
      <c r="M45" s="32">
        <v>0.12983547289859421</v>
      </c>
      <c r="N45" s="32">
        <v>0.20907795747447122</v>
      </c>
      <c r="O45" s="32">
        <v>6.7498542189998956E-2</v>
      </c>
      <c r="P45" s="31"/>
      <c r="Q45" s="31" t="s">
        <v>16</v>
      </c>
      <c r="R45" s="34">
        <f t="shared" si="27"/>
        <v>0.55709050687331163</v>
      </c>
      <c r="S45" s="34">
        <f t="shared" si="23"/>
        <v>0.66262935627833797</v>
      </c>
      <c r="T45" s="34">
        <f t="shared" si="24"/>
        <v>0.74866215210722709</v>
      </c>
      <c r="U45" s="34">
        <f t="shared" si="25"/>
        <v>0.90519090570824801</v>
      </c>
      <c r="V45" s="34">
        <f t="shared" si="26"/>
        <v>0.96628997224719959</v>
      </c>
    </row>
    <row r="46" spans="1:68" s="4" customFormat="1" ht="17" customHeight="1" x14ac:dyDescent="0.2">
      <c r="B46" s="29"/>
      <c r="C46" s="30"/>
      <c r="D46" s="30"/>
      <c r="E46" s="30"/>
      <c r="F46" s="30"/>
      <c r="G46" s="30"/>
      <c r="H46" s="30"/>
      <c r="I46" s="5"/>
      <c r="J46" s="31"/>
      <c r="K46" s="32"/>
      <c r="L46" s="32"/>
      <c r="M46" s="32"/>
      <c r="N46" s="32"/>
      <c r="O46" s="34"/>
      <c r="P46" s="31"/>
      <c r="Q46" s="34"/>
      <c r="R46" s="34"/>
      <c r="S46" s="34"/>
      <c r="T46" s="34"/>
    </row>
    <row r="47" spans="1:68" s="4" customFormat="1" ht="17" customHeight="1" x14ac:dyDescent="0.2">
      <c r="B47" s="29"/>
      <c r="C47" s="30"/>
      <c r="D47" s="30"/>
      <c r="E47" s="30"/>
      <c r="F47" s="30"/>
      <c r="G47" s="30"/>
      <c r="H47" s="30"/>
      <c r="I47" s="5"/>
      <c r="J47" s="31"/>
      <c r="K47" s="32"/>
      <c r="L47" s="32"/>
      <c r="M47" s="32"/>
      <c r="N47" s="32"/>
      <c r="O47" s="34"/>
      <c r="P47" s="31"/>
      <c r="Q47" s="34"/>
      <c r="R47" s="34"/>
      <c r="S47" s="34"/>
      <c r="T47" s="34"/>
    </row>
    <row r="48" spans="1:68" s="12" customFormat="1" ht="18" x14ac:dyDescent="0.25">
      <c r="A48" s="4"/>
      <c r="B48" s="10" t="s">
        <v>19</v>
      </c>
      <c r="C48" s="10"/>
      <c r="D48" s="10"/>
      <c r="E48" s="10"/>
      <c r="F48" s="10"/>
      <c r="G48" s="10"/>
      <c r="H48" s="10"/>
      <c r="I48" s="4"/>
      <c r="J48" s="11" t="s">
        <v>19</v>
      </c>
      <c r="K48" s="11"/>
      <c r="L48" s="11"/>
      <c r="M48" s="11"/>
      <c r="N48" s="11"/>
      <c r="O48" s="11"/>
      <c r="P48" s="4"/>
      <c r="Q48" s="10" t="s">
        <v>19</v>
      </c>
      <c r="R48" s="10"/>
      <c r="S48" s="10"/>
      <c r="T48" s="10"/>
      <c r="U48" s="10"/>
      <c r="V48" s="10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</row>
    <row r="49" spans="1:68" s="16" customFormat="1" ht="23" customHeight="1" x14ac:dyDescent="0.2">
      <c r="A49" s="13"/>
      <c r="B49" s="14" t="s">
        <v>2</v>
      </c>
      <c r="C49" s="14"/>
      <c r="D49" s="14"/>
      <c r="E49" s="14"/>
      <c r="F49" s="14"/>
      <c r="G49" s="14"/>
      <c r="H49" s="14"/>
      <c r="I49" s="13"/>
      <c r="J49" s="15" t="s">
        <v>3</v>
      </c>
      <c r="K49" s="15"/>
      <c r="L49" s="15"/>
      <c r="M49" s="15"/>
      <c r="N49" s="15"/>
      <c r="O49" s="15"/>
      <c r="P49" s="13"/>
      <c r="Q49" s="14" t="s">
        <v>4</v>
      </c>
      <c r="R49" s="14"/>
      <c r="S49" s="14"/>
      <c r="T49" s="14"/>
      <c r="U49" s="14"/>
      <c r="V49" s="14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</row>
    <row r="50" spans="1:68" s="16" customFormat="1" ht="23" customHeight="1" x14ac:dyDescent="0.2">
      <c r="A50" s="13"/>
      <c r="B50" s="14"/>
      <c r="C50" s="14"/>
      <c r="D50" s="14"/>
      <c r="E50" s="14"/>
      <c r="F50" s="14"/>
      <c r="G50" s="14"/>
      <c r="H50" s="14"/>
      <c r="I50" s="13"/>
      <c r="J50" s="15"/>
      <c r="K50" s="15"/>
      <c r="L50" s="15"/>
      <c r="M50" s="15"/>
      <c r="N50" s="15"/>
      <c r="O50" s="15"/>
      <c r="P50" s="13"/>
      <c r="Q50" s="14"/>
      <c r="R50" s="14"/>
      <c r="S50" s="14"/>
      <c r="T50" s="14"/>
      <c r="U50" s="14"/>
      <c r="V50" s="14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</row>
    <row r="51" spans="1:68" s="4" customFormat="1" ht="18" x14ac:dyDescent="0.25">
      <c r="B51" s="17"/>
      <c r="C51" s="18">
        <v>2019</v>
      </c>
      <c r="D51" s="18">
        <v>2020</v>
      </c>
      <c r="E51" s="18">
        <v>2021</v>
      </c>
      <c r="F51" s="18">
        <v>2022</v>
      </c>
      <c r="G51" s="18">
        <v>2023</v>
      </c>
      <c r="H51" s="18">
        <v>2024</v>
      </c>
      <c r="J51" s="18"/>
      <c r="K51" s="18">
        <v>2020</v>
      </c>
      <c r="L51" s="18">
        <v>2021</v>
      </c>
      <c r="M51" s="19">
        <v>2022</v>
      </c>
      <c r="N51" s="5">
        <v>2023</v>
      </c>
      <c r="O51" s="18">
        <v>2024</v>
      </c>
      <c r="P51" s="20"/>
      <c r="Q51" s="6"/>
      <c r="R51" s="21">
        <v>2020</v>
      </c>
      <c r="S51" s="21">
        <v>2021</v>
      </c>
      <c r="T51" s="21">
        <v>2022</v>
      </c>
      <c r="U51" s="21">
        <v>2023</v>
      </c>
      <c r="V51" s="21">
        <v>2024</v>
      </c>
    </row>
    <row r="52" spans="1:68" s="4" customFormat="1" ht="15" x14ac:dyDescent="0.2">
      <c r="B52" s="22"/>
      <c r="C52" s="18"/>
      <c r="D52" s="18"/>
      <c r="E52" s="18"/>
      <c r="F52" s="18"/>
      <c r="G52" s="18"/>
      <c r="H52" s="18"/>
      <c r="J52" s="18"/>
      <c r="K52" s="18"/>
      <c r="L52" s="18"/>
      <c r="M52" s="18"/>
      <c r="N52" s="6"/>
      <c r="O52" s="18"/>
      <c r="P52" s="23"/>
      <c r="Q52" s="24"/>
      <c r="R52" s="18"/>
      <c r="S52" s="18"/>
      <c r="T52" s="18"/>
      <c r="U52" s="18"/>
      <c r="V52" s="18"/>
    </row>
    <row r="53" spans="1:68" s="12" customFormat="1" ht="17" customHeight="1" x14ac:dyDescent="0.2">
      <c r="A53" s="4"/>
      <c r="B53" s="25" t="s">
        <v>17</v>
      </c>
      <c r="C53" s="37">
        <v>24965538143.301872</v>
      </c>
      <c r="D53" s="37">
        <v>11977244591.926563</v>
      </c>
      <c r="E53" s="37">
        <v>18476127450.481777</v>
      </c>
      <c r="F53" s="37">
        <v>24092051357.00993</v>
      </c>
      <c r="G53" s="37">
        <v>27853774763.423615</v>
      </c>
      <c r="H53" s="37">
        <v>30945029694.843243</v>
      </c>
      <c r="I53" s="4"/>
      <c r="J53" s="25" t="s">
        <v>17</v>
      </c>
      <c r="K53" s="27">
        <v>-0.52024889176522704</v>
      </c>
      <c r="L53" s="27">
        <v>0.54260249998867716</v>
      </c>
      <c r="M53" s="27">
        <v>0.30395568127463379</v>
      </c>
      <c r="N53" s="27">
        <v>0.15613960599163157</v>
      </c>
      <c r="O53" s="27">
        <v>0.11098154406988803</v>
      </c>
      <c r="P53" s="4"/>
      <c r="Q53" s="25" t="s">
        <v>17</v>
      </c>
      <c r="R53" s="27">
        <f>D53/$C53</f>
        <v>0.47975110823477274</v>
      </c>
      <c r="S53" s="27">
        <f>E53/$C53</f>
        <v>0.74006525893529873</v>
      </c>
      <c r="T53" s="27">
        <f>F53/$C53</f>
        <v>0.96501229890266571</v>
      </c>
      <c r="U53" s="27">
        <f>G53/$C53</f>
        <v>1.1156889390304066</v>
      </c>
      <c r="V53" s="27">
        <f>H53/$C53</f>
        <v>1.2395098201856962</v>
      </c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</row>
    <row r="54" spans="1:68" s="12" customFormat="1" ht="17" customHeight="1" x14ac:dyDescent="0.2">
      <c r="A54" s="4"/>
      <c r="B54" s="25" t="s">
        <v>42</v>
      </c>
      <c r="C54" s="26">
        <f>C62+C64+C66+C67</f>
        <v>18896874450.674805</v>
      </c>
      <c r="D54" s="26">
        <f t="shared" ref="D54:H54" si="28">D62+D64+D66+D67</f>
        <v>7714706050.8261433</v>
      </c>
      <c r="E54" s="26">
        <f t="shared" si="28"/>
        <v>11800246901.18581</v>
      </c>
      <c r="F54" s="26">
        <f t="shared" si="28"/>
        <v>16200296378.188406</v>
      </c>
      <c r="G54" s="26">
        <f t="shared" si="28"/>
        <v>19366327507.006813</v>
      </c>
      <c r="H54" s="26">
        <f t="shared" si="28"/>
        <v>22100861016.394596</v>
      </c>
      <c r="I54" s="4"/>
      <c r="J54" s="25" t="s">
        <v>42</v>
      </c>
      <c r="K54" s="27">
        <f>D54/C54-1</f>
        <v>-0.59174698064680997</v>
      </c>
      <c r="L54" s="27">
        <f t="shared" ref="L54" si="29">E54/D54-1</f>
        <v>0.52957829156979463</v>
      </c>
      <c r="M54" s="27">
        <f t="shared" ref="M54" si="30">F54/E54-1</f>
        <v>0.37287774686819763</v>
      </c>
      <c r="N54" s="27">
        <f t="shared" ref="N54" si="31">G54/F54-1</f>
        <v>0.19543044490723371</v>
      </c>
      <c r="O54" s="27">
        <f t="shared" ref="O54" si="32">H54/G54-1</f>
        <v>0.14120041646504311</v>
      </c>
      <c r="P54" s="4"/>
      <c r="Q54" s="25" t="s">
        <v>42</v>
      </c>
      <c r="R54" s="27">
        <f t="shared" ref="R54:R55" si="33">D54/$C54</f>
        <v>0.40825301935319003</v>
      </c>
      <c r="S54" s="27">
        <f t="shared" ref="S54:S55" si="34">E54/$C54</f>
        <v>0.62445495587046274</v>
      </c>
      <c r="T54" s="27">
        <f t="shared" ref="T54:T55" si="35">F54/$C54</f>
        <v>0.85730031283612063</v>
      </c>
      <c r="U54" s="27">
        <f t="shared" ref="U54:U55" si="36">G54/$C54</f>
        <v>1.0248428943927943</v>
      </c>
      <c r="V54" s="27">
        <f t="shared" ref="V54:V55" si="37">H54/$C54</f>
        <v>1.1695511378922971</v>
      </c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</row>
    <row r="55" spans="1:68" s="12" customFormat="1" ht="17" customHeight="1" x14ac:dyDescent="0.2">
      <c r="A55" s="4"/>
      <c r="B55" s="25" t="s">
        <v>43</v>
      </c>
      <c r="C55" s="26">
        <f>C56+C57+C58+C59+C60+C61+C63+C65</f>
        <v>6069313478.9647703</v>
      </c>
      <c r="D55" s="26">
        <f t="shared" ref="D55" si="38">D56+D57+D58+D59+D60+D61+D63+D65</f>
        <v>4263341817.0660605</v>
      </c>
      <c r="E55" s="26">
        <f t="shared" ref="E55" si="39">E56+E57+E58+E59+E60+E61+E63+E65</f>
        <v>6677623440.1940775</v>
      </c>
      <c r="F55" s="26">
        <f t="shared" ref="F55" si="40">F56+F57+F58+F59+F60+F61+F63+F65</f>
        <v>7896949771.5421276</v>
      </c>
      <c r="G55" s="26">
        <f t="shared" ref="G55" si="41">G56+G57+G58+G59+G60+G61+G63+G65</f>
        <v>8487447256.4168015</v>
      </c>
      <c r="H55" s="26">
        <f t="shared" ref="H55" si="42">H56+H57+H58+H59+H60+H61+H63+H65</f>
        <v>8844168678.4486561</v>
      </c>
      <c r="I55" s="4"/>
      <c r="J55" s="25" t="s">
        <v>43</v>
      </c>
      <c r="K55" s="27">
        <f>D55/C55-1</f>
        <v>-0.2975578157493276</v>
      </c>
      <c r="L55" s="27">
        <f t="shared" ref="L55" si="43">E55/D55-1</f>
        <v>0.56628854235044024</v>
      </c>
      <c r="M55" s="27">
        <f t="shared" ref="M55" si="44">F55/E55-1</f>
        <v>0.18259884557261175</v>
      </c>
      <c r="N55" s="27">
        <f t="shared" ref="N55" si="45">G55/F55-1</f>
        <v>7.4775388214145977E-2</v>
      </c>
      <c r="O55" s="27">
        <f t="shared" ref="O55" si="46">H55/G55-1</f>
        <v>4.2029294704855058E-2</v>
      </c>
      <c r="P55" s="28"/>
      <c r="Q55" s="25" t="s">
        <v>43</v>
      </c>
      <c r="R55" s="27">
        <f t="shared" si="33"/>
        <v>0.7024421842506724</v>
      </c>
      <c r="S55" s="27">
        <f t="shared" si="34"/>
        <v>1.100227144855445</v>
      </c>
      <c r="T55" s="27">
        <f t="shared" si="35"/>
        <v>1.3011273513736998</v>
      </c>
      <c r="U55" s="27">
        <f t="shared" si="36"/>
        <v>1.3984196541887117</v>
      </c>
      <c r="V55" s="27">
        <f t="shared" si="37"/>
        <v>1.4571942459556706</v>
      </c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</row>
    <row r="56" spans="1:68" s="4" customFormat="1" ht="17" customHeight="1" x14ac:dyDescent="0.2">
      <c r="B56" s="29" t="s">
        <v>5</v>
      </c>
      <c r="C56" s="38">
        <v>1933112078.942796</v>
      </c>
      <c r="D56" s="38">
        <v>1230355184.3410182</v>
      </c>
      <c r="E56" s="38">
        <v>2163119219.3738804</v>
      </c>
      <c r="F56" s="38">
        <v>2553287580.1789927</v>
      </c>
      <c r="G56" s="38">
        <v>2691375490.9899063</v>
      </c>
      <c r="H56" s="38">
        <v>2784393264.0556498</v>
      </c>
      <c r="J56" s="31" t="s">
        <v>5</v>
      </c>
      <c r="K56" s="32">
        <v>-0.36353654930660317</v>
      </c>
      <c r="L56" s="32">
        <v>0.75812582163617548</v>
      </c>
      <c r="M56" s="32">
        <v>0.18037302674331901</v>
      </c>
      <c r="N56" s="32">
        <v>5.4082396312456593E-2</v>
      </c>
      <c r="O56" s="32">
        <v>3.4561425329592721E-2</v>
      </c>
      <c r="P56" s="33"/>
      <c r="Q56" s="31" t="s">
        <v>5</v>
      </c>
      <c r="R56" s="34">
        <f t="shared" ref="R56:R67" si="47">D56/$C56</f>
        <v>0.63646345069339694</v>
      </c>
      <c r="S56" s="34">
        <f t="shared" ref="S56:S67" si="48">E56/$C56</f>
        <v>1.1189828271917237</v>
      </c>
      <c r="T56" s="34">
        <f t="shared" ref="T56:T67" si="49">F56/$C56</f>
        <v>1.3208171466060912</v>
      </c>
      <c r="U56" s="34">
        <f t="shared" ref="U56:U67" si="50">G56/$C56</f>
        <v>1.39225010298513</v>
      </c>
      <c r="V56" s="34">
        <f t="shared" ref="V56:V67" si="51">H56/$C56</f>
        <v>1.4403682509595681</v>
      </c>
    </row>
    <row r="57" spans="1:68" s="4" customFormat="1" ht="17" customHeight="1" x14ac:dyDescent="0.2">
      <c r="B57" s="29" t="s">
        <v>6</v>
      </c>
      <c r="C57" s="38">
        <v>921188304.04577303</v>
      </c>
      <c r="D57" s="38">
        <v>782551852.70906711</v>
      </c>
      <c r="E57" s="38">
        <v>1093332077.5812001</v>
      </c>
      <c r="F57" s="38">
        <v>1245473913.9130816</v>
      </c>
      <c r="G57" s="38">
        <v>1327289679.9771488</v>
      </c>
      <c r="H57" s="38">
        <v>1387038908.3083148</v>
      </c>
      <c r="J57" s="31" t="s">
        <v>6</v>
      </c>
      <c r="K57" s="32">
        <v>-0.15049740723783356</v>
      </c>
      <c r="L57" s="32">
        <v>0.39713691022040565</v>
      </c>
      <c r="M57" s="32">
        <v>0.1391542784224058</v>
      </c>
      <c r="N57" s="32">
        <v>6.5690469427027054E-2</v>
      </c>
      <c r="O57" s="32">
        <v>4.5015966923056761E-2</v>
      </c>
      <c r="P57" s="33"/>
      <c r="Q57" s="31" t="s">
        <v>6</v>
      </c>
      <c r="R57" s="34">
        <f t="shared" si="47"/>
        <v>0.84950259276216644</v>
      </c>
      <c r="S57" s="34">
        <f t="shared" si="48"/>
        <v>1.1868714276759569</v>
      </c>
      <c r="T57" s="34">
        <f t="shared" si="49"/>
        <v>1.352029664774375</v>
      </c>
      <c r="U57" s="34">
        <f t="shared" si="50"/>
        <v>1.44084512813267</v>
      </c>
      <c r="V57" s="34">
        <f t="shared" si="51"/>
        <v>1.5057061647619379</v>
      </c>
    </row>
    <row r="58" spans="1:68" s="4" customFormat="1" ht="17" customHeight="1" x14ac:dyDescent="0.2">
      <c r="B58" s="29" t="s">
        <v>7</v>
      </c>
      <c r="C58" s="38">
        <v>796793076.53311181</v>
      </c>
      <c r="D58" s="38">
        <v>491982616.64838105</v>
      </c>
      <c r="E58" s="38">
        <v>817951539.85869896</v>
      </c>
      <c r="F58" s="38">
        <v>1005570494.9259763</v>
      </c>
      <c r="G58" s="38">
        <v>1106471003.7096405</v>
      </c>
      <c r="H58" s="38">
        <v>1142905331.8274159</v>
      </c>
      <c r="J58" s="31" t="s">
        <v>7</v>
      </c>
      <c r="K58" s="32">
        <v>-0.38254657182888308</v>
      </c>
      <c r="L58" s="32">
        <v>0.66256187145589163</v>
      </c>
      <c r="M58" s="32">
        <v>0.22937661453597658</v>
      </c>
      <c r="N58" s="32">
        <v>0.10034155665147271</v>
      </c>
      <c r="O58" s="32">
        <v>3.2928407518699299E-2</v>
      </c>
      <c r="P58" s="28"/>
      <c r="Q58" s="31" t="s">
        <v>7</v>
      </c>
      <c r="R58" s="34">
        <f t="shared" si="47"/>
        <v>0.61745342817111692</v>
      </c>
      <c r="S58" s="34">
        <f t="shared" si="48"/>
        <v>1.0265545270770282</v>
      </c>
      <c r="T58" s="34">
        <f t="shared" si="49"/>
        <v>1.2620221291345375</v>
      </c>
      <c r="U58" s="34">
        <f t="shared" si="50"/>
        <v>1.3886553941005029</v>
      </c>
      <c r="V58" s="34">
        <f t="shared" si="51"/>
        <v>1.4343816048204843</v>
      </c>
    </row>
    <row r="59" spans="1:68" s="4" customFormat="1" ht="17" customHeight="1" x14ac:dyDescent="0.2">
      <c r="B59" s="29" t="s">
        <v>8</v>
      </c>
      <c r="C59" s="38">
        <v>694631368.74919701</v>
      </c>
      <c r="D59" s="38">
        <v>430227556.88048536</v>
      </c>
      <c r="E59" s="38">
        <v>621571786.33038199</v>
      </c>
      <c r="F59" s="38">
        <v>773526255.4970839</v>
      </c>
      <c r="G59" s="38">
        <v>849248828.8483417</v>
      </c>
      <c r="H59" s="38">
        <v>889473438.2087189</v>
      </c>
      <c r="I59" s="35"/>
      <c r="J59" s="31" t="s">
        <v>8</v>
      </c>
      <c r="K59" s="32">
        <v>-0.38063903210247485</v>
      </c>
      <c r="L59" s="32">
        <v>0.44475121686138519</v>
      </c>
      <c r="M59" s="32">
        <v>0.24446809283897264</v>
      </c>
      <c r="N59" s="32">
        <v>9.7892699585997667E-2</v>
      </c>
      <c r="O59" s="32">
        <v>4.7364927679588886E-2</v>
      </c>
      <c r="P59" s="34"/>
      <c r="Q59" s="31" t="s">
        <v>8</v>
      </c>
      <c r="R59" s="34">
        <f t="shared" si="47"/>
        <v>0.61936096789752515</v>
      </c>
      <c r="S59" s="34">
        <f t="shared" si="48"/>
        <v>0.89482251204639474</v>
      </c>
      <c r="T59" s="34">
        <f t="shared" si="49"/>
        <v>1.1135780649957554</v>
      </c>
      <c r="U59" s="34">
        <f t="shared" si="50"/>
        <v>1.2225892279779418</v>
      </c>
      <c r="V59" s="34">
        <f t="shared" si="51"/>
        <v>1.2804970783429612</v>
      </c>
    </row>
    <row r="60" spans="1:68" s="4" customFormat="1" ht="17" customHeight="1" x14ac:dyDescent="0.2">
      <c r="B60" s="29" t="s">
        <v>9</v>
      </c>
      <c r="C60" s="38">
        <v>526960775.6788609</v>
      </c>
      <c r="D60" s="38">
        <v>360458867.74718076</v>
      </c>
      <c r="E60" s="38">
        <v>533880413.92046922</v>
      </c>
      <c r="F60" s="38">
        <v>671729360.4207834</v>
      </c>
      <c r="G60" s="38">
        <v>758396573.97059119</v>
      </c>
      <c r="H60" s="38">
        <v>813601250.88816071</v>
      </c>
      <c r="I60" s="5"/>
      <c r="J60" s="31" t="s">
        <v>9</v>
      </c>
      <c r="K60" s="32">
        <v>-0.31596641650829305</v>
      </c>
      <c r="L60" s="32">
        <v>0.4811132744691502</v>
      </c>
      <c r="M60" s="32">
        <v>0.25820191733208864</v>
      </c>
      <c r="N60" s="32">
        <v>0.12902102938528359</v>
      </c>
      <c r="O60" s="32">
        <v>7.2791305778908022E-2</v>
      </c>
      <c r="P60" s="34"/>
      <c r="Q60" s="31" t="s">
        <v>9</v>
      </c>
      <c r="R60" s="34">
        <f t="shared" si="47"/>
        <v>0.68403358349170695</v>
      </c>
      <c r="S60" s="34">
        <f t="shared" si="48"/>
        <v>1.0131312206922689</v>
      </c>
      <c r="T60" s="34">
        <f t="shared" si="49"/>
        <v>1.274723644384012</v>
      </c>
      <c r="U60" s="34">
        <f t="shared" si="50"/>
        <v>1.4391898011641977</v>
      </c>
      <c r="V60" s="34">
        <f t="shared" si="51"/>
        <v>1.5439503060546265</v>
      </c>
    </row>
    <row r="61" spans="1:68" s="4" customFormat="1" ht="17" customHeight="1" x14ac:dyDescent="0.2">
      <c r="B61" s="29" t="s">
        <v>10</v>
      </c>
      <c r="C61" s="38">
        <v>697485335.98970032</v>
      </c>
      <c r="D61" s="38">
        <v>580369718.77270341</v>
      </c>
      <c r="E61" s="38">
        <v>867843409.01602149</v>
      </c>
      <c r="F61" s="38">
        <v>980938981.75117135</v>
      </c>
      <c r="G61" s="38">
        <v>1062004812.2102065</v>
      </c>
      <c r="H61" s="38">
        <v>1111032372.0998795</v>
      </c>
      <c r="I61" s="5"/>
      <c r="J61" s="31" t="s">
        <v>10</v>
      </c>
      <c r="K61" s="32">
        <v>-0.1679112250450614</v>
      </c>
      <c r="L61" s="32">
        <v>0.49532854824202932</v>
      </c>
      <c r="M61" s="32">
        <v>0.13031794856099665</v>
      </c>
      <c r="N61" s="32">
        <v>8.2641053079893556E-2</v>
      </c>
      <c r="O61" s="32">
        <v>4.6165101443974121E-2</v>
      </c>
      <c r="P61" s="34"/>
      <c r="Q61" s="31" t="s">
        <v>10</v>
      </c>
      <c r="R61" s="34">
        <f t="shared" si="47"/>
        <v>0.83208877495493849</v>
      </c>
      <c r="S61" s="34">
        <f t="shared" si="48"/>
        <v>1.244246099861857</v>
      </c>
      <c r="T61" s="34">
        <f t="shared" si="49"/>
        <v>1.4063936991008752</v>
      </c>
      <c r="U61" s="34">
        <f t="shared" si="50"/>
        <v>1.5226195554394981</v>
      </c>
      <c r="V61" s="34">
        <f t="shared" si="51"/>
        <v>1.5929114416769417</v>
      </c>
    </row>
    <row r="62" spans="1:68" s="4" customFormat="1" ht="17" customHeight="1" x14ac:dyDescent="0.2">
      <c r="B62" s="29" t="s">
        <v>11</v>
      </c>
      <c r="C62" s="38">
        <v>5640493356.55021</v>
      </c>
      <c r="D62" s="38">
        <v>2576949216.4788032</v>
      </c>
      <c r="E62" s="38">
        <v>4063315195.6947346</v>
      </c>
      <c r="F62" s="38">
        <v>5537301001.7295647</v>
      </c>
      <c r="G62" s="38">
        <v>5996613882.8215532</v>
      </c>
      <c r="H62" s="38">
        <v>6508619111.364295</v>
      </c>
      <c r="I62" s="5"/>
      <c r="J62" s="31" t="s">
        <v>11</v>
      </c>
      <c r="K62" s="32">
        <v>-0.54313407470177488</v>
      </c>
      <c r="L62" s="32">
        <v>0.57679288738446033</v>
      </c>
      <c r="M62" s="32">
        <v>0.36275448372712638</v>
      </c>
      <c r="N62" s="32">
        <v>8.2948873638713394E-2</v>
      </c>
      <c r="O62" s="32">
        <v>8.5382390553689014E-2</v>
      </c>
      <c r="Q62" s="31" t="s">
        <v>11</v>
      </c>
      <c r="R62" s="34">
        <f t="shared" si="47"/>
        <v>0.45686592529822512</v>
      </c>
      <c r="S62" s="34">
        <f t="shared" si="48"/>
        <v>0.72038294149856152</v>
      </c>
      <c r="T62" s="34">
        <f t="shared" si="49"/>
        <v>0.98170508352770069</v>
      </c>
      <c r="U62" s="34">
        <f t="shared" si="50"/>
        <v>1.0631364144517228</v>
      </c>
      <c r="V62" s="34">
        <f t="shared" si="51"/>
        <v>1.1539095430022881</v>
      </c>
    </row>
    <row r="63" spans="1:68" s="4" customFormat="1" ht="17" customHeight="1" x14ac:dyDescent="0.2">
      <c r="B63" s="29" t="s">
        <v>12</v>
      </c>
      <c r="C63" s="38">
        <v>269506454.80782419</v>
      </c>
      <c r="D63" s="38">
        <v>200257297.50456414</v>
      </c>
      <c r="E63" s="38">
        <v>313275186.78299248</v>
      </c>
      <c r="F63" s="38">
        <v>359716508.37170202</v>
      </c>
      <c r="G63" s="38">
        <v>369726550.06949836</v>
      </c>
      <c r="H63" s="38">
        <v>384046594.31302327</v>
      </c>
      <c r="I63" s="5"/>
      <c r="J63" s="31" t="s">
        <v>12</v>
      </c>
      <c r="K63" s="32">
        <v>-0.25694804732094179</v>
      </c>
      <c r="L63" s="32">
        <v>0.56436339991980833</v>
      </c>
      <c r="M63" s="32">
        <v>0.14824449413186258</v>
      </c>
      <c r="N63" s="32">
        <v>2.7827584958799889E-2</v>
      </c>
      <c r="O63" s="32">
        <v>3.8731446905376776E-2</v>
      </c>
      <c r="P63" s="34"/>
      <c r="Q63" s="31" t="s">
        <v>12</v>
      </c>
      <c r="R63" s="34">
        <f>D63/$C63</f>
        <v>0.74305195267905821</v>
      </c>
      <c r="S63" s="34">
        <f t="shared" si="48"/>
        <v>1.162403279010064</v>
      </c>
      <c r="T63" s="34">
        <f t="shared" si="49"/>
        <v>1.3347231650841296</v>
      </c>
      <c r="U63" s="34">
        <f t="shared" si="50"/>
        <v>1.3718652873569863</v>
      </c>
      <c r="V63" s="34">
        <f t="shared" si="51"/>
        <v>1.4249996148955828</v>
      </c>
    </row>
    <row r="64" spans="1:68" s="4" customFormat="1" ht="17" customHeight="1" x14ac:dyDescent="0.2">
      <c r="B64" s="29" t="s">
        <v>13</v>
      </c>
      <c r="C64" s="38">
        <v>2668166800.5509944</v>
      </c>
      <c r="D64" s="38">
        <v>1116070719.6922889</v>
      </c>
      <c r="E64" s="38">
        <v>2016885288.9228773</v>
      </c>
      <c r="F64" s="38">
        <v>2756556935.0450234</v>
      </c>
      <c r="G64" s="38">
        <v>3076862904.4488721</v>
      </c>
      <c r="H64" s="38">
        <v>3424409154.2245493</v>
      </c>
      <c r="I64" s="5"/>
      <c r="J64" s="31" t="s">
        <v>13</v>
      </c>
      <c r="K64" s="32">
        <v>-0.58170878992204966</v>
      </c>
      <c r="L64" s="32">
        <v>0.80713036668406768</v>
      </c>
      <c r="M64" s="32">
        <v>0.36673957125106016</v>
      </c>
      <c r="N64" s="32">
        <v>0.11619784279863499</v>
      </c>
      <c r="O64" s="34">
        <v>0.11295474012610573</v>
      </c>
      <c r="P64" s="31"/>
      <c r="Q64" s="31" t="s">
        <v>13</v>
      </c>
      <c r="R64" s="34">
        <f t="shared" si="47"/>
        <v>0.41829121007795045</v>
      </c>
      <c r="S64" s="34">
        <f t="shared" si="48"/>
        <v>0.755906747848889</v>
      </c>
      <c r="T64" s="34">
        <f t="shared" si="49"/>
        <v>1.0331276644607736</v>
      </c>
      <c r="U64" s="34">
        <f t="shared" si="50"/>
        <v>1.1531748704067073</v>
      </c>
      <c r="V64" s="34">
        <f t="shared" si="51"/>
        <v>1.2834314382134526</v>
      </c>
    </row>
    <row r="65" spans="2:22" s="4" customFormat="1" ht="17" customHeight="1" x14ac:dyDescent="0.2">
      <c r="B65" s="29" t="s">
        <v>14</v>
      </c>
      <c r="C65" s="38">
        <v>229636084.21750778</v>
      </c>
      <c r="D65" s="38">
        <v>187138722.4626601</v>
      </c>
      <c r="E65" s="38">
        <v>266649807.33043298</v>
      </c>
      <c r="F65" s="38">
        <v>306706676.48333597</v>
      </c>
      <c r="G65" s="38">
        <v>322934316.64146817</v>
      </c>
      <c r="H65" s="38">
        <v>331677518.74749368</v>
      </c>
      <c r="I65" s="5"/>
      <c r="J65" s="31" t="s">
        <v>14</v>
      </c>
      <c r="K65" s="32">
        <v>-0.18506395412401666</v>
      </c>
      <c r="L65" s="32">
        <v>0.42487777955007555</v>
      </c>
      <c r="M65" s="32">
        <v>0.1502227567832608</v>
      </c>
      <c r="N65" s="32">
        <v>5.2909314998279333E-2</v>
      </c>
      <c r="O65" s="34">
        <v>2.7074242827319406E-2</v>
      </c>
      <c r="P65" s="31"/>
      <c r="Q65" s="31" t="s">
        <v>14</v>
      </c>
      <c r="R65" s="34">
        <f t="shared" si="47"/>
        <v>0.81493604587598334</v>
      </c>
      <c r="S65" s="34">
        <f t="shared" si="48"/>
        <v>1.1611842635230898</v>
      </c>
      <c r="T65" s="34">
        <f t="shared" si="49"/>
        <v>1.3356205647228687</v>
      </c>
      <c r="U65" s="34">
        <f t="shared" si="50"/>
        <v>1.4062873338999708</v>
      </c>
      <c r="V65" s="34">
        <f t="shared" si="51"/>
        <v>1.444361498662962</v>
      </c>
    </row>
    <row r="66" spans="2:22" s="4" customFormat="1" ht="17" customHeight="1" x14ac:dyDescent="0.2">
      <c r="B66" s="29" t="s">
        <v>15</v>
      </c>
      <c r="C66" s="38">
        <v>3013625735.1701994</v>
      </c>
      <c r="D66" s="38">
        <v>1385879741.8462985</v>
      </c>
      <c r="E66" s="38">
        <v>2368886214.7707014</v>
      </c>
      <c r="F66" s="38">
        <v>3055224101.4527731</v>
      </c>
      <c r="G66" s="38">
        <v>3203706335.7062526</v>
      </c>
      <c r="H66" s="38">
        <v>3388686451.7265058</v>
      </c>
      <c r="I66" s="5"/>
      <c r="J66" s="31" t="s">
        <v>15</v>
      </c>
      <c r="K66" s="32">
        <v>-0.54012878053417979</v>
      </c>
      <c r="L66" s="32">
        <v>0.70930142294656884</v>
      </c>
      <c r="M66" s="32">
        <v>0.28973020417888917</v>
      </c>
      <c r="N66" s="32">
        <v>4.8599457625015496E-2</v>
      </c>
      <c r="O66" s="34">
        <v>5.7739410743923303E-2</v>
      </c>
      <c r="P66" s="31"/>
      <c r="Q66" s="31" t="s">
        <v>15</v>
      </c>
      <c r="R66" s="34">
        <f t="shared" si="47"/>
        <v>0.45987121946582016</v>
      </c>
      <c r="S66" s="34">
        <f t="shared" si="48"/>
        <v>0.78605852980510027</v>
      </c>
      <c r="T66" s="34">
        <f t="shared" si="49"/>
        <v>1.0138034281420896</v>
      </c>
      <c r="U66" s="34">
        <f t="shared" si="50"/>
        <v>1.0630737248881763</v>
      </c>
      <c r="V66" s="34">
        <f t="shared" si="51"/>
        <v>1.1244549753405673</v>
      </c>
    </row>
    <row r="67" spans="2:22" s="4" customFormat="1" ht="17" customHeight="1" x14ac:dyDescent="0.2">
      <c r="B67" s="29" t="s">
        <v>16</v>
      </c>
      <c r="C67" s="38">
        <v>7574588558.4034004</v>
      </c>
      <c r="D67" s="38">
        <v>2635806372.8087535</v>
      </c>
      <c r="E67" s="38">
        <v>3351160201.7974968</v>
      </c>
      <c r="F67" s="38">
        <v>4851214339.9610462</v>
      </c>
      <c r="G67" s="38">
        <v>7089144384.0301342</v>
      </c>
      <c r="H67" s="38">
        <v>8779146299.0792465</v>
      </c>
      <c r="I67" s="5"/>
      <c r="J67" s="31" t="s">
        <v>16</v>
      </c>
      <c r="K67" s="32">
        <v>-0.65201986187295446</v>
      </c>
      <c r="L67" s="32">
        <v>0.27139847462560462</v>
      </c>
      <c r="M67" s="32">
        <v>0.44762233012881603</v>
      </c>
      <c r="N67" s="32">
        <v>0.46131337171283548</v>
      </c>
      <c r="O67" s="34">
        <v>0.23839293199560374</v>
      </c>
      <c r="P67" s="31"/>
      <c r="Q67" s="34" t="s">
        <v>16</v>
      </c>
      <c r="R67" s="34">
        <f t="shared" si="47"/>
        <v>0.34798013812704548</v>
      </c>
      <c r="S67" s="34">
        <f t="shared" si="48"/>
        <v>0.44242141681473279</v>
      </c>
      <c r="T67" s="34">
        <f t="shared" si="49"/>
        <v>0.64045912230823576</v>
      </c>
      <c r="U67" s="34">
        <f t="shared" si="50"/>
        <v>0.93591147946449127</v>
      </c>
      <c r="V67" s="34">
        <f t="shared" si="51"/>
        <v>1.1590261611423747</v>
      </c>
    </row>
    <row r="68" spans="2:22" s="4" customFormat="1" ht="15" x14ac:dyDescent="0.2">
      <c r="I68" s="5"/>
      <c r="J68" s="34"/>
      <c r="K68" s="34"/>
      <c r="L68" s="34"/>
      <c r="M68" s="34"/>
      <c r="N68" s="34"/>
      <c r="O68" s="34"/>
      <c r="P68" s="34"/>
    </row>
    <row r="69" spans="2:22" s="4" customFormat="1" ht="15" x14ac:dyDescent="0.2">
      <c r="B69" s="29" t="s">
        <v>20</v>
      </c>
      <c r="C69" s="39"/>
      <c r="D69" s="39"/>
      <c r="E69" s="39"/>
      <c r="F69" s="39"/>
      <c r="G69" s="39"/>
      <c r="H69" s="39"/>
      <c r="I69" s="5"/>
      <c r="J69" s="34"/>
      <c r="K69" s="34"/>
      <c r="L69" s="34"/>
      <c r="M69" s="34"/>
      <c r="N69" s="34"/>
      <c r="O69" s="34"/>
      <c r="P69" s="34"/>
    </row>
    <row r="70" spans="2:22" s="4" customFormat="1" ht="15" x14ac:dyDescent="0.2">
      <c r="B70" s="6" t="s">
        <v>45</v>
      </c>
      <c r="C70" s="35"/>
      <c r="D70" s="35"/>
      <c r="E70" s="35"/>
      <c r="F70" s="35"/>
      <c r="G70" s="38"/>
      <c r="H70" s="38"/>
      <c r="I70" s="38"/>
      <c r="J70" s="34"/>
      <c r="K70" s="34"/>
      <c r="L70" s="34"/>
      <c r="M70" s="34"/>
      <c r="N70" s="34"/>
      <c r="O70" s="34"/>
      <c r="P70" s="34"/>
    </row>
    <row r="71" spans="2:22" s="4" customFormat="1" ht="15" x14ac:dyDescent="0.2">
      <c r="B71" s="4" t="s">
        <v>46</v>
      </c>
      <c r="C71" s="5"/>
      <c r="D71" s="5"/>
      <c r="E71" s="5"/>
      <c r="F71" s="5"/>
      <c r="G71" s="38"/>
      <c r="H71" s="38"/>
      <c r="I71" s="38"/>
      <c r="J71" s="34"/>
      <c r="K71" s="34"/>
      <c r="L71" s="34"/>
      <c r="M71" s="34"/>
      <c r="N71" s="34"/>
      <c r="O71" s="34"/>
      <c r="P71" s="34"/>
    </row>
    <row r="72" spans="2:22" s="4" customFormat="1" ht="15" x14ac:dyDescent="0.2">
      <c r="B72" s="29"/>
      <c r="C72" s="38"/>
      <c r="D72" s="38"/>
      <c r="E72" s="38"/>
      <c r="F72" s="38"/>
      <c r="G72" s="38"/>
      <c r="H72" s="38"/>
      <c r="I72" s="30"/>
      <c r="J72" s="34"/>
      <c r="K72" s="34"/>
      <c r="L72" s="34"/>
      <c r="M72" s="34"/>
      <c r="N72" s="34"/>
      <c r="O72" s="34"/>
      <c r="P72" s="34"/>
    </row>
    <row r="73" spans="2:22" s="4" customFormat="1" ht="15" x14ac:dyDescent="0.2">
      <c r="B73" s="29"/>
      <c r="C73" s="38"/>
      <c r="D73" s="38"/>
      <c r="E73" s="38"/>
      <c r="F73" s="38"/>
      <c r="G73" s="38"/>
      <c r="H73" s="38"/>
      <c r="I73" s="35"/>
      <c r="J73" s="34"/>
      <c r="K73" s="34"/>
      <c r="L73" s="34"/>
      <c r="M73" s="34"/>
      <c r="N73" s="34"/>
      <c r="O73" s="34"/>
      <c r="P73" s="34"/>
    </row>
    <row r="74" spans="2:22" s="4" customFormat="1" ht="15" x14ac:dyDescent="0.2">
      <c r="B74" s="29"/>
      <c r="C74" s="38"/>
      <c r="D74" s="38"/>
      <c r="E74" s="38"/>
      <c r="F74" s="38"/>
      <c r="G74" s="38"/>
      <c r="H74" s="38"/>
      <c r="I74" s="5"/>
      <c r="J74" s="34"/>
      <c r="K74" s="34"/>
      <c r="L74" s="34"/>
      <c r="M74" s="34"/>
      <c r="N74" s="34"/>
      <c r="O74" s="34"/>
      <c r="P74" s="34"/>
    </row>
    <row r="75" spans="2:22" s="4" customFormat="1" ht="15" x14ac:dyDescent="0.2">
      <c r="B75" s="6"/>
      <c r="C75" s="35"/>
      <c r="D75" s="35"/>
      <c r="E75" s="35"/>
      <c r="F75" s="35"/>
      <c r="G75" s="35"/>
      <c r="H75" s="35"/>
      <c r="I75" s="35"/>
      <c r="J75" s="5"/>
      <c r="K75" s="5"/>
      <c r="L75" s="5"/>
      <c r="M75" s="6"/>
      <c r="N75" s="6"/>
      <c r="O75" s="5"/>
      <c r="P75" s="5"/>
      <c r="Q75" s="5"/>
      <c r="R75" s="5"/>
    </row>
    <row r="76" spans="2:22" s="4" customFormat="1" ht="15" x14ac:dyDescent="0.2">
      <c r="C76" s="5"/>
      <c r="D76" s="5"/>
      <c r="E76" s="5"/>
      <c r="F76" s="5"/>
      <c r="G76" s="5"/>
      <c r="H76" s="5"/>
      <c r="I76" s="2"/>
      <c r="J76" s="2"/>
      <c r="K76" s="2"/>
      <c r="L76" s="2"/>
      <c r="M76" s="2"/>
      <c r="N76" s="6"/>
      <c r="O76" s="5"/>
      <c r="P76" s="5"/>
      <c r="Q76" s="5"/>
      <c r="R76" s="5"/>
    </row>
    <row r="77" spans="2:22" s="4" customFormat="1" ht="15" x14ac:dyDescent="0.2">
      <c r="B77" s="40"/>
      <c r="C77" s="41"/>
      <c r="D77" s="41"/>
      <c r="E77" s="41"/>
      <c r="F77" s="41"/>
      <c r="G77" s="41"/>
      <c r="H77" s="42"/>
      <c r="I77" s="2"/>
      <c r="J77" s="2"/>
      <c r="K77" s="2"/>
      <c r="L77" s="2"/>
      <c r="M77" s="2"/>
      <c r="N77" s="2"/>
      <c r="O77" s="2"/>
      <c r="P77" s="2"/>
      <c r="Q77" s="2"/>
      <c r="R77" s="2"/>
      <c r="S77" s="3"/>
      <c r="T77" s="3"/>
      <c r="U77" s="3"/>
    </row>
    <row r="78" spans="2:22" s="4" customFormat="1" ht="15" x14ac:dyDescent="0.2">
      <c r="B78" s="6"/>
      <c r="C78" s="35"/>
      <c r="D78" s="35"/>
      <c r="E78" s="35"/>
      <c r="F78" s="35"/>
      <c r="G78" s="35"/>
      <c r="H78" s="35"/>
      <c r="I78" s="2"/>
      <c r="J78" s="2"/>
      <c r="K78" s="2"/>
      <c r="L78" s="2"/>
      <c r="M78" s="2"/>
      <c r="N78" s="43"/>
      <c r="O78" s="43"/>
      <c r="P78" s="43"/>
      <c r="Q78" s="43"/>
      <c r="R78" s="43"/>
      <c r="S78" s="3"/>
      <c r="T78" s="3"/>
      <c r="U78" s="3"/>
    </row>
    <row r="79" spans="2:22" s="4" customFormat="1" ht="15" x14ac:dyDescent="0.2">
      <c r="C79" s="5"/>
      <c r="D79" s="5"/>
      <c r="E79" s="5"/>
      <c r="F79" s="5"/>
      <c r="G79" s="5"/>
      <c r="H79" s="5"/>
      <c r="I79" s="2"/>
      <c r="J79" s="2"/>
      <c r="K79" s="2"/>
      <c r="L79" s="2"/>
      <c r="M79" s="2"/>
      <c r="N79" s="2"/>
      <c r="O79" s="2"/>
      <c r="P79" s="2"/>
      <c r="Q79" s="2"/>
      <c r="R79" s="2"/>
      <c r="S79" s="3"/>
      <c r="T79" s="3"/>
      <c r="U79" s="3"/>
    </row>
    <row r="80" spans="2:22" s="4" customFormat="1" ht="15" x14ac:dyDescent="0.2">
      <c r="C80" s="5"/>
      <c r="D80" s="5"/>
      <c r="E80" s="5"/>
      <c r="F80" s="5"/>
      <c r="G80" s="5"/>
      <c r="H80" s="5"/>
      <c r="I80" s="2"/>
      <c r="J80" s="2"/>
      <c r="K80" s="2"/>
      <c r="L80" s="2"/>
      <c r="M80" s="2"/>
      <c r="N80" s="2"/>
      <c r="O80" s="2"/>
      <c r="P80" s="2"/>
      <c r="Q80" s="44"/>
      <c r="R80" s="44"/>
    </row>
    <row r="81" spans="3:18" s="4" customFormat="1" ht="15" x14ac:dyDescent="0.2">
      <c r="C81" s="5"/>
      <c r="D81" s="5"/>
      <c r="E81" s="5"/>
      <c r="F81" s="5"/>
      <c r="G81" s="5"/>
      <c r="H81" s="5"/>
      <c r="I81" s="2"/>
      <c r="J81" s="2"/>
      <c r="K81" s="2"/>
      <c r="L81" s="2"/>
      <c r="M81" s="2"/>
      <c r="N81" s="32"/>
      <c r="O81" s="32"/>
      <c r="P81" s="32"/>
      <c r="Q81" s="32"/>
      <c r="R81" s="32"/>
    </row>
    <row r="82" spans="3:18" s="4" customFormat="1" ht="15" x14ac:dyDescent="0.2">
      <c r="C82" s="5"/>
      <c r="D82" s="5"/>
      <c r="E82" s="5"/>
      <c r="F82" s="5"/>
      <c r="G82" s="5"/>
      <c r="H82" s="5"/>
      <c r="I82" s="2"/>
      <c r="J82" s="2"/>
      <c r="K82" s="2"/>
      <c r="L82" s="2"/>
      <c r="M82" s="2"/>
      <c r="N82" s="6"/>
      <c r="O82" s="5"/>
      <c r="P82" s="5"/>
      <c r="Q82" s="5"/>
      <c r="R82" s="5"/>
    </row>
    <row r="83" spans="3:18" s="4" customFormat="1" ht="15" x14ac:dyDescent="0.2">
      <c r="C83" s="5"/>
      <c r="D83" s="5"/>
      <c r="E83" s="5"/>
      <c r="F83" s="5"/>
      <c r="G83" s="5"/>
      <c r="H83" s="5"/>
      <c r="I83" s="2"/>
      <c r="J83" s="2"/>
      <c r="K83" s="2"/>
      <c r="L83" s="2"/>
      <c r="M83" s="2"/>
      <c r="N83" s="6"/>
      <c r="O83" s="5"/>
      <c r="P83" s="5"/>
      <c r="Q83" s="5"/>
      <c r="R83" s="5"/>
    </row>
    <row r="84" spans="3:18" s="4" customFormat="1" ht="15" x14ac:dyDescent="0.2">
      <c r="C84" s="5"/>
      <c r="D84" s="5"/>
      <c r="E84" s="5"/>
      <c r="F84" s="5"/>
      <c r="G84" s="5"/>
      <c r="H84" s="5"/>
      <c r="I84" s="2"/>
      <c r="J84" s="2"/>
      <c r="K84" s="2"/>
      <c r="L84" s="2"/>
      <c r="M84" s="2"/>
      <c r="N84" s="6"/>
      <c r="O84" s="5"/>
      <c r="P84" s="5"/>
      <c r="Q84" s="5"/>
      <c r="R84" s="5"/>
    </row>
    <row r="85" spans="3:18" s="4" customFormat="1" ht="15" x14ac:dyDescent="0.2">
      <c r="C85" s="5"/>
      <c r="D85" s="5"/>
      <c r="E85" s="5"/>
      <c r="F85" s="5"/>
      <c r="G85" s="5"/>
      <c r="H85" s="5"/>
      <c r="I85" s="2"/>
      <c r="J85" s="2"/>
      <c r="K85" s="2"/>
      <c r="L85" s="2"/>
      <c r="M85" s="2"/>
      <c r="N85" s="6"/>
      <c r="O85" s="5"/>
      <c r="P85" s="5"/>
      <c r="Q85" s="5"/>
      <c r="R85" s="5"/>
    </row>
    <row r="86" spans="3:18" s="4" customFormat="1" ht="15" x14ac:dyDescent="0.2">
      <c r="C86" s="5"/>
      <c r="D86" s="5"/>
      <c r="E86" s="5"/>
      <c r="F86" s="5"/>
      <c r="G86" s="5"/>
      <c r="H86" s="5"/>
      <c r="I86" s="2"/>
      <c r="J86" s="2"/>
      <c r="K86" s="2"/>
      <c r="L86" s="2"/>
      <c r="M86" s="2"/>
      <c r="N86" s="6"/>
      <c r="O86" s="5"/>
      <c r="P86" s="5"/>
      <c r="Q86" s="5"/>
      <c r="R86" s="5"/>
    </row>
    <row r="87" spans="3:18" s="4" customFormat="1" ht="15" x14ac:dyDescent="0.2">
      <c r="C87" s="5"/>
      <c r="D87" s="5"/>
      <c r="E87" s="5"/>
      <c r="F87" s="5"/>
      <c r="G87" s="5"/>
      <c r="H87" s="5"/>
      <c r="I87" s="2"/>
      <c r="J87" s="2"/>
      <c r="K87" s="2"/>
      <c r="L87" s="2"/>
      <c r="M87" s="2"/>
      <c r="N87" s="6"/>
      <c r="O87" s="5"/>
      <c r="P87" s="5"/>
      <c r="Q87" s="5"/>
      <c r="R87" s="5"/>
    </row>
    <row r="88" spans="3:18" s="4" customFormat="1" ht="15" x14ac:dyDescent="0.2">
      <c r="C88" s="5"/>
      <c r="D88" s="5"/>
      <c r="E88" s="5"/>
      <c r="F88" s="5"/>
      <c r="G88" s="5"/>
      <c r="H88" s="5"/>
      <c r="I88" s="5"/>
      <c r="J88" s="3"/>
      <c r="K88" s="5"/>
      <c r="L88" s="5"/>
      <c r="M88" s="6"/>
      <c r="N88" s="6"/>
      <c r="O88" s="5"/>
      <c r="P88" s="5"/>
      <c r="Q88" s="5"/>
      <c r="R88" s="5"/>
    </row>
    <row r="89" spans="3:18" s="4" customFormat="1" ht="15" x14ac:dyDescent="0.2">
      <c r="C89" s="5"/>
      <c r="D89" s="5"/>
      <c r="E89" s="5"/>
      <c r="F89" s="5"/>
      <c r="G89" s="5"/>
      <c r="H89" s="5"/>
      <c r="I89" s="5"/>
      <c r="J89" s="3"/>
      <c r="K89" s="5"/>
      <c r="L89" s="5"/>
      <c r="M89" s="6"/>
      <c r="N89" s="6"/>
      <c r="O89" s="5"/>
      <c r="P89" s="5"/>
      <c r="Q89" s="5"/>
      <c r="R89" s="5"/>
    </row>
    <row r="90" spans="3:18" s="4" customFormat="1" ht="15" x14ac:dyDescent="0.2">
      <c r="C90" s="5"/>
      <c r="D90" s="5"/>
      <c r="E90" s="5"/>
      <c r="F90" s="5"/>
      <c r="G90" s="5"/>
      <c r="H90" s="5"/>
      <c r="I90" s="5"/>
      <c r="J90" s="5"/>
      <c r="K90" s="5"/>
      <c r="L90" s="5"/>
      <c r="M90" s="6"/>
      <c r="N90" s="6"/>
      <c r="O90" s="5"/>
      <c r="P90" s="5"/>
      <c r="Q90" s="5"/>
      <c r="R90" s="5"/>
    </row>
    <row r="91" spans="3:18" s="4" customFormat="1" ht="15" x14ac:dyDescent="0.2">
      <c r="C91" s="5"/>
      <c r="D91" s="5"/>
      <c r="E91" s="5"/>
      <c r="F91" s="5"/>
      <c r="G91" s="5"/>
      <c r="H91" s="5"/>
      <c r="I91" s="5"/>
      <c r="J91" s="5"/>
      <c r="K91" s="5"/>
      <c r="L91" s="5"/>
      <c r="M91" s="6"/>
      <c r="N91" s="6"/>
      <c r="O91" s="5"/>
      <c r="P91" s="5"/>
      <c r="Q91" s="5"/>
      <c r="R91" s="5"/>
    </row>
    <row r="92" spans="3:18" s="4" customFormat="1" ht="15" x14ac:dyDescent="0.2">
      <c r="C92" s="5"/>
      <c r="D92" s="5"/>
      <c r="E92" s="5"/>
      <c r="F92" s="5"/>
      <c r="G92" s="5"/>
      <c r="H92" s="5"/>
      <c r="I92" s="5"/>
      <c r="J92" s="5"/>
      <c r="K92" s="5"/>
      <c r="L92" s="5"/>
      <c r="M92" s="6"/>
      <c r="N92" s="6"/>
      <c r="O92" s="5"/>
      <c r="P92" s="5"/>
      <c r="Q92" s="5"/>
      <c r="R92" s="5"/>
    </row>
    <row r="93" spans="3:18" s="4" customFormat="1" ht="15" x14ac:dyDescent="0.2">
      <c r="C93" s="5"/>
      <c r="D93" s="5"/>
      <c r="E93" s="5"/>
      <c r="F93" s="5"/>
      <c r="G93" s="5"/>
      <c r="H93" s="5"/>
      <c r="I93" s="5"/>
      <c r="J93" s="5"/>
      <c r="K93" s="5"/>
      <c r="L93" s="5"/>
      <c r="M93" s="6"/>
      <c r="N93" s="6"/>
      <c r="O93" s="5"/>
      <c r="P93" s="5"/>
      <c r="Q93" s="5"/>
      <c r="R93" s="5"/>
    </row>
    <row r="94" spans="3:18" s="4" customFormat="1" ht="15" x14ac:dyDescent="0.2">
      <c r="C94" s="5"/>
      <c r="D94" s="5"/>
      <c r="E94" s="5"/>
      <c r="F94" s="5"/>
      <c r="G94" s="5"/>
      <c r="H94" s="5"/>
      <c r="I94" s="5"/>
      <c r="J94" s="5"/>
      <c r="K94" s="5"/>
      <c r="L94" s="5"/>
      <c r="M94" s="6"/>
      <c r="N94" s="6"/>
      <c r="O94" s="5"/>
      <c r="P94" s="5"/>
      <c r="Q94" s="5"/>
      <c r="R94" s="5"/>
    </row>
    <row r="95" spans="3:18" s="4" customFormat="1" ht="15" x14ac:dyDescent="0.2">
      <c r="C95" s="5"/>
      <c r="D95" s="5"/>
      <c r="E95" s="5"/>
      <c r="F95" s="5"/>
      <c r="G95" s="5"/>
      <c r="H95" s="5"/>
      <c r="I95" s="5"/>
      <c r="J95" s="5"/>
      <c r="K95" s="5"/>
      <c r="L95" s="5"/>
      <c r="M95" s="6"/>
      <c r="N95" s="6"/>
      <c r="O95" s="5"/>
      <c r="P95" s="5"/>
      <c r="Q95" s="5"/>
      <c r="R95" s="5"/>
    </row>
    <row r="96" spans="3:18" s="4" customFormat="1" ht="15" x14ac:dyDescent="0.2">
      <c r="C96" s="5"/>
      <c r="D96" s="5"/>
      <c r="E96" s="5"/>
      <c r="F96" s="5"/>
      <c r="G96" s="5"/>
      <c r="H96" s="5"/>
      <c r="I96" s="5"/>
      <c r="J96" s="5"/>
      <c r="K96" s="5"/>
      <c r="L96" s="5"/>
      <c r="M96" s="6"/>
      <c r="N96" s="6"/>
      <c r="O96" s="5"/>
      <c r="P96" s="5"/>
      <c r="Q96" s="5"/>
      <c r="R96" s="5"/>
    </row>
    <row r="97" spans="3:18" s="4" customFormat="1" ht="15" x14ac:dyDescent="0.2">
      <c r="C97" s="5"/>
      <c r="D97" s="5"/>
      <c r="E97" s="5"/>
      <c r="F97" s="5"/>
      <c r="G97" s="5"/>
      <c r="H97" s="5"/>
      <c r="I97" s="5"/>
      <c r="J97" s="5"/>
      <c r="K97" s="5"/>
      <c r="L97" s="5"/>
      <c r="M97" s="6"/>
      <c r="N97" s="6"/>
      <c r="O97" s="5"/>
      <c r="P97" s="5"/>
      <c r="Q97" s="5"/>
      <c r="R97" s="5"/>
    </row>
    <row r="98" spans="3:18" s="4" customFormat="1" ht="15" x14ac:dyDescent="0.2">
      <c r="C98" s="5"/>
      <c r="D98" s="5"/>
      <c r="E98" s="5"/>
      <c r="F98" s="5"/>
      <c r="G98" s="5"/>
      <c r="H98" s="5"/>
      <c r="I98" s="5"/>
      <c r="J98" s="5"/>
      <c r="K98" s="5"/>
      <c r="L98" s="5"/>
      <c r="M98" s="6"/>
      <c r="N98" s="6"/>
      <c r="O98" s="5"/>
      <c r="P98" s="5"/>
      <c r="Q98" s="5"/>
      <c r="R98" s="5"/>
    </row>
    <row r="99" spans="3:18" s="4" customFormat="1" ht="15" x14ac:dyDescent="0.2">
      <c r="C99" s="5"/>
      <c r="D99" s="5"/>
      <c r="E99" s="5"/>
      <c r="F99" s="5"/>
      <c r="G99" s="5"/>
      <c r="H99" s="5"/>
      <c r="I99" s="5"/>
      <c r="J99" s="5"/>
      <c r="K99" s="5"/>
      <c r="L99" s="5"/>
      <c r="M99" s="6"/>
      <c r="N99" s="6"/>
      <c r="O99" s="5"/>
      <c r="P99" s="5"/>
      <c r="Q99" s="5"/>
      <c r="R99" s="5"/>
    </row>
    <row r="100" spans="3:18" s="4" customFormat="1" ht="15" x14ac:dyDescent="0.2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6"/>
      <c r="N100" s="6"/>
      <c r="O100" s="5"/>
      <c r="P100" s="5"/>
      <c r="Q100" s="5"/>
      <c r="R100" s="5"/>
    </row>
    <row r="101" spans="3:18" s="4" customFormat="1" ht="15" x14ac:dyDescent="0.2"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6"/>
      <c r="N101" s="6"/>
      <c r="O101" s="5"/>
      <c r="P101" s="5"/>
      <c r="Q101" s="5"/>
      <c r="R101" s="5"/>
    </row>
    <row r="102" spans="3:18" s="4" customFormat="1" ht="15" x14ac:dyDescent="0.2"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6"/>
      <c r="N102" s="6"/>
      <c r="O102" s="5"/>
      <c r="P102" s="5"/>
      <c r="Q102" s="5"/>
      <c r="R102" s="5"/>
    </row>
    <row r="103" spans="3:18" s="4" customFormat="1" ht="15" x14ac:dyDescent="0.2"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6"/>
      <c r="N103" s="6"/>
      <c r="O103" s="5"/>
      <c r="P103" s="5"/>
      <c r="Q103" s="5"/>
      <c r="R103" s="5"/>
    </row>
    <row r="104" spans="3:18" s="4" customFormat="1" ht="15" x14ac:dyDescent="0.2"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6"/>
      <c r="N104" s="6"/>
      <c r="O104" s="5"/>
      <c r="P104" s="5"/>
      <c r="Q104" s="5"/>
      <c r="R104" s="5"/>
    </row>
    <row r="105" spans="3:18" s="4" customFormat="1" ht="15" x14ac:dyDescent="0.2"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6"/>
      <c r="N105" s="6"/>
      <c r="O105" s="5"/>
      <c r="P105" s="5"/>
      <c r="Q105" s="5"/>
      <c r="R105" s="5"/>
    </row>
    <row r="106" spans="3:18" s="4" customFormat="1" ht="15" x14ac:dyDescent="0.2"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6"/>
      <c r="N106" s="6"/>
      <c r="O106" s="5"/>
      <c r="P106" s="5"/>
      <c r="Q106" s="5"/>
      <c r="R106" s="5"/>
    </row>
    <row r="107" spans="3:18" s="4" customFormat="1" ht="15" x14ac:dyDescent="0.2"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6"/>
      <c r="N107" s="6"/>
      <c r="O107" s="5"/>
      <c r="P107" s="5"/>
      <c r="Q107" s="5"/>
      <c r="R107" s="5"/>
    </row>
    <row r="108" spans="3:18" s="4" customFormat="1" ht="15" x14ac:dyDescent="0.2"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6"/>
      <c r="N108" s="6"/>
      <c r="O108" s="5"/>
      <c r="P108" s="5"/>
      <c r="Q108" s="5"/>
      <c r="R108" s="5"/>
    </row>
    <row r="109" spans="3:18" s="4" customFormat="1" ht="15" x14ac:dyDescent="0.2"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6"/>
      <c r="N109" s="6"/>
      <c r="O109" s="5"/>
      <c r="P109" s="5"/>
      <c r="Q109" s="5"/>
      <c r="R109" s="5"/>
    </row>
    <row r="110" spans="3:18" s="4" customFormat="1" ht="15" x14ac:dyDescent="0.2"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6"/>
      <c r="N110" s="6"/>
      <c r="O110" s="5"/>
      <c r="P110" s="5"/>
      <c r="Q110" s="5"/>
      <c r="R110" s="5"/>
    </row>
    <row r="111" spans="3:18" s="4" customFormat="1" ht="15" x14ac:dyDescent="0.2"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6"/>
      <c r="N111" s="6"/>
      <c r="O111" s="5"/>
      <c r="P111" s="5"/>
      <c r="Q111" s="5"/>
      <c r="R111" s="5"/>
    </row>
    <row r="112" spans="3:18" s="4" customFormat="1" ht="15" x14ac:dyDescent="0.2"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6"/>
      <c r="N112" s="6"/>
      <c r="O112" s="5"/>
      <c r="P112" s="5"/>
      <c r="Q112" s="5"/>
      <c r="R112" s="5"/>
    </row>
    <row r="113" spans="3:18" s="4" customFormat="1" ht="15" x14ac:dyDescent="0.2"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6"/>
      <c r="N113" s="6"/>
      <c r="O113" s="5"/>
      <c r="P113" s="5"/>
      <c r="Q113" s="5"/>
      <c r="R113" s="5"/>
    </row>
    <row r="114" spans="3:18" s="4" customFormat="1" ht="15" x14ac:dyDescent="0.2"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6"/>
      <c r="N114" s="6"/>
      <c r="O114" s="5"/>
      <c r="P114" s="5"/>
      <c r="Q114" s="5"/>
      <c r="R114" s="5"/>
    </row>
    <row r="115" spans="3:18" s="4" customFormat="1" ht="15" x14ac:dyDescent="0.2"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6"/>
      <c r="N115" s="6"/>
      <c r="O115" s="5"/>
      <c r="P115" s="5"/>
      <c r="Q115" s="5"/>
      <c r="R115" s="5"/>
    </row>
    <row r="116" spans="3:18" s="4" customFormat="1" ht="15" x14ac:dyDescent="0.2"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6"/>
      <c r="N116" s="6"/>
      <c r="O116" s="5"/>
      <c r="P116" s="5"/>
      <c r="Q116" s="5"/>
      <c r="R116" s="5"/>
    </row>
    <row r="117" spans="3:18" s="4" customFormat="1" ht="15" x14ac:dyDescent="0.2"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6"/>
      <c r="N117" s="6"/>
      <c r="O117" s="5"/>
      <c r="P117" s="5"/>
      <c r="Q117" s="5"/>
      <c r="R117" s="5"/>
    </row>
    <row r="118" spans="3:18" s="4" customFormat="1" ht="15" x14ac:dyDescent="0.2"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6"/>
      <c r="N118" s="6"/>
      <c r="O118" s="5"/>
      <c r="P118" s="5"/>
      <c r="Q118" s="5"/>
      <c r="R118" s="5"/>
    </row>
    <row r="119" spans="3:18" s="4" customFormat="1" ht="15" x14ac:dyDescent="0.2"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6"/>
      <c r="N119" s="6"/>
      <c r="O119" s="5"/>
      <c r="P119" s="5"/>
      <c r="Q119" s="5"/>
      <c r="R119" s="5"/>
    </row>
    <row r="120" spans="3:18" s="4" customFormat="1" ht="15" x14ac:dyDescent="0.2"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6"/>
      <c r="N120" s="6"/>
      <c r="O120" s="5"/>
      <c r="P120" s="5"/>
      <c r="Q120" s="5"/>
      <c r="R120" s="5"/>
    </row>
    <row r="121" spans="3:18" s="4" customFormat="1" ht="15" x14ac:dyDescent="0.2"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6"/>
      <c r="N121" s="6"/>
      <c r="O121" s="5"/>
      <c r="P121" s="5"/>
      <c r="Q121" s="5"/>
      <c r="R121" s="5"/>
    </row>
    <row r="122" spans="3:18" s="4" customFormat="1" ht="15" x14ac:dyDescent="0.2"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6"/>
      <c r="N122" s="6"/>
      <c r="O122" s="5"/>
      <c r="P122" s="5"/>
      <c r="Q122" s="5"/>
      <c r="R122" s="5"/>
    </row>
    <row r="123" spans="3:18" s="4" customFormat="1" ht="15" x14ac:dyDescent="0.2"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6"/>
      <c r="N123" s="6"/>
      <c r="O123" s="5"/>
      <c r="P123" s="5"/>
      <c r="Q123" s="5"/>
      <c r="R123" s="5"/>
    </row>
    <row r="124" spans="3:18" s="4" customFormat="1" ht="15" x14ac:dyDescent="0.2"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6"/>
      <c r="N124" s="6"/>
      <c r="O124" s="5"/>
      <c r="P124" s="5"/>
      <c r="Q124" s="5"/>
      <c r="R124" s="5"/>
    </row>
    <row r="125" spans="3:18" s="4" customFormat="1" ht="15" x14ac:dyDescent="0.2"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6"/>
      <c r="N125" s="6"/>
      <c r="O125" s="5"/>
      <c r="P125" s="5"/>
      <c r="Q125" s="5"/>
      <c r="R125" s="5"/>
    </row>
    <row r="126" spans="3:18" s="4" customFormat="1" ht="15" x14ac:dyDescent="0.2"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6"/>
      <c r="N126" s="6"/>
      <c r="O126" s="5"/>
      <c r="P126" s="5"/>
      <c r="Q126" s="5"/>
      <c r="R126" s="5"/>
    </row>
    <row r="127" spans="3:18" s="4" customFormat="1" ht="15" x14ac:dyDescent="0.2"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6"/>
      <c r="N127" s="6"/>
      <c r="O127" s="5"/>
      <c r="P127" s="5"/>
      <c r="Q127" s="5"/>
      <c r="R127" s="5"/>
    </row>
    <row r="128" spans="3:18" s="4" customFormat="1" ht="15" x14ac:dyDescent="0.2"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6"/>
      <c r="N128" s="6"/>
      <c r="O128" s="5"/>
      <c r="P128" s="5"/>
      <c r="Q128" s="5"/>
      <c r="R128" s="5"/>
    </row>
    <row r="129" spans="3:18" s="4" customFormat="1" ht="15" x14ac:dyDescent="0.2"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6"/>
      <c r="N129" s="6"/>
      <c r="O129" s="5"/>
      <c r="P129" s="5"/>
      <c r="Q129" s="5"/>
      <c r="R129" s="5"/>
    </row>
    <row r="130" spans="3:18" s="4" customFormat="1" ht="15" x14ac:dyDescent="0.2"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6"/>
      <c r="N130" s="6"/>
      <c r="O130" s="5"/>
      <c r="P130" s="5"/>
      <c r="Q130" s="5"/>
      <c r="R130" s="5"/>
    </row>
    <row r="131" spans="3:18" s="4" customFormat="1" ht="15" x14ac:dyDescent="0.2"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6"/>
      <c r="N131" s="6"/>
      <c r="O131" s="5"/>
      <c r="P131" s="5"/>
      <c r="Q131" s="5"/>
      <c r="R131" s="5"/>
    </row>
    <row r="132" spans="3:18" s="4" customFormat="1" ht="15" x14ac:dyDescent="0.2"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6"/>
      <c r="N132" s="6"/>
      <c r="O132" s="5"/>
      <c r="P132" s="5"/>
      <c r="Q132" s="5"/>
      <c r="R132" s="5"/>
    </row>
    <row r="133" spans="3:18" s="4" customFormat="1" ht="15" x14ac:dyDescent="0.2"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6"/>
      <c r="N133" s="6"/>
      <c r="O133" s="5"/>
      <c r="P133" s="5"/>
      <c r="Q133" s="5"/>
      <c r="R133" s="5"/>
    </row>
    <row r="134" spans="3:18" s="4" customFormat="1" ht="15" x14ac:dyDescent="0.2"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6"/>
      <c r="N134" s="6"/>
      <c r="O134" s="5"/>
      <c r="P134" s="5"/>
      <c r="Q134" s="5"/>
      <c r="R134" s="5"/>
    </row>
    <row r="135" spans="3:18" s="4" customFormat="1" ht="15" x14ac:dyDescent="0.2"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6"/>
      <c r="N135" s="6"/>
      <c r="O135" s="5"/>
      <c r="P135" s="5"/>
      <c r="Q135" s="5"/>
      <c r="R135" s="5"/>
    </row>
    <row r="136" spans="3:18" s="4" customFormat="1" ht="15" x14ac:dyDescent="0.2"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6"/>
      <c r="N136" s="6"/>
      <c r="O136" s="5"/>
      <c r="P136" s="5"/>
      <c r="Q136" s="5"/>
      <c r="R136" s="5"/>
    </row>
    <row r="137" spans="3:18" s="4" customFormat="1" ht="15" x14ac:dyDescent="0.2"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6"/>
      <c r="N137" s="6"/>
      <c r="O137" s="5"/>
      <c r="P137" s="5"/>
      <c r="Q137" s="5"/>
      <c r="R137" s="5"/>
    </row>
    <row r="138" spans="3:18" s="4" customFormat="1" ht="15" x14ac:dyDescent="0.2"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6"/>
      <c r="N138" s="6"/>
      <c r="O138" s="5"/>
      <c r="P138" s="5"/>
      <c r="Q138" s="5"/>
      <c r="R138" s="5"/>
    </row>
    <row r="139" spans="3:18" s="4" customFormat="1" ht="15" x14ac:dyDescent="0.2"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6"/>
      <c r="N139" s="6"/>
      <c r="O139" s="5"/>
      <c r="P139" s="5"/>
      <c r="Q139" s="5"/>
      <c r="R139" s="5"/>
    </row>
    <row r="140" spans="3:18" s="4" customFormat="1" ht="15" x14ac:dyDescent="0.2"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6"/>
      <c r="N140" s="6"/>
      <c r="O140" s="5"/>
      <c r="P140" s="5"/>
      <c r="Q140" s="5"/>
      <c r="R140" s="5"/>
    </row>
    <row r="141" spans="3:18" s="4" customFormat="1" ht="15" x14ac:dyDescent="0.2"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6"/>
      <c r="N141" s="6"/>
      <c r="O141" s="5"/>
      <c r="P141" s="5"/>
      <c r="Q141" s="5"/>
      <c r="R141" s="5"/>
    </row>
    <row r="142" spans="3:18" s="4" customFormat="1" ht="15" x14ac:dyDescent="0.2"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6"/>
      <c r="N142" s="6"/>
      <c r="O142" s="5"/>
      <c r="P142" s="5"/>
      <c r="Q142" s="5"/>
      <c r="R142" s="5"/>
    </row>
    <row r="143" spans="3:18" s="4" customFormat="1" ht="15" x14ac:dyDescent="0.2"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6"/>
      <c r="N143" s="6"/>
      <c r="O143" s="5"/>
      <c r="P143" s="5"/>
      <c r="Q143" s="5"/>
      <c r="R143" s="5"/>
    </row>
    <row r="144" spans="3:18" s="4" customFormat="1" ht="15" x14ac:dyDescent="0.2"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6"/>
      <c r="N144" s="6"/>
      <c r="O144" s="5"/>
      <c r="P144" s="5"/>
      <c r="Q144" s="5"/>
      <c r="R144" s="5"/>
    </row>
    <row r="145" spans="3:18" s="4" customFormat="1" ht="15" x14ac:dyDescent="0.2"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6"/>
      <c r="N145" s="6"/>
      <c r="O145" s="5"/>
      <c r="P145" s="5"/>
      <c r="Q145" s="5"/>
      <c r="R145" s="5"/>
    </row>
    <row r="146" spans="3:18" s="4" customFormat="1" ht="15" x14ac:dyDescent="0.2"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6"/>
      <c r="N146" s="6"/>
      <c r="O146" s="5"/>
      <c r="P146" s="5"/>
      <c r="Q146" s="5"/>
      <c r="R146" s="5"/>
    </row>
    <row r="147" spans="3:18" s="4" customFormat="1" ht="15" x14ac:dyDescent="0.2"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6"/>
      <c r="N147" s="6"/>
      <c r="O147" s="5"/>
      <c r="P147" s="5"/>
      <c r="Q147" s="5"/>
      <c r="R147" s="5"/>
    </row>
    <row r="148" spans="3:18" s="4" customFormat="1" ht="15" x14ac:dyDescent="0.2"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6"/>
      <c r="N148" s="6"/>
      <c r="O148" s="5"/>
      <c r="P148" s="5"/>
      <c r="Q148" s="5"/>
      <c r="R148" s="5"/>
    </row>
    <row r="149" spans="3:18" s="4" customFormat="1" ht="15" x14ac:dyDescent="0.2"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6"/>
      <c r="N149" s="6"/>
      <c r="O149" s="5"/>
      <c r="P149" s="5"/>
      <c r="Q149" s="5"/>
      <c r="R149" s="5"/>
    </row>
    <row r="150" spans="3:18" s="4" customFormat="1" ht="15" x14ac:dyDescent="0.2"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6"/>
      <c r="N150" s="6"/>
      <c r="O150" s="5"/>
      <c r="P150" s="5"/>
      <c r="Q150" s="5"/>
      <c r="R150" s="5"/>
    </row>
    <row r="151" spans="3:18" s="4" customFormat="1" ht="15" x14ac:dyDescent="0.2"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6"/>
      <c r="N151" s="6"/>
      <c r="O151" s="5"/>
      <c r="P151" s="5"/>
      <c r="Q151" s="5"/>
      <c r="R151" s="5"/>
    </row>
    <row r="152" spans="3:18" s="4" customFormat="1" ht="15" x14ac:dyDescent="0.2"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6"/>
      <c r="N152" s="6"/>
      <c r="O152" s="5"/>
      <c r="P152" s="5"/>
      <c r="Q152" s="5"/>
      <c r="R152" s="5"/>
    </row>
    <row r="153" spans="3:18" s="4" customFormat="1" ht="15" x14ac:dyDescent="0.2"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6"/>
      <c r="N153" s="6"/>
      <c r="O153" s="5"/>
      <c r="P153" s="5"/>
      <c r="Q153" s="5"/>
      <c r="R153" s="5"/>
    </row>
    <row r="154" spans="3:18" s="4" customFormat="1" ht="15" x14ac:dyDescent="0.2"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6"/>
      <c r="N154" s="6"/>
      <c r="O154" s="5"/>
      <c r="P154" s="5"/>
      <c r="Q154" s="5"/>
      <c r="R154" s="5"/>
    </row>
    <row r="155" spans="3:18" s="4" customFormat="1" ht="15" x14ac:dyDescent="0.2"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6"/>
      <c r="N155" s="6"/>
      <c r="O155" s="5"/>
      <c r="P155" s="5"/>
      <c r="Q155" s="5"/>
      <c r="R155" s="5"/>
    </row>
    <row r="156" spans="3:18" s="4" customFormat="1" ht="15" x14ac:dyDescent="0.2"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6"/>
      <c r="N156" s="6"/>
      <c r="O156" s="5"/>
      <c r="P156" s="5"/>
      <c r="Q156" s="5"/>
      <c r="R156" s="5"/>
    </row>
    <row r="157" spans="3:18" s="4" customFormat="1" ht="15" x14ac:dyDescent="0.2"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6"/>
      <c r="N157" s="6"/>
      <c r="O157" s="5"/>
      <c r="P157" s="5"/>
      <c r="Q157" s="5"/>
      <c r="R157" s="5"/>
    </row>
    <row r="158" spans="3:18" s="4" customFormat="1" ht="15" x14ac:dyDescent="0.2"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6"/>
      <c r="N158" s="6"/>
      <c r="O158" s="5"/>
      <c r="P158" s="5"/>
      <c r="Q158" s="5"/>
      <c r="R158" s="5"/>
    </row>
    <row r="159" spans="3:18" s="4" customFormat="1" ht="15" x14ac:dyDescent="0.2"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6"/>
      <c r="N159" s="6"/>
      <c r="O159" s="5"/>
      <c r="P159" s="5"/>
      <c r="Q159" s="5"/>
      <c r="R159" s="5"/>
    </row>
    <row r="160" spans="3:18" s="4" customFormat="1" ht="15" x14ac:dyDescent="0.2"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6"/>
      <c r="N160" s="6"/>
      <c r="O160" s="5"/>
      <c r="P160" s="5"/>
      <c r="Q160" s="5"/>
      <c r="R160" s="5"/>
    </row>
    <row r="161" spans="3:18" s="4" customFormat="1" ht="15" x14ac:dyDescent="0.2"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6"/>
      <c r="N161" s="6"/>
      <c r="O161" s="5"/>
      <c r="P161" s="5"/>
      <c r="Q161" s="5"/>
      <c r="R161" s="5"/>
    </row>
    <row r="162" spans="3:18" s="4" customFormat="1" ht="15" x14ac:dyDescent="0.2"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6"/>
      <c r="N162" s="6"/>
      <c r="O162" s="5"/>
      <c r="P162" s="5"/>
      <c r="Q162" s="5"/>
      <c r="R162" s="5"/>
    </row>
    <row r="163" spans="3:18" s="4" customFormat="1" ht="15" x14ac:dyDescent="0.2"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6"/>
      <c r="N163" s="6"/>
      <c r="O163" s="5"/>
      <c r="P163" s="5"/>
      <c r="Q163" s="5"/>
      <c r="R163" s="5"/>
    </row>
    <row r="164" spans="3:18" s="4" customFormat="1" ht="15" x14ac:dyDescent="0.2"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6"/>
      <c r="N164" s="6"/>
      <c r="O164" s="5"/>
      <c r="P164" s="5"/>
      <c r="Q164" s="5"/>
      <c r="R164" s="5"/>
    </row>
    <row r="165" spans="3:18" s="4" customFormat="1" ht="15" x14ac:dyDescent="0.2"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6"/>
      <c r="N165" s="6"/>
      <c r="O165" s="5"/>
      <c r="P165" s="5"/>
      <c r="Q165" s="5"/>
      <c r="R165" s="5"/>
    </row>
    <row r="166" spans="3:18" s="4" customFormat="1" ht="15" x14ac:dyDescent="0.2"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6"/>
      <c r="N166" s="6"/>
      <c r="O166" s="5"/>
      <c r="P166" s="5"/>
      <c r="Q166" s="5"/>
      <c r="R166" s="5"/>
    </row>
    <row r="167" spans="3:18" s="4" customFormat="1" ht="15" x14ac:dyDescent="0.2"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6"/>
      <c r="N167" s="6"/>
      <c r="O167" s="5"/>
      <c r="P167" s="5"/>
      <c r="Q167" s="5"/>
      <c r="R167" s="5"/>
    </row>
    <row r="168" spans="3:18" s="4" customFormat="1" ht="15" x14ac:dyDescent="0.2"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6"/>
      <c r="N168" s="6"/>
      <c r="O168" s="5"/>
      <c r="P168" s="5"/>
      <c r="Q168" s="5"/>
      <c r="R168" s="5"/>
    </row>
    <row r="169" spans="3:18" s="4" customFormat="1" ht="15" x14ac:dyDescent="0.2"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6"/>
      <c r="N169" s="6"/>
      <c r="O169" s="5"/>
      <c r="P169" s="5"/>
      <c r="Q169" s="5"/>
      <c r="R169" s="5"/>
    </row>
    <row r="170" spans="3:18" s="4" customFormat="1" ht="15" x14ac:dyDescent="0.2"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6"/>
      <c r="N170" s="6"/>
      <c r="O170" s="5"/>
      <c r="P170" s="5"/>
      <c r="Q170" s="5"/>
      <c r="R170" s="5"/>
    </row>
    <row r="171" spans="3:18" s="4" customFormat="1" ht="15" x14ac:dyDescent="0.2"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6"/>
      <c r="N171" s="6"/>
      <c r="O171" s="5"/>
      <c r="P171" s="5"/>
      <c r="Q171" s="5"/>
      <c r="R171" s="5"/>
    </row>
    <row r="172" spans="3:18" s="4" customFormat="1" ht="15" x14ac:dyDescent="0.2"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6"/>
      <c r="N172" s="6"/>
      <c r="O172" s="5"/>
      <c r="P172" s="5"/>
      <c r="Q172" s="5"/>
      <c r="R172" s="5"/>
    </row>
    <row r="173" spans="3:18" s="4" customFormat="1" ht="15" x14ac:dyDescent="0.2"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6"/>
      <c r="N173" s="6"/>
      <c r="O173" s="5"/>
      <c r="P173" s="5"/>
      <c r="Q173" s="5"/>
      <c r="R173" s="5"/>
    </row>
    <row r="174" spans="3:18" s="4" customFormat="1" ht="15" x14ac:dyDescent="0.2"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6"/>
      <c r="N174" s="6"/>
      <c r="O174" s="5"/>
      <c r="P174" s="5"/>
      <c r="Q174" s="5"/>
      <c r="R174" s="5"/>
    </row>
    <row r="175" spans="3:18" s="4" customFormat="1" ht="15" x14ac:dyDescent="0.2"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6"/>
      <c r="N175" s="6"/>
      <c r="O175" s="5"/>
      <c r="P175" s="5"/>
      <c r="Q175" s="5"/>
      <c r="R175" s="5"/>
    </row>
    <row r="176" spans="3:18" s="4" customFormat="1" ht="15" x14ac:dyDescent="0.2"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6"/>
      <c r="N176" s="6"/>
      <c r="O176" s="5"/>
      <c r="P176" s="5"/>
      <c r="Q176" s="5"/>
      <c r="R176" s="5"/>
    </row>
    <row r="177" spans="3:18" s="4" customFormat="1" ht="15" x14ac:dyDescent="0.2"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6"/>
      <c r="N177" s="6"/>
      <c r="O177" s="5"/>
      <c r="P177" s="5"/>
      <c r="Q177" s="5"/>
      <c r="R177" s="5"/>
    </row>
    <row r="178" spans="3:18" s="4" customFormat="1" ht="15" x14ac:dyDescent="0.2"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6"/>
      <c r="N178" s="6"/>
      <c r="O178" s="5"/>
      <c r="P178" s="5"/>
      <c r="Q178" s="5"/>
      <c r="R178" s="5"/>
    </row>
    <row r="179" spans="3:18" s="4" customFormat="1" ht="15" x14ac:dyDescent="0.2"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6"/>
      <c r="N179" s="6"/>
      <c r="O179" s="5"/>
      <c r="P179" s="5"/>
      <c r="Q179" s="5"/>
      <c r="R179" s="5"/>
    </row>
    <row r="180" spans="3:18" s="4" customFormat="1" ht="15" x14ac:dyDescent="0.2"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6"/>
      <c r="N180" s="6"/>
      <c r="O180" s="5"/>
      <c r="P180" s="5"/>
      <c r="Q180" s="5"/>
      <c r="R180" s="5"/>
    </row>
    <row r="181" spans="3:18" s="4" customFormat="1" ht="15" x14ac:dyDescent="0.2"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6"/>
      <c r="N181" s="6"/>
      <c r="O181" s="5"/>
      <c r="P181" s="5"/>
      <c r="Q181" s="5"/>
      <c r="R181" s="5"/>
    </row>
    <row r="182" spans="3:18" s="4" customFormat="1" ht="15" x14ac:dyDescent="0.2"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6"/>
      <c r="N182" s="6"/>
      <c r="O182" s="5"/>
      <c r="P182" s="5"/>
      <c r="Q182" s="5"/>
      <c r="R182" s="5"/>
    </row>
    <row r="183" spans="3:18" s="4" customFormat="1" ht="15" x14ac:dyDescent="0.2"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6"/>
      <c r="N183" s="6"/>
      <c r="O183" s="5"/>
      <c r="P183" s="5"/>
      <c r="Q183" s="5"/>
      <c r="R183" s="5"/>
    </row>
    <row r="184" spans="3:18" s="4" customFormat="1" ht="15" x14ac:dyDescent="0.2"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6"/>
      <c r="N184" s="6"/>
      <c r="O184" s="5"/>
      <c r="P184" s="5"/>
      <c r="Q184" s="5"/>
      <c r="R184" s="5"/>
    </row>
    <row r="185" spans="3:18" s="4" customFormat="1" ht="15" x14ac:dyDescent="0.2"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6"/>
      <c r="N185" s="6"/>
      <c r="O185" s="5"/>
      <c r="P185" s="5"/>
      <c r="Q185" s="5"/>
      <c r="R185" s="5"/>
    </row>
    <row r="186" spans="3:18" s="4" customFormat="1" ht="15" x14ac:dyDescent="0.2"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6"/>
      <c r="N186" s="6"/>
      <c r="O186" s="5"/>
      <c r="P186" s="5"/>
      <c r="Q186" s="5"/>
      <c r="R186" s="5"/>
    </row>
    <row r="187" spans="3:18" s="4" customFormat="1" ht="15" x14ac:dyDescent="0.2"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6"/>
      <c r="N187" s="6"/>
      <c r="O187" s="5"/>
      <c r="P187" s="5"/>
      <c r="Q187" s="5"/>
      <c r="R187" s="5"/>
    </row>
    <row r="188" spans="3:18" s="4" customFormat="1" ht="15" x14ac:dyDescent="0.2"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6"/>
      <c r="N188" s="6"/>
      <c r="O188" s="5"/>
      <c r="P188" s="5"/>
      <c r="Q188" s="5"/>
      <c r="R188" s="5"/>
    </row>
    <row r="189" spans="3:18" s="4" customFormat="1" ht="15" x14ac:dyDescent="0.2"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6"/>
      <c r="N189" s="6"/>
      <c r="O189" s="5"/>
      <c r="P189" s="5"/>
      <c r="Q189" s="5"/>
      <c r="R189" s="5"/>
    </row>
    <row r="190" spans="3:18" s="4" customFormat="1" ht="15" x14ac:dyDescent="0.2"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6"/>
      <c r="N190" s="6"/>
      <c r="O190" s="5"/>
      <c r="P190" s="5"/>
      <c r="Q190" s="5"/>
      <c r="R190" s="5"/>
    </row>
    <row r="191" spans="3:18" s="4" customFormat="1" ht="15" x14ac:dyDescent="0.2"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6"/>
      <c r="N191" s="6"/>
      <c r="O191" s="5"/>
      <c r="P191" s="5"/>
      <c r="Q191" s="5"/>
      <c r="R191" s="5"/>
    </row>
    <row r="192" spans="3:18" s="4" customFormat="1" ht="15" x14ac:dyDescent="0.2"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6"/>
      <c r="N192" s="6"/>
      <c r="O192" s="5"/>
      <c r="P192" s="5"/>
      <c r="Q192" s="5"/>
      <c r="R192" s="5"/>
    </row>
    <row r="193" spans="3:18" s="4" customFormat="1" ht="15" x14ac:dyDescent="0.2"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6"/>
      <c r="N193" s="6"/>
      <c r="O193" s="5"/>
      <c r="P193" s="5"/>
      <c r="Q193" s="5"/>
      <c r="R193" s="5"/>
    </row>
    <row r="194" spans="3:18" s="4" customFormat="1" ht="15" x14ac:dyDescent="0.2"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6"/>
      <c r="N194" s="6"/>
      <c r="O194" s="5"/>
      <c r="P194" s="5"/>
      <c r="Q194" s="5"/>
      <c r="R194" s="5"/>
    </row>
    <row r="195" spans="3:18" s="4" customFormat="1" ht="15" x14ac:dyDescent="0.2"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6"/>
      <c r="N195" s="6"/>
      <c r="O195" s="5"/>
      <c r="P195" s="5"/>
      <c r="Q195" s="5"/>
      <c r="R195" s="5"/>
    </row>
    <row r="196" spans="3:18" s="4" customFormat="1" ht="15" x14ac:dyDescent="0.2"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6"/>
      <c r="N196" s="6"/>
      <c r="O196" s="5"/>
      <c r="P196" s="5"/>
      <c r="Q196" s="5"/>
      <c r="R196" s="5"/>
    </row>
    <row r="197" spans="3:18" s="4" customFormat="1" ht="15" x14ac:dyDescent="0.2"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6"/>
      <c r="N197" s="6"/>
      <c r="O197" s="5"/>
      <c r="P197" s="5"/>
      <c r="Q197" s="5"/>
      <c r="R197" s="5"/>
    </row>
    <row r="198" spans="3:18" s="4" customFormat="1" ht="15" x14ac:dyDescent="0.2"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6"/>
      <c r="N198" s="6"/>
      <c r="O198" s="5"/>
      <c r="P198" s="5"/>
      <c r="Q198" s="5"/>
      <c r="R198" s="5"/>
    </row>
    <row r="199" spans="3:18" s="4" customFormat="1" ht="15" x14ac:dyDescent="0.2"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6"/>
      <c r="N199" s="6"/>
      <c r="O199" s="5"/>
      <c r="P199" s="5"/>
      <c r="Q199" s="5"/>
      <c r="R199" s="5"/>
    </row>
    <row r="200" spans="3:18" s="4" customFormat="1" ht="15" x14ac:dyDescent="0.2"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6"/>
      <c r="N200" s="6"/>
      <c r="O200" s="5"/>
      <c r="P200" s="5"/>
      <c r="Q200" s="5"/>
      <c r="R200" s="5"/>
    </row>
    <row r="201" spans="3:18" s="4" customFormat="1" ht="15" x14ac:dyDescent="0.2"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6"/>
      <c r="N201" s="6"/>
      <c r="O201" s="5"/>
      <c r="P201" s="5"/>
      <c r="Q201" s="5"/>
      <c r="R201" s="5"/>
    </row>
    <row r="202" spans="3:18" s="4" customFormat="1" ht="15" x14ac:dyDescent="0.2"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6"/>
      <c r="N202" s="6"/>
      <c r="O202" s="5"/>
      <c r="P202" s="5"/>
      <c r="Q202" s="5"/>
      <c r="R202" s="5"/>
    </row>
    <row r="203" spans="3:18" s="4" customFormat="1" ht="15" x14ac:dyDescent="0.2"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6"/>
      <c r="N203" s="6"/>
      <c r="O203" s="5"/>
      <c r="P203" s="5"/>
      <c r="Q203" s="5"/>
      <c r="R203" s="5"/>
    </row>
    <row r="204" spans="3:18" s="4" customFormat="1" ht="15" x14ac:dyDescent="0.2"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6"/>
      <c r="N204" s="6"/>
      <c r="O204" s="5"/>
      <c r="P204" s="5"/>
      <c r="Q204" s="5"/>
      <c r="R204" s="5"/>
    </row>
    <row r="205" spans="3:18" s="4" customFormat="1" ht="15" x14ac:dyDescent="0.2"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6"/>
      <c r="N205" s="6"/>
      <c r="O205" s="5"/>
      <c r="P205" s="5"/>
      <c r="Q205" s="5"/>
      <c r="R205" s="5"/>
    </row>
    <row r="206" spans="3:18" s="4" customFormat="1" ht="15" x14ac:dyDescent="0.2"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6"/>
      <c r="N206" s="6"/>
      <c r="O206" s="5"/>
      <c r="P206" s="5"/>
      <c r="Q206" s="5"/>
      <c r="R206" s="5"/>
    </row>
    <row r="207" spans="3:18" s="4" customFormat="1" ht="15" x14ac:dyDescent="0.2"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6"/>
      <c r="N207" s="6"/>
      <c r="O207" s="5"/>
      <c r="P207" s="5"/>
      <c r="Q207" s="5"/>
      <c r="R207" s="5"/>
    </row>
    <row r="208" spans="3:18" s="4" customFormat="1" ht="15" x14ac:dyDescent="0.2"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6"/>
      <c r="N208" s="6"/>
      <c r="O208" s="5"/>
      <c r="P208" s="5"/>
      <c r="Q208" s="5"/>
      <c r="R208" s="5"/>
    </row>
    <row r="209" spans="3:18" s="4" customFormat="1" ht="15" x14ac:dyDescent="0.2"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6"/>
      <c r="N209" s="6"/>
      <c r="O209" s="5"/>
      <c r="P209" s="5"/>
      <c r="Q209" s="5"/>
      <c r="R209" s="5"/>
    </row>
    <row r="210" spans="3:18" s="4" customFormat="1" ht="15" x14ac:dyDescent="0.2"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6"/>
      <c r="N210" s="6"/>
      <c r="O210" s="5"/>
      <c r="P210" s="5"/>
      <c r="Q210" s="5"/>
      <c r="R210" s="5"/>
    </row>
    <row r="211" spans="3:18" s="4" customFormat="1" ht="15" x14ac:dyDescent="0.2"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6"/>
      <c r="N211" s="6"/>
      <c r="O211" s="5"/>
      <c r="P211" s="5"/>
      <c r="Q211" s="5"/>
      <c r="R211" s="5"/>
    </row>
    <row r="212" spans="3:18" s="4" customFormat="1" ht="15" x14ac:dyDescent="0.2"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6"/>
      <c r="N212" s="6"/>
      <c r="O212" s="5"/>
      <c r="P212" s="5"/>
      <c r="Q212" s="5"/>
      <c r="R212" s="5"/>
    </row>
    <row r="213" spans="3:18" s="4" customFormat="1" ht="15" x14ac:dyDescent="0.2"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6"/>
      <c r="N213" s="6"/>
      <c r="O213" s="5"/>
      <c r="P213" s="5"/>
      <c r="Q213" s="5"/>
      <c r="R213" s="5"/>
    </row>
    <row r="214" spans="3:18" s="4" customFormat="1" ht="15" x14ac:dyDescent="0.2"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6"/>
      <c r="N214" s="6"/>
      <c r="O214" s="5"/>
      <c r="P214" s="5"/>
      <c r="Q214" s="5"/>
      <c r="R214" s="5"/>
    </row>
    <row r="215" spans="3:18" s="4" customFormat="1" ht="15" x14ac:dyDescent="0.2"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6"/>
      <c r="N215" s="6"/>
      <c r="O215" s="5"/>
      <c r="P215" s="5"/>
      <c r="Q215" s="5"/>
      <c r="R215" s="5"/>
    </row>
    <row r="216" spans="3:18" s="4" customFormat="1" ht="15" x14ac:dyDescent="0.2"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6"/>
      <c r="N216" s="6"/>
      <c r="O216" s="5"/>
      <c r="P216" s="5"/>
      <c r="Q216" s="5"/>
      <c r="R216" s="5"/>
    </row>
    <row r="217" spans="3:18" s="4" customFormat="1" ht="15" x14ac:dyDescent="0.2"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6"/>
      <c r="N217" s="6"/>
      <c r="O217" s="5"/>
      <c r="P217" s="5"/>
      <c r="Q217" s="5"/>
      <c r="R217" s="5"/>
    </row>
    <row r="218" spans="3:18" s="4" customFormat="1" ht="15" x14ac:dyDescent="0.2"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6"/>
      <c r="N218" s="6"/>
      <c r="O218" s="5"/>
      <c r="P218" s="5"/>
      <c r="Q218" s="5"/>
      <c r="R218" s="5"/>
    </row>
    <row r="219" spans="3:18" s="4" customFormat="1" ht="15" x14ac:dyDescent="0.2"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6"/>
      <c r="N219" s="6"/>
      <c r="O219" s="5"/>
      <c r="P219" s="5"/>
      <c r="Q219" s="5"/>
      <c r="R219" s="5"/>
    </row>
    <row r="220" spans="3:18" s="4" customFormat="1" ht="15" x14ac:dyDescent="0.2"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6"/>
      <c r="N220" s="6"/>
      <c r="O220" s="5"/>
      <c r="P220" s="5"/>
      <c r="Q220" s="5"/>
      <c r="R220" s="5"/>
    </row>
    <row r="221" spans="3:18" s="4" customFormat="1" ht="15" x14ac:dyDescent="0.2"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6"/>
      <c r="N221" s="6"/>
      <c r="O221" s="5"/>
      <c r="P221" s="5"/>
      <c r="Q221" s="5"/>
      <c r="R221" s="5"/>
    </row>
    <row r="222" spans="3:18" s="4" customFormat="1" ht="15" x14ac:dyDescent="0.2"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6"/>
      <c r="N222" s="6"/>
      <c r="O222" s="5"/>
      <c r="P222" s="5"/>
      <c r="Q222" s="5"/>
      <c r="R222" s="5"/>
    </row>
    <row r="223" spans="3:18" s="4" customFormat="1" ht="15" x14ac:dyDescent="0.2"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6"/>
      <c r="N223" s="6"/>
      <c r="O223" s="5"/>
      <c r="P223" s="5"/>
      <c r="Q223" s="5"/>
      <c r="R223" s="5"/>
    </row>
    <row r="224" spans="3:18" s="4" customFormat="1" ht="15" x14ac:dyDescent="0.2"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6"/>
      <c r="N224" s="6"/>
      <c r="O224" s="5"/>
      <c r="P224" s="5"/>
      <c r="Q224" s="5"/>
      <c r="R224" s="5"/>
    </row>
    <row r="225" spans="3:18" s="4" customFormat="1" ht="15" x14ac:dyDescent="0.2"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6"/>
      <c r="N225" s="6"/>
      <c r="O225" s="5"/>
      <c r="P225" s="5"/>
      <c r="Q225" s="5"/>
      <c r="R225" s="5"/>
    </row>
    <row r="226" spans="3:18" s="4" customFormat="1" ht="15" x14ac:dyDescent="0.2"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6"/>
      <c r="N226" s="6"/>
      <c r="O226" s="5"/>
      <c r="P226" s="5"/>
      <c r="Q226" s="5"/>
      <c r="R226" s="5"/>
    </row>
    <row r="227" spans="3:18" s="4" customFormat="1" ht="15" x14ac:dyDescent="0.2"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6"/>
      <c r="N227" s="6"/>
      <c r="O227" s="5"/>
      <c r="P227" s="5"/>
      <c r="Q227" s="5"/>
      <c r="R227" s="5"/>
    </row>
    <row r="228" spans="3:18" s="4" customFormat="1" ht="15" x14ac:dyDescent="0.2"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6"/>
      <c r="N228" s="6"/>
      <c r="O228" s="5"/>
      <c r="P228" s="5"/>
      <c r="Q228" s="5"/>
      <c r="R228" s="5"/>
    </row>
    <row r="229" spans="3:18" s="4" customFormat="1" ht="15" x14ac:dyDescent="0.2"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6"/>
      <c r="N229" s="6"/>
      <c r="O229" s="5"/>
      <c r="P229" s="5"/>
      <c r="Q229" s="5"/>
      <c r="R229" s="5"/>
    </row>
    <row r="230" spans="3:18" s="4" customFormat="1" ht="15" x14ac:dyDescent="0.2"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6"/>
      <c r="N230" s="6"/>
      <c r="O230" s="5"/>
      <c r="P230" s="5"/>
      <c r="Q230" s="5"/>
      <c r="R230" s="5"/>
    </row>
    <row r="231" spans="3:18" s="4" customFormat="1" ht="15" x14ac:dyDescent="0.2"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6"/>
      <c r="N231" s="6"/>
      <c r="O231" s="5"/>
      <c r="P231" s="5"/>
      <c r="Q231" s="5"/>
      <c r="R231" s="5"/>
    </row>
    <row r="232" spans="3:18" s="4" customFormat="1" ht="15" x14ac:dyDescent="0.2"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6"/>
      <c r="N232" s="6"/>
      <c r="O232" s="5"/>
      <c r="P232" s="5"/>
      <c r="Q232" s="5"/>
      <c r="R232" s="5"/>
    </row>
    <row r="233" spans="3:18" s="4" customFormat="1" ht="15" x14ac:dyDescent="0.2"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6"/>
      <c r="N233" s="6"/>
      <c r="O233" s="5"/>
      <c r="P233" s="5"/>
      <c r="Q233" s="5"/>
      <c r="R233" s="5"/>
    </row>
    <row r="234" spans="3:18" s="4" customFormat="1" ht="15" x14ac:dyDescent="0.2"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6"/>
      <c r="N234" s="6"/>
      <c r="O234" s="5"/>
      <c r="P234" s="5"/>
      <c r="Q234" s="5"/>
      <c r="R234" s="5"/>
    </row>
    <row r="235" spans="3:18" s="4" customFormat="1" ht="15" x14ac:dyDescent="0.2"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6"/>
      <c r="N235" s="6"/>
      <c r="O235" s="5"/>
      <c r="P235" s="5"/>
      <c r="Q235" s="5"/>
      <c r="R235" s="5"/>
    </row>
    <row r="236" spans="3:18" s="4" customFormat="1" ht="15" x14ac:dyDescent="0.2"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6"/>
      <c r="N236" s="6"/>
      <c r="O236" s="5"/>
      <c r="P236" s="5"/>
      <c r="Q236" s="5"/>
      <c r="R236" s="5"/>
    </row>
    <row r="237" spans="3:18" s="4" customFormat="1" ht="15" x14ac:dyDescent="0.2"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6"/>
      <c r="N237" s="6"/>
      <c r="O237" s="5"/>
      <c r="P237" s="5"/>
      <c r="Q237" s="5"/>
      <c r="R237" s="5"/>
    </row>
    <row r="238" spans="3:18" s="4" customFormat="1" ht="15" x14ac:dyDescent="0.2"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6"/>
      <c r="N238" s="6"/>
      <c r="O238" s="5"/>
      <c r="P238" s="5"/>
      <c r="Q238" s="5"/>
      <c r="R238" s="5"/>
    </row>
    <row r="239" spans="3:18" s="4" customFormat="1" ht="15" x14ac:dyDescent="0.2"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6"/>
      <c r="N239" s="6"/>
      <c r="O239" s="5"/>
      <c r="P239" s="5"/>
      <c r="Q239" s="5"/>
      <c r="R239" s="5"/>
    </row>
    <row r="240" spans="3:18" s="4" customFormat="1" ht="15" x14ac:dyDescent="0.2"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6"/>
      <c r="N240" s="6"/>
      <c r="O240" s="5"/>
      <c r="P240" s="5"/>
      <c r="Q240" s="5"/>
      <c r="R240" s="5"/>
    </row>
    <row r="241" spans="3:18" s="4" customFormat="1" ht="15" x14ac:dyDescent="0.2"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6"/>
      <c r="N241" s="6"/>
      <c r="O241" s="5"/>
      <c r="P241" s="5"/>
      <c r="Q241" s="5"/>
      <c r="R241" s="5"/>
    </row>
    <row r="242" spans="3:18" s="4" customFormat="1" ht="15" x14ac:dyDescent="0.2"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6"/>
      <c r="N242" s="6"/>
      <c r="O242" s="5"/>
      <c r="P242" s="5"/>
      <c r="Q242" s="5"/>
      <c r="R242" s="5"/>
    </row>
    <row r="243" spans="3:18" s="4" customFormat="1" ht="15" x14ac:dyDescent="0.2"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6"/>
      <c r="N243" s="6"/>
      <c r="O243" s="5"/>
      <c r="P243" s="5"/>
      <c r="Q243" s="5"/>
      <c r="R243" s="5"/>
    </row>
    <row r="244" spans="3:18" s="4" customFormat="1" ht="15" x14ac:dyDescent="0.2"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6"/>
      <c r="N244" s="6"/>
      <c r="O244" s="5"/>
      <c r="P244" s="5"/>
      <c r="Q244" s="5"/>
      <c r="R244" s="5"/>
    </row>
    <row r="245" spans="3:18" s="4" customFormat="1" ht="15" x14ac:dyDescent="0.2"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6"/>
      <c r="N245" s="6"/>
      <c r="O245" s="5"/>
      <c r="P245" s="5"/>
      <c r="Q245" s="5"/>
      <c r="R245" s="5"/>
    </row>
    <row r="246" spans="3:18" s="4" customFormat="1" ht="15" x14ac:dyDescent="0.2"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6"/>
      <c r="N246" s="6"/>
      <c r="O246" s="5"/>
      <c r="P246" s="5"/>
      <c r="Q246" s="5"/>
      <c r="R246" s="5"/>
    </row>
    <row r="247" spans="3:18" s="4" customFormat="1" ht="15" x14ac:dyDescent="0.2"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6"/>
      <c r="N247" s="6"/>
      <c r="O247" s="5"/>
      <c r="P247" s="5"/>
      <c r="Q247" s="5"/>
      <c r="R247" s="5"/>
    </row>
    <row r="248" spans="3:18" s="4" customFormat="1" ht="15" x14ac:dyDescent="0.2"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6"/>
      <c r="N248" s="6"/>
      <c r="O248" s="5"/>
      <c r="P248" s="5"/>
      <c r="Q248" s="5"/>
      <c r="R248" s="5"/>
    </row>
    <row r="249" spans="3:18" s="4" customFormat="1" ht="15" x14ac:dyDescent="0.2"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6"/>
      <c r="N249" s="6"/>
      <c r="O249" s="5"/>
      <c r="P249" s="5"/>
      <c r="Q249" s="5"/>
      <c r="R249" s="5"/>
    </row>
    <row r="250" spans="3:18" s="4" customFormat="1" ht="15" x14ac:dyDescent="0.2"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6"/>
      <c r="N250" s="6"/>
      <c r="O250" s="5"/>
      <c r="P250" s="5"/>
      <c r="Q250" s="5"/>
      <c r="R250" s="5"/>
    </row>
    <row r="251" spans="3:18" s="4" customFormat="1" ht="15" x14ac:dyDescent="0.2"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6"/>
      <c r="N251" s="6"/>
      <c r="O251" s="5"/>
      <c r="P251" s="5"/>
      <c r="Q251" s="5"/>
      <c r="R251" s="5"/>
    </row>
    <row r="252" spans="3:18" s="4" customFormat="1" ht="15" x14ac:dyDescent="0.2"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6"/>
      <c r="N252" s="6"/>
      <c r="O252" s="5"/>
      <c r="P252" s="5"/>
      <c r="Q252" s="5"/>
      <c r="R252" s="5"/>
    </row>
    <row r="253" spans="3:18" s="4" customFormat="1" ht="15" x14ac:dyDescent="0.2"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6"/>
      <c r="N253" s="6"/>
      <c r="O253" s="5"/>
      <c r="P253" s="5"/>
      <c r="Q253" s="5"/>
      <c r="R253" s="5"/>
    </row>
    <row r="254" spans="3:18" s="4" customFormat="1" ht="15" x14ac:dyDescent="0.2"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6"/>
      <c r="N254" s="6"/>
      <c r="O254" s="5"/>
      <c r="P254" s="5"/>
      <c r="Q254" s="5"/>
      <c r="R254" s="5"/>
    </row>
    <row r="255" spans="3:18" s="4" customFormat="1" ht="15" x14ac:dyDescent="0.2"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6"/>
      <c r="N255" s="6"/>
      <c r="O255" s="5"/>
      <c r="P255" s="5"/>
      <c r="Q255" s="5"/>
      <c r="R255" s="5"/>
    </row>
    <row r="256" spans="3:18" s="4" customFormat="1" ht="15" x14ac:dyDescent="0.2"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6"/>
      <c r="N256" s="6"/>
      <c r="O256" s="5"/>
      <c r="P256" s="5"/>
      <c r="Q256" s="5"/>
      <c r="R256" s="5"/>
    </row>
    <row r="257" spans="3:18" s="4" customFormat="1" ht="15" x14ac:dyDescent="0.2"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6"/>
      <c r="N257" s="6"/>
      <c r="O257" s="5"/>
      <c r="P257" s="5"/>
      <c r="Q257" s="5"/>
      <c r="R257" s="5"/>
    </row>
    <row r="258" spans="3:18" s="4" customFormat="1" ht="15" x14ac:dyDescent="0.2"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6"/>
      <c r="N258" s="6"/>
      <c r="O258" s="5"/>
      <c r="P258" s="5"/>
      <c r="Q258" s="5"/>
      <c r="R258" s="5"/>
    </row>
    <row r="259" spans="3:18" s="4" customFormat="1" ht="15" x14ac:dyDescent="0.2"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6"/>
      <c r="N259" s="6"/>
      <c r="O259" s="5"/>
      <c r="P259" s="5"/>
      <c r="Q259" s="5"/>
      <c r="R259" s="5"/>
    </row>
    <row r="260" spans="3:18" s="4" customFormat="1" ht="15" x14ac:dyDescent="0.2"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6"/>
      <c r="N260" s="6"/>
      <c r="O260" s="5"/>
      <c r="P260" s="5"/>
      <c r="Q260" s="5"/>
      <c r="R260" s="5"/>
    </row>
    <row r="261" spans="3:18" s="4" customFormat="1" ht="15" x14ac:dyDescent="0.2"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6"/>
      <c r="N261" s="6"/>
      <c r="O261" s="5"/>
      <c r="P261" s="5"/>
      <c r="Q261" s="5"/>
      <c r="R261" s="5"/>
    </row>
    <row r="262" spans="3:18" s="4" customFormat="1" ht="15" x14ac:dyDescent="0.2"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6"/>
      <c r="N262" s="6"/>
      <c r="O262" s="5"/>
      <c r="P262" s="5"/>
      <c r="Q262" s="5"/>
      <c r="R262" s="5"/>
    </row>
    <row r="263" spans="3:18" s="4" customFormat="1" ht="15" x14ac:dyDescent="0.2"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6"/>
      <c r="N263" s="6"/>
      <c r="O263" s="5"/>
      <c r="P263" s="5"/>
      <c r="Q263" s="5"/>
      <c r="R263" s="5"/>
    </row>
    <row r="264" spans="3:18" s="4" customFormat="1" ht="15" x14ac:dyDescent="0.2"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6"/>
      <c r="N264" s="6"/>
      <c r="O264" s="5"/>
      <c r="P264" s="5"/>
      <c r="Q264" s="5"/>
      <c r="R264" s="5"/>
    </row>
    <row r="265" spans="3:18" s="4" customFormat="1" ht="15" x14ac:dyDescent="0.2"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6"/>
      <c r="N265" s="6"/>
      <c r="O265" s="5"/>
      <c r="P265" s="5"/>
      <c r="Q265" s="5"/>
      <c r="R265" s="5"/>
    </row>
    <row r="266" spans="3:18" s="4" customFormat="1" ht="15" x14ac:dyDescent="0.2"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6"/>
      <c r="N266" s="6"/>
      <c r="O266" s="5"/>
      <c r="P266" s="5"/>
      <c r="Q266" s="5"/>
      <c r="R266" s="5"/>
    </row>
    <row r="267" spans="3:18" s="4" customFormat="1" ht="15" x14ac:dyDescent="0.2"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6"/>
      <c r="N267" s="6"/>
      <c r="O267" s="5"/>
      <c r="P267" s="5"/>
      <c r="Q267" s="5"/>
      <c r="R267" s="5"/>
    </row>
    <row r="268" spans="3:18" s="4" customFormat="1" ht="15" x14ac:dyDescent="0.2"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6"/>
      <c r="N268" s="6"/>
      <c r="O268" s="5"/>
      <c r="P268" s="5"/>
      <c r="Q268" s="5"/>
      <c r="R268" s="5"/>
    </row>
    <row r="269" spans="3:18" s="4" customFormat="1" ht="15" x14ac:dyDescent="0.2"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6"/>
      <c r="N269" s="6"/>
      <c r="O269" s="5"/>
      <c r="P269" s="5"/>
      <c r="Q269" s="5"/>
      <c r="R269" s="5"/>
    </row>
    <row r="270" spans="3:18" s="4" customFormat="1" ht="15" x14ac:dyDescent="0.2"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6"/>
      <c r="N270" s="6"/>
      <c r="O270" s="5"/>
      <c r="P270" s="5"/>
      <c r="Q270" s="5"/>
      <c r="R270" s="5"/>
    </row>
    <row r="271" spans="3:18" s="4" customFormat="1" ht="15" x14ac:dyDescent="0.2"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6"/>
      <c r="N271" s="6"/>
      <c r="O271" s="5"/>
      <c r="P271" s="5"/>
      <c r="Q271" s="5"/>
      <c r="R271" s="5"/>
    </row>
    <row r="272" spans="3:18" s="4" customFormat="1" ht="15" x14ac:dyDescent="0.2"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6"/>
      <c r="N272" s="6"/>
      <c r="O272" s="5"/>
      <c r="P272" s="5"/>
      <c r="Q272" s="5"/>
      <c r="R272" s="5"/>
    </row>
    <row r="273" spans="3:18" s="4" customFormat="1" ht="15" x14ac:dyDescent="0.2"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6"/>
      <c r="N273" s="6"/>
      <c r="O273" s="5"/>
      <c r="P273" s="5"/>
      <c r="Q273" s="5"/>
      <c r="R273" s="5"/>
    </row>
    <row r="274" spans="3:18" s="4" customFormat="1" ht="15" x14ac:dyDescent="0.2"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6"/>
      <c r="N274" s="6"/>
      <c r="O274" s="5"/>
      <c r="P274" s="5"/>
      <c r="Q274" s="5"/>
      <c r="R274" s="5"/>
    </row>
    <row r="275" spans="3:18" s="4" customFormat="1" ht="15" x14ac:dyDescent="0.2"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6"/>
      <c r="N275" s="6"/>
      <c r="O275" s="5"/>
      <c r="P275" s="5"/>
      <c r="Q275" s="5"/>
      <c r="R275" s="5"/>
    </row>
    <row r="276" spans="3:18" s="4" customFormat="1" ht="15" x14ac:dyDescent="0.2"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6"/>
      <c r="N276" s="6"/>
      <c r="O276" s="5"/>
      <c r="P276" s="5"/>
      <c r="Q276" s="5"/>
      <c r="R276" s="5"/>
    </row>
    <row r="277" spans="3:18" s="4" customFormat="1" ht="15" x14ac:dyDescent="0.2"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6"/>
      <c r="N277" s="6"/>
      <c r="O277" s="5"/>
      <c r="P277" s="5"/>
      <c r="Q277" s="5"/>
      <c r="R277" s="5"/>
    </row>
    <row r="278" spans="3:18" s="4" customFormat="1" ht="15" x14ac:dyDescent="0.2"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6"/>
      <c r="N278" s="6"/>
      <c r="O278" s="5"/>
      <c r="P278" s="5"/>
      <c r="Q278" s="5"/>
      <c r="R278" s="5"/>
    </row>
    <row r="279" spans="3:18" s="4" customFormat="1" ht="15" x14ac:dyDescent="0.2"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6"/>
      <c r="N279" s="6"/>
      <c r="O279" s="5"/>
      <c r="P279" s="5"/>
      <c r="Q279" s="5"/>
      <c r="R279" s="5"/>
    </row>
    <row r="280" spans="3:18" s="4" customFormat="1" ht="15" x14ac:dyDescent="0.2"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6"/>
      <c r="N280" s="6"/>
      <c r="O280" s="5"/>
      <c r="P280" s="5"/>
      <c r="Q280" s="5"/>
      <c r="R280" s="5"/>
    </row>
    <row r="281" spans="3:18" s="4" customFormat="1" ht="15" x14ac:dyDescent="0.2"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6"/>
      <c r="N281" s="6"/>
      <c r="O281" s="5"/>
      <c r="P281" s="5"/>
      <c r="Q281" s="5"/>
      <c r="R281" s="5"/>
    </row>
    <row r="282" spans="3:18" s="4" customFormat="1" ht="15" x14ac:dyDescent="0.2"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6"/>
      <c r="N282" s="6"/>
      <c r="O282" s="5"/>
      <c r="P282" s="5"/>
      <c r="Q282" s="5"/>
      <c r="R282" s="5"/>
    </row>
    <row r="283" spans="3:18" s="4" customFormat="1" ht="15" x14ac:dyDescent="0.2"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6"/>
      <c r="N283" s="6"/>
      <c r="O283" s="5"/>
      <c r="P283" s="5"/>
      <c r="Q283" s="5"/>
      <c r="R283" s="5"/>
    </row>
    <row r="284" spans="3:18" s="4" customFormat="1" ht="15" x14ac:dyDescent="0.2"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6"/>
      <c r="N284" s="6"/>
      <c r="O284" s="5"/>
      <c r="P284" s="5"/>
      <c r="Q284" s="5"/>
      <c r="R284" s="5"/>
    </row>
    <row r="285" spans="3:18" s="4" customFormat="1" ht="15" x14ac:dyDescent="0.2"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6"/>
      <c r="N285" s="6"/>
      <c r="O285" s="5"/>
      <c r="P285" s="5"/>
      <c r="Q285" s="5"/>
      <c r="R285" s="5"/>
    </row>
    <row r="286" spans="3:18" s="4" customFormat="1" ht="15" x14ac:dyDescent="0.2"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6"/>
      <c r="N286" s="6"/>
      <c r="O286" s="5"/>
      <c r="P286" s="5"/>
      <c r="Q286" s="5"/>
      <c r="R286" s="5"/>
    </row>
    <row r="287" spans="3:18" s="4" customFormat="1" ht="15" x14ac:dyDescent="0.2"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6"/>
      <c r="N287" s="6"/>
      <c r="O287" s="5"/>
      <c r="P287" s="5"/>
      <c r="Q287" s="5"/>
      <c r="R287" s="5"/>
    </row>
    <row r="288" spans="3:18" s="4" customFormat="1" ht="15" x14ac:dyDescent="0.2"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6"/>
      <c r="N288" s="6"/>
      <c r="O288" s="5"/>
      <c r="P288" s="5"/>
      <c r="Q288" s="5"/>
      <c r="R288" s="5"/>
    </row>
    <row r="289" spans="3:18" s="4" customFormat="1" ht="15" x14ac:dyDescent="0.2"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6"/>
      <c r="N289" s="6"/>
      <c r="O289" s="5"/>
      <c r="P289" s="5"/>
      <c r="Q289" s="5"/>
      <c r="R289" s="5"/>
    </row>
    <row r="290" spans="3:18" s="4" customFormat="1" ht="15" x14ac:dyDescent="0.2"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6"/>
      <c r="N290" s="6"/>
      <c r="O290" s="5"/>
      <c r="P290" s="5"/>
      <c r="Q290" s="5"/>
      <c r="R290" s="5"/>
    </row>
    <row r="291" spans="3:18" s="4" customFormat="1" ht="15" x14ac:dyDescent="0.2"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6"/>
      <c r="N291" s="6"/>
      <c r="O291" s="5"/>
      <c r="P291" s="5"/>
      <c r="Q291" s="5"/>
      <c r="R291" s="5"/>
    </row>
    <row r="292" spans="3:18" s="4" customFormat="1" ht="15" x14ac:dyDescent="0.2"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6"/>
      <c r="N292" s="6"/>
      <c r="O292" s="5"/>
      <c r="P292" s="5"/>
      <c r="Q292" s="5"/>
      <c r="R292" s="5"/>
    </row>
    <row r="293" spans="3:18" s="4" customFormat="1" ht="15" x14ac:dyDescent="0.2"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6"/>
      <c r="N293" s="6"/>
      <c r="O293" s="5"/>
      <c r="P293" s="5"/>
      <c r="Q293" s="5"/>
      <c r="R293" s="5"/>
    </row>
    <row r="294" spans="3:18" s="4" customFormat="1" ht="15" x14ac:dyDescent="0.2"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6"/>
      <c r="N294" s="6"/>
      <c r="O294" s="5"/>
      <c r="P294" s="5"/>
      <c r="Q294" s="5"/>
      <c r="R294" s="5"/>
    </row>
    <row r="295" spans="3:18" s="4" customFormat="1" ht="15" x14ac:dyDescent="0.2"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6"/>
      <c r="N295" s="6"/>
      <c r="O295" s="5"/>
      <c r="P295" s="5"/>
      <c r="Q295" s="5"/>
      <c r="R295" s="5"/>
    </row>
    <row r="296" spans="3:18" s="4" customFormat="1" ht="15" x14ac:dyDescent="0.2"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6"/>
      <c r="N296" s="6"/>
      <c r="O296" s="5"/>
      <c r="P296" s="5"/>
      <c r="Q296" s="5"/>
      <c r="R296" s="5"/>
    </row>
    <row r="297" spans="3:18" s="4" customFormat="1" ht="15" x14ac:dyDescent="0.2"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6"/>
      <c r="N297" s="6"/>
      <c r="O297" s="5"/>
      <c r="P297" s="5"/>
      <c r="Q297" s="5"/>
      <c r="R297" s="5"/>
    </row>
    <row r="298" spans="3:18" s="4" customFormat="1" ht="15" x14ac:dyDescent="0.2"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6"/>
      <c r="N298" s="6"/>
      <c r="O298" s="5"/>
      <c r="P298" s="5"/>
      <c r="Q298" s="5"/>
      <c r="R298" s="5"/>
    </row>
    <row r="299" spans="3:18" s="4" customFormat="1" ht="15" x14ac:dyDescent="0.2"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6"/>
      <c r="N299" s="6"/>
      <c r="O299" s="5"/>
      <c r="P299" s="5"/>
      <c r="Q299" s="5"/>
      <c r="R299" s="5"/>
    </row>
    <row r="300" spans="3:18" s="4" customFormat="1" ht="15" x14ac:dyDescent="0.2"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6"/>
      <c r="N300" s="6"/>
      <c r="O300" s="5"/>
      <c r="P300" s="5"/>
      <c r="Q300" s="5"/>
      <c r="R300" s="5"/>
    </row>
    <row r="301" spans="3:18" s="4" customFormat="1" ht="15" x14ac:dyDescent="0.2"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6"/>
      <c r="N301" s="6"/>
      <c r="O301" s="5"/>
      <c r="P301" s="5"/>
      <c r="Q301" s="5"/>
      <c r="R301" s="5"/>
    </row>
    <row r="302" spans="3:18" s="4" customFormat="1" ht="15" x14ac:dyDescent="0.2"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6"/>
      <c r="N302" s="6"/>
      <c r="O302" s="5"/>
      <c r="P302" s="5"/>
      <c r="Q302" s="5"/>
      <c r="R302" s="5"/>
    </row>
    <row r="303" spans="3:18" s="4" customFormat="1" ht="15" x14ac:dyDescent="0.2"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6"/>
      <c r="N303" s="6"/>
      <c r="O303" s="5"/>
      <c r="P303" s="5"/>
      <c r="Q303" s="5"/>
      <c r="R303" s="5"/>
    </row>
    <row r="304" spans="3:18" s="4" customFormat="1" ht="15" x14ac:dyDescent="0.2"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6"/>
      <c r="N304" s="6"/>
      <c r="O304" s="5"/>
      <c r="P304" s="5"/>
      <c r="Q304" s="5"/>
      <c r="R304" s="5"/>
    </row>
    <row r="305" spans="3:18" s="4" customFormat="1" ht="15" x14ac:dyDescent="0.2"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6"/>
      <c r="N305" s="6"/>
      <c r="O305" s="5"/>
      <c r="P305" s="5"/>
      <c r="Q305" s="5"/>
      <c r="R305" s="5"/>
    </row>
    <row r="306" spans="3:18" s="4" customFormat="1" ht="15" x14ac:dyDescent="0.2"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6"/>
      <c r="N306" s="6"/>
      <c r="O306" s="5"/>
      <c r="P306" s="5"/>
      <c r="Q306" s="5"/>
      <c r="R306" s="5"/>
    </row>
    <row r="307" spans="3:18" s="4" customFormat="1" ht="15" x14ac:dyDescent="0.2"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6"/>
      <c r="N307" s="6"/>
      <c r="O307" s="5"/>
      <c r="P307" s="5"/>
      <c r="Q307" s="5"/>
      <c r="R307" s="5"/>
    </row>
    <row r="308" spans="3:18" s="4" customFormat="1" ht="15" x14ac:dyDescent="0.2"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6"/>
      <c r="N308" s="6"/>
      <c r="O308" s="5"/>
      <c r="P308" s="5"/>
      <c r="Q308" s="5"/>
      <c r="R308" s="5"/>
    </row>
    <row r="309" spans="3:18" s="4" customFormat="1" ht="15" x14ac:dyDescent="0.2"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6"/>
      <c r="N309" s="6"/>
      <c r="O309" s="5"/>
      <c r="P309" s="5"/>
      <c r="Q309" s="5"/>
      <c r="R309" s="5"/>
    </row>
    <row r="310" spans="3:18" s="4" customFormat="1" ht="15" x14ac:dyDescent="0.2"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6"/>
      <c r="N310" s="6"/>
      <c r="O310" s="5"/>
      <c r="P310" s="5"/>
      <c r="Q310" s="5"/>
      <c r="R310" s="5"/>
    </row>
    <row r="311" spans="3:18" s="4" customFormat="1" ht="15" x14ac:dyDescent="0.2"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6"/>
      <c r="N311" s="6"/>
      <c r="O311" s="5"/>
      <c r="P311" s="5"/>
      <c r="Q311" s="5"/>
      <c r="R311" s="5"/>
    </row>
    <row r="312" spans="3:18" s="4" customFormat="1" ht="15" x14ac:dyDescent="0.2"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6"/>
      <c r="N312" s="6"/>
      <c r="O312" s="5"/>
      <c r="P312" s="5"/>
      <c r="Q312" s="5"/>
      <c r="R312" s="5"/>
    </row>
    <row r="313" spans="3:18" s="4" customFormat="1" ht="15" x14ac:dyDescent="0.2"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6"/>
      <c r="N313" s="6"/>
      <c r="O313" s="5"/>
      <c r="P313" s="5"/>
      <c r="Q313" s="5"/>
      <c r="R313" s="5"/>
    </row>
    <row r="314" spans="3:18" s="4" customFormat="1" ht="15" x14ac:dyDescent="0.2"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6"/>
      <c r="N314" s="6"/>
      <c r="O314" s="5"/>
      <c r="P314" s="5"/>
      <c r="Q314" s="5"/>
      <c r="R314" s="5"/>
    </row>
    <row r="315" spans="3:18" s="4" customFormat="1" ht="15" x14ac:dyDescent="0.2"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6"/>
      <c r="N315" s="6"/>
      <c r="O315" s="5"/>
      <c r="P315" s="5"/>
      <c r="Q315" s="5"/>
      <c r="R315" s="5"/>
    </row>
    <row r="316" spans="3:18" s="4" customFormat="1" ht="15" x14ac:dyDescent="0.2"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6"/>
      <c r="N316" s="6"/>
      <c r="O316" s="5"/>
      <c r="P316" s="5"/>
      <c r="Q316" s="5"/>
      <c r="R316" s="5"/>
    </row>
    <row r="317" spans="3:18" s="4" customFormat="1" ht="15" x14ac:dyDescent="0.2"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6"/>
      <c r="N317" s="6"/>
      <c r="O317" s="5"/>
      <c r="P317" s="5"/>
      <c r="Q317" s="5"/>
      <c r="R317" s="5"/>
    </row>
    <row r="318" spans="3:18" s="4" customFormat="1" ht="15" x14ac:dyDescent="0.2"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6"/>
      <c r="N318" s="6"/>
      <c r="O318" s="5"/>
      <c r="P318" s="5"/>
      <c r="Q318" s="5"/>
      <c r="R318" s="5"/>
    </row>
    <row r="319" spans="3:18" s="4" customFormat="1" ht="15" x14ac:dyDescent="0.2"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6"/>
      <c r="N319" s="6"/>
      <c r="O319" s="5"/>
      <c r="P319" s="5"/>
      <c r="Q319" s="5"/>
      <c r="R319" s="5"/>
    </row>
    <row r="320" spans="3:18" s="4" customFormat="1" ht="15" x14ac:dyDescent="0.2"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6"/>
      <c r="N320" s="6"/>
      <c r="O320" s="5"/>
      <c r="P320" s="5"/>
      <c r="Q320" s="5"/>
      <c r="R320" s="5"/>
    </row>
    <row r="321" spans="3:18" s="4" customFormat="1" ht="15" x14ac:dyDescent="0.2"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6"/>
      <c r="N321" s="6"/>
      <c r="O321" s="5"/>
      <c r="P321" s="5"/>
      <c r="Q321" s="5"/>
      <c r="R321" s="5"/>
    </row>
    <row r="322" spans="3:18" s="4" customFormat="1" ht="15" x14ac:dyDescent="0.2"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6"/>
      <c r="N322" s="6"/>
      <c r="O322" s="5"/>
      <c r="P322" s="5"/>
      <c r="Q322" s="5"/>
      <c r="R322" s="5"/>
    </row>
    <row r="323" spans="3:18" s="4" customFormat="1" ht="15" x14ac:dyDescent="0.2"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6"/>
      <c r="N323" s="6"/>
      <c r="O323" s="5"/>
      <c r="P323" s="5"/>
      <c r="Q323" s="5"/>
      <c r="R323" s="5"/>
    </row>
    <row r="324" spans="3:18" s="4" customFormat="1" ht="15" x14ac:dyDescent="0.2"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6"/>
      <c r="N324" s="6"/>
      <c r="O324" s="5"/>
      <c r="P324" s="5"/>
      <c r="Q324" s="5"/>
      <c r="R324" s="5"/>
    </row>
    <row r="325" spans="3:18" s="4" customFormat="1" ht="15" x14ac:dyDescent="0.2"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6"/>
      <c r="N325" s="6"/>
      <c r="O325" s="5"/>
      <c r="P325" s="5"/>
      <c r="Q325" s="5"/>
      <c r="R325" s="5"/>
    </row>
    <row r="326" spans="3:18" s="4" customFormat="1" ht="15" x14ac:dyDescent="0.2"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6"/>
      <c r="N326" s="6"/>
      <c r="O326" s="5"/>
      <c r="P326" s="5"/>
      <c r="Q326" s="5"/>
      <c r="R326" s="5"/>
    </row>
    <row r="327" spans="3:18" s="4" customFormat="1" ht="15" x14ac:dyDescent="0.2"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6"/>
      <c r="N327" s="6"/>
      <c r="O327" s="5"/>
      <c r="P327" s="5"/>
      <c r="Q327" s="5"/>
      <c r="R327" s="5"/>
    </row>
    <row r="328" spans="3:18" s="4" customFormat="1" ht="15" x14ac:dyDescent="0.2"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6"/>
      <c r="N328" s="6"/>
      <c r="O328" s="5"/>
      <c r="P328" s="5"/>
      <c r="Q328" s="5"/>
      <c r="R328" s="5"/>
    </row>
    <row r="329" spans="3:18" s="4" customFormat="1" ht="15" x14ac:dyDescent="0.2"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6"/>
      <c r="N329" s="6"/>
      <c r="O329" s="5"/>
      <c r="P329" s="5"/>
      <c r="Q329" s="5"/>
      <c r="R329" s="5"/>
    </row>
    <row r="330" spans="3:18" s="4" customFormat="1" ht="15" x14ac:dyDescent="0.2"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6"/>
      <c r="N330" s="6"/>
      <c r="O330" s="5"/>
      <c r="P330" s="5"/>
      <c r="Q330" s="5"/>
      <c r="R330" s="5"/>
    </row>
    <row r="331" spans="3:18" s="4" customFormat="1" ht="15" x14ac:dyDescent="0.2"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6"/>
      <c r="N331" s="6"/>
      <c r="O331" s="5"/>
      <c r="P331" s="5"/>
      <c r="Q331" s="5"/>
      <c r="R331" s="5"/>
    </row>
    <row r="332" spans="3:18" s="4" customFormat="1" ht="15" x14ac:dyDescent="0.2"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6"/>
      <c r="N332" s="6"/>
      <c r="O332" s="5"/>
      <c r="P332" s="5"/>
      <c r="Q332" s="5"/>
      <c r="R332" s="5"/>
    </row>
    <row r="333" spans="3:18" s="4" customFormat="1" ht="15" x14ac:dyDescent="0.2"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6"/>
      <c r="N333" s="6"/>
      <c r="O333" s="5"/>
      <c r="P333" s="5"/>
      <c r="Q333" s="5"/>
      <c r="R333" s="5"/>
    </row>
    <row r="334" spans="3:18" s="4" customFormat="1" ht="15" x14ac:dyDescent="0.2"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6"/>
      <c r="N334" s="6"/>
      <c r="O334" s="5"/>
      <c r="P334" s="5"/>
      <c r="Q334" s="5"/>
      <c r="R334" s="5"/>
    </row>
    <row r="335" spans="3:18" s="4" customFormat="1" ht="15" x14ac:dyDescent="0.2"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6"/>
      <c r="N335" s="6"/>
      <c r="O335" s="5"/>
      <c r="P335" s="5"/>
      <c r="Q335" s="5"/>
      <c r="R335" s="5"/>
    </row>
    <row r="336" spans="3:18" s="4" customFormat="1" ht="15" x14ac:dyDescent="0.2"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6"/>
      <c r="N336" s="6"/>
      <c r="O336" s="5"/>
      <c r="P336" s="5"/>
      <c r="Q336" s="5"/>
      <c r="R336" s="5"/>
    </row>
    <row r="337" spans="3:18" s="4" customFormat="1" ht="15" x14ac:dyDescent="0.2"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6"/>
      <c r="N337" s="6"/>
      <c r="O337" s="5"/>
      <c r="P337" s="5"/>
      <c r="Q337" s="5"/>
      <c r="R337" s="5"/>
    </row>
    <row r="338" spans="3:18" s="4" customFormat="1" ht="15" x14ac:dyDescent="0.2"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6"/>
      <c r="N338" s="6"/>
      <c r="O338" s="5"/>
      <c r="P338" s="5"/>
      <c r="Q338" s="5"/>
      <c r="R338" s="5"/>
    </row>
    <row r="339" spans="3:18" s="4" customFormat="1" ht="15" x14ac:dyDescent="0.2"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6"/>
      <c r="N339" s="6"/>
      <c r="O339" s="5"/>
      <c r="P339" s="5"/>
      <c r="Q339" s="5"/>
      <c r="R339" s="5"/>
    </row>
    <row r="340" spans="3:18" s="4" customFormat="1" ht="15" x14ac:dyDescent="0.2"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6"/>
      <c r="N340" s="6"/>
      <c r="O340" s="5"/>
      <c r="P340" s="5"/>
      <c r="Q340" s="5"/>
      <c r="R340" s="5"/>
    </row>
    <row r="341" spans="3:18" s="4" customFormat="1" ht="15" x14ac:dyDescent="0.2"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6"/>
      <c r="N341" s="6"/>
      <c r="O341" s="5"/>
      <c r="P341" s="5"/>
      <c r="Q341" s="5"/>
      <c r="R341" s="5"/>
    </row>
    <row r="342" spans="3:18" s="4" customFormat="1" ht="15" x14ac:dyDescent="0.2"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6"/>
      <c r="N342" s="6"/>
      <c r="O342" s="5"/>
      <c r="P342" s="5"/>
      <c r="Q342" s="5"/>
      <c r="R342" s="5"/>
    </row>
    <row r="343" spans="3:18" s="4" customFormat="1" ht="15" x14ac:dyDescent="0.2"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6"/>
      <c r="N343" s="6"/>
      <c r="O343" s="5"/>
      <c r="P343" s="5"/>
      <c r="Q343" s="5"/>
      <c r="R343" s="5"/>
    </row>
    <row r="344" spans="3:18" s="4" customFormat="1" ht="15" x14ac:dyDescent="0.2"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6"/>
      <c r="N344" s="6"/>
      <c r="O344" s="5"/>
      <c r="P344" s="5"/>
      <c r="Q344" s="5"/>
      <c r="R344" s="5"/>
    </row>
    <row r="345" spans="3:18" s="4" customFormat="1" ht="15" x14ac:dyDescent="0.2"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6"/>
      <c r="N345" s="6"/>
      <c r="O345" s="5"/>
      <c r="P345" s="5"/>
      <c r="Q345" s="5"/>
      <c r="R345" s="5"/>
    </row>
    <row r="346" spans="3:18" s="4" customFormat="1" ht="15" x14ac:dyDescent="0.2"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6"/>
      <c r="N346" s="6"/>
      <c r="O346" s="5"/>
      <c r="P346" s="5"/>
      <c r="Q346" s="5"/>
      <c r="R346" s="5"/>
    </row>
    <row r="347" spans="3:18" s="4" customFormat="1" ht="15" x14ac:dyDescent="0.2"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6"/>
      <c r="N347" s="6"/>
      <c r="O347" s="5"/>
      <c r="P347" s="5"/>
      <c r="Q347" s="5"/>
      <c r="R347" s="5"/>
    </row>
    <row r="348" spans="3:18" s="4" customFormat="1" ht="15" x14ac:dyDescent="0.2"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6"/>
      <c r="N348" s="6"/>
      <c r="O348" s="5"/>
      <c r="P348" s="5"/>
      <c r="Q348" s="5"/>
      <c r="R348" s="5"/>
    </row>
    <row r="349" spans="3:18" s="4" customFormat="1" ht="15" x14ac:dyDescent="0.2"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6"/>
      <c r="N349" s="6"/>
      <c r="O349" s="5"/>
      <c r="P349" s="5"/>
      <c r="Q349" s="5"/>
      <c r="R349" s="5"/>
    </row>
    <row r="350" spans="3:18" s="4" customFormat="1" ht="15" x14ac:dyDescent="0.2"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6"/>
      <c r="N350" s="6"/>
      <c r="O350" s="5"/>
      <c r="P350" s="5"/>
      <c r="Q350" s="5"/>
      <c r="R350" s="5"/>
    </row>
    <row r="351" spans="3:18" s="4" customFormat="1" ht="15" x14ac:dyDescent="0.2"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6"/>
      <c r="N351" s="6"/>
      <c r="O351" s="5"/>
      <c r="P351" s="5"/>
      <c r="Q351" s="5"/>
      <c r="R351" s="5"/>
    </row>
    <row r="352" spans="3:18" s="4" customFormat="1" ht="15" x14ac:dyDescent="0.2"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6"/>
      <c r="N352" s="6"/>
      <c r="O352" s="5"/>
      <c r="P352" s="5"/>
      <c r="Q352" s="5"/>
      <c r="R352" s="5"/>
    </row>
    <row r="353" spans="3:18" s="4" customFormat="1" ht="15" x14ac:dyDescent="0.2"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6"/>
      <c r="N353" s="6"/>
      <c r="O353" s="5"/>
      <c r="P353" s="5"/>
      <c r="Q353" s="5"/>
      <c r="R353" s="5"/>
    </row>
    <row r="354" spans="3:18" s="4" customFormat="1" ht="15" x14ac:dyDescent="0.2"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6"/>
      <c r="N354" s="6"/>
      <c r="O354" s="5"/>
      <c r="P354" s="5"/>
      <c r="Q354" s="5"/>
      <c r="R354" s="5"/>
    </row>
    <row r="355" spans="3:18" s="4" customFormat="1" ht="15" x14ac:dyDescent="0.2"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6"/>
      <c r="N355" s="6"/>
      <c r="O355" s="5"/>
      <c r="P355" s="5"/>
      <c r="Q355" s="5"/>
      <c r="R355" s="5"/>
    </row>
    <row r="356" spans="3:18" s="4" customFormat="1" ht="15" x14ac:dyDescent="0.2"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6"/>
      <c r="N356" s="6"/>
      <c r="O356" s="5"/>
      <c r="P356" s="5"/>
      <c r="Q356" s="5"/>
      <c r="R356" s="5"/>
    </row>
    <row r="357" spans="3:18" s="4" customFormat="1" ht="15" x14ac:dyDescent="0.2"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6"/>
      <c r="N357" s="6"/>
      <c r="O357" s="5"/>
      <c r="P357" s="5"/>
      <c r="Q357" s="5"/>
      <c r="R357" s="5"/>
    </row>
    <row r="358" spans="3:18" s="4" customFormat="1" ht="15" x14ac:dyDescent="0.2"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6"/>
      <c r="N358" s="6"/>
      <c r="O358" s="5"/>
      <c r="P358" s="5"/>
      <c r="Q358" s="5"/>
      <c r="R358" s="5"/>
    </row>
    <row r="359" spans="3:18" s="4" customFormat="1" ht="15" x14ac:dyDescent="0.2"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6"/>
      <c r="N359" s="6"/>
      <c r="O359" s="5"/>
      <c r="P359" s="5"/>
      <c r="Q359" s="5"/>
      <c r="R359" s="5"/>
    </row>
    <row r="360" spans="3:18" s="4" customFormat="1" ht="15" x14ac:dyDescent="0.2"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6"/>
      <c r="N360" s="6"/>
      <c r="O360" s="5"/>
      <c r="P360" s="5"/>
      <c r="Q360" s="5"/>
      <c r="R360" s="5"/>
    </row>
    <row r="361" spans="3:18" s="4" customFormat="1" ht="15" x14ac:dyDescent="0.2"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6"/>
      <c r="N361" s="6"/>
      <c r="O361" s="5"/>
      <c r="P361" s="5"/>
      <c r="Q361" s="5"/>
      <c r="R361" s="5"/>
    </row>
    <row r="362" spans="3:18" s="4" customFormat="1" ht="15" x14ac:dyDescent="0.2"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6"/>
      <c r="N362" s="6"/>
      <c r="O362" s="5"/>
      <c r="P362" s="5"/>
      <c r="Q362" s="5"/>
      <c r="R362" s="5"/>
    </row>
    <row r="363" spans="3:18" s="4" customFormat="1" ht="15" x14ac:dyDescent="0.2"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6"/>
      <c r="N363" s="6"/>
      <c r="O363" s="5"/>
      <c r="P363" s="5"/>
      <c r="Q363" s="5"/>
      <c r="R363" s="5"/>
    </row>
    <row r="364" spans="3:18" s="4" customFormat="1" ht="15" x14ac:dyDescent="0.2"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6"/>
      <c r="N364" s="6"/>
      <c r="O364" s="5"/>
      <c r="P364" s="5"/>
      <c r="Q364" s="5"/>
      <c r="R364" s="5"/>
    </row>
    <row r="365" spans="3:18" s="4" customFormat="1" ht="15" x14ac:dyDescent="0.2"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6"/>
      <c r="N365" s="6"/>
      <c r="O365" s="5"/>
      <c r="P365" s="5"/>
      <c r="Q365" s="5"/>
      <c r="R365" s="5"/>
    </row>
    <row r="366" spans="3:18" s="4" customFormat="1" ht="15" x14ac:dyDescent="0.2"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6"/>
      <c r="N366" s="6"/>
      <c r="O366" s="5"/>
      <c r="P366" s="5"/>
      <c r="Q366" s="5"/>
      <c r="R366" s="5"/>
    </row>
    <row r="367" spans="3:18" s="4" customFormat="1" ht="15" x14ac:dyDescent="0.2"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6"/>
      <c r="N367" s="6"/>
      <c r="O367" s="5"/>
      <c r="P367" s="5"/>
      <c r="Q367" s="5"/>
      <c r="R367" s="5"/>
    </row>
    <row r="368" spans="3:18" s="4" customFormat="1" ht="15" x14ac:dyDescent="0.2"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6"/>
      <c r="N368" s="6"/>
      <c r="O368" s="5"/>
      <c r="P368" s="5"/>
      <c r="Q368" s="5"/>
      <c r="R368" s="5"/>
    </row>
    <row r="369" spans="3:18" s="4" customFormat="1" ht="15" x14ac:dyDescent="0.2"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6"/>
      <c r="N369" s="6"/>
      <c r="O369" s="5"/>
      <c r="P369" s="5"/>
      <c r="Q369" s="5"/>
      <c r="R369" s="5"/>
    </row>
    <row r="370" spans="3:18" s="4" customFormat="1" ht="15" x14ac:dyDescent="0.2"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6"/>
      <c r="N370" s="6"/>
      <c r="O370" s="5"/>
      <c r="P370" s="5"/>
      <c r="Q370" s="5"/>
      <c r="R370" s="5"/>
    </row>
    <row r="371" spans="3:18" s="4" customFormat="1" ht="15" x14ac:dyDescent="0.2"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6"/>
      <c r="N371" s="6"/>
      <c r="O371" s="5"/>
      <c r="P371" s="5"/>
      <c r="Q371" s="5"/>
      <c r="R371" s="5"/>
    </row>
    <row r="372" spans="3:18" s="4" customFormat="1" ht="15" x14ac:dyDescent="0.2"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6"/>
      <c r="N372" s="6"/>
      <c r="O372" s="5"/>
      <c r="P372" s="5"/>
      <c r="Q372" s="5"/>
      <c r="R372" s="5"/>
    </row>
    <row r="373" spans="3:18" s="4" customFormat="1" ht="15" x14ac:dyDescent="0.2"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6"/>
      <c r="N373" s="6"/>
      <c r="O373" s="5"/>
      <c r="P373" s="5"/>
      <c r="Q373" s="5"/>
      <c r="R373" s="5"/>
    </row>
    <row r="374" spans="3:18" s="4" customFormat="1" ht="15" x14ac:dyDescent="0.2"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6"/>
      <c r="N374" s="6"/>
      <c r="O374" s="5"/>
      <c r="P374" s="5"/>
      <c r="Q374" s="5"/>
      <c r="R374" s="5"/>
    </row>
    <row r="375" spans="3:18" s="4" customFormat="1" ht="15" x14ac:dyDescent="0.2"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6"/>
      <c r="N375" s="6"/>
      <c r="O375" s="5"/>
      <c r="P375" s="5"/>
      <c r="Q375" s="5"/>
      <c r="R375" s="5"/>
    </row>
    <row r="376" spans="3:18" s="4" customFormat="1" ht="15" x14ac:dyDescent="0.2"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6"/>
      <c r="N376" s="6"/>
      <c r="O376" s="5"/>
      <c r="P376" s="5"/>
      <c r="Q376" s="5"/>
      <c r="R376" s="5"/>
    </row>
    <row r="377" spans="3:18" s="4" customFormat="1" ht="15" x14ac:dyDescent="0.2"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6"/>
      <c r="N377" s="6"/>
      <c r="O377" s="5"/>
      <c r="P377" s="5"/>
      <c r="Q377" s="5"/>
      <c r="R377" s="5"/>
    </row>
    <row r="378" spans="3:18" s="4" customFormat="1" ht="15" x14ac:dyDescent="0.2"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6"/>
      <c r="N378" s="6"/>
      <c r="O378" s="5"/>
      <c r="P378" s="5"/>
      <c r="Q378" s="5"/>
      <c r="R378" s="5"/>
    </row>
    <row r="379" spans="3:18" s="4" customFormat="1" ht="15" x14ac:dyDescent="0.2"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6"/>
      <c r="N379" s="6"/>
      <c r="O379" s="5"/>
      <c r="P379" s="5"/>
      <c r="Q379" s="5"/>
      <c r="R379" s="5"/>
    </row>
    <row r="380" spans="3:18" s="4" customFormat="1" ht="15" x14ac:dyDescent="0.2"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6"/>
      <c r="N380" s="6"/>
      <c r="O380" s="5"/>
      <c r="P380" s="5"/>
      <c r="Q380" s="5"/>
      <c r="R380" s="5"/>
    </row>
    <row r="381" spans="3:18" s="4" customFormat="1" ht="15" x14ac:dyDescent="0.2"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6"/>
      <c r="N381" s="6"/>
      <c r="O381" s="5"/>
      <c r="P381" s="5"/>
      <c r="Q381" s="5"/>
      <c r="R381" s="5"/>
    </row>
    <row r="382" spans="3:18" s="4" customFormat="1" ht="15" x14ac:dyDescent="0.2"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6"/>
      <c r="N382" s="6"/>
      <c r="O382" s="5"/>
      <c r="P382" s="5"/>
      <c r="Q382" s="5"/>
      <c r="R382" s="5"/>
    </row>
    <row r="383" spans="3:18" s="4" customFormat="1" ht="15" x14ac:dyDescent="0.2"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6"/>
      <c r="N383" s="6"/>
      <c r="O383" s="5"/>
      <c r="P383" s="5"/>
      <c r="Q383" s="5"/>
      <c r="R383" s="5"/>
    </row>
    <row r="384" spans="3:18" s="4" customFormat="1" ht="15" x14ac:dyDescent="0.2"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6"/>
      <c r="N384" s="6"/>
      <c r="O384" s="5"/>
      <c r="P384" s="5"/>
      <c r="Q384" s="5"/>
      <c r="R384" s="5"/>
    </row>
    <row r="385" spans="3:18" s="4" customFormat="1" ht="15" x14ac:dyDescent="0.2"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6"/>
      <c r="N385" s="6"/>
      <c r="O385" s="5"/>
      <c r="P385" s="5"/>
      <c r="Q385" s="5"/>
      <c r="R385" s="5"/>
    </row>
    <row r="386" spans="3:18" s="4" customFormat="1" ht="15" x14ac:dyDescent="0.2"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6"/>
      <c r="N386" s="6"/>
      <c r="O386" s="5"/>
      <c r="P386" s="5"/>
      <c r="Q386" s="5"/>
      <c r="R386" s="5"/>
    </row>
    <row r="387" spans="3:18" s="4" customFormat="1" ht="15" x14ac:dyDescent="0.2"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6"/>
      <c r="N387" s="6"/>
      <c r="O387" s="5"/>
      <c r="P387" s="5"/>
      <c r="Q387" s="5"/>
      <c r="R387" s="5"/>
    </row>
    <row r="388" spans="3:18" s="4" customFormat="1" ht="15" x14ac:dyDescent="0.2"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6"/>
      <c r="N388" s="6"/>
      <c r="O388" s="5"/>
      <c r="P388" s="5"/>
      <c r="Q388" s="5"/>
      <c r="R388" s="5"/>
    </row>
    <row r="389" spans="3:18" s="4" customFormat="1" ht="15" x14ac:dyDescent="0.2"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6"/>
      <c r="N389" s="6"/>
      <c r="O389" s="5"/>
      <c r="P389" s="5"/>
      <c r="Q389" s="5"/>
      <c r="R389" s="5"/>
    </row>
    <row r="390" spans="3:18" s="4" customFormat="1" ht="15" x14ac:dyDescent="0.2"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6"/>
      <c r="N390" s="6"/>
      <c r="O390" s="5"/>
      <c r="P390" s="5"/>
      <c r="Q390" s="5"/>
      <c r="R390" s="5"/>
    </row>
    <row r="391" spans="3:18" s="4" customFormat="1" ht="15" x14ac:dyDescent="0.2"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6"/>
      <c r="N391" s="6"/>
      <c r="O391" s="5"/>
      <c r="P391" s="5"/>
      <c r="Q391" s="5"/>
      <c r="R391" s="5"/>
    </row>
  </sheetData>
  <mergeCells count="1">
    <mergeCell ref="B2:C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F0692-126F-46E1-AD2B-C056AE7AF461}">
  <dimension ref="A1:R43"/>
  <sheetViews>
    <sheetView zoomScaleNormal="100" workbookViewId="0">
      <selection activeCell="C20" sqref="C20:H20"/>
    </sheetView>
  </sheetViews>
  <sheetFormatPr baseColWidth="10" defaultColWidth="8.6640625" defaultRowHeight="18" outlineLevelRow="1" x14ac:dyDescent="0.25"/>
  <cols>
    <col min="1" max="1" width="8.1640625" style="49" customWidth="1"/>
    <col min="2" max="2" width="9" style="49" customWidth="1"/>
    <col min="3" max="8" width="19.33203125" style="49" customWidth="1"/>
    <col min="9" max="18" width="8.6640625" style="45"/>
    <col min="19" max="16384" width="8.6640625" style="49"/>
  </cols>
  <sheetData>
    <row r="1" spans="1:8" s="45" customFormat="1" x14ac:dyDescent="0.25"/>
    <row r="2" spans="1:8" ht="20" x14ac:dyDescent="0.25">
      <c r="A2" s="46"/>
      <c r="B2" s="47" t="s">
        <v>34</v>
      </c>
      <c r="C2" s="48"/>
      <c r="D2" s="48"/>
      <c r="E2" s="48"/>
      <c r="F2" s="48"/>
      <c r="G2" s="48"/>
      <c r="H2" s="48"/>
    </row>
    <row r="3" spans="1:8" x14ac:dyDescent="0.25">
      <c r="A3" s="50"/>
      <c r="B3" s="51"/>
      <c r="C3" s="48"/>
      <c r="D3" s="48"/>
      <c r="E3" s="48"/>
      <c r="F3" s="48"/>
      <c r="G3" s="48"/>
      <c r="H3" s="48"/>
    </row>
    <row r="4" spans="1:8" ht="38" x14ac:dyDescent="0.25">
      <c r="A4" s="52"/>
      <c r="B4" s="53"/>
      <c r="C4" s="54" t="s">
        <v>26</v>
      </c>
      <c r="D4" s="54" t="s">
        <v>27</v>
      </c>
      <c r="E4" s="54" t="s">
        <v>18</v>
      </c>
      <c r="F4" s="54" t="s">
        <v>21</v>
      </c>
      <c r="G4" s="54" t="s">
        <v>22</v>
      </c>
      <c r="H4" s="54" t="s">
        <v>19</v>
      </c>
    </row>
    <row r="5" spans="1:8" ht="15" customHeight="1" x14ac:dyDescent="0.25">
      <c r="A5" s="55"/>
      <c r="B5" s="56"/>
      <c r="C5" s="57" t="s">
        <v>2</v>
      </c>
      <c r="D5" s="57"/>
      <c r="E5" s="57"/>
      <c r="F5" s="57"/>
      <c r="G5" s="57"/>
      <c r="H5" s="57"/>
    </row>
    <row r="6" spans="1:8" x14ac:dyDescent="0.25">
      <c r="A6" s="58"/>
      <c r="B6" s="59">
        <v>2019</v>
      </c>
      <c r="C6" s="60">
        <v>26054.583333333332</v>
      </c>
      <c r="D6" s="60">
        <v>18612.485385416665</v>
      </c>
      <c r="E6" s="61">
        <f t="shared" ref="E6:E10" si="0">D6/C6</f>
        <v>0.71436511370360301</v>
      </c>
      <c r="F6" s="62">
        <v>102.66864898312593</v>
      </c>
      <c r="G6" s="62">
        <f t="shared" ref="G6:G10" si="1">(H6/365)/C6</f>
        <v>73.342901104626051</v>
      </c>
      <c r="H6" s="63">
        <f t="shared" ref="H6:H10" si="2">D6*F6*365</f>
        <v>697485335.98970032</v>
      </c>
    </row>
    <row r="7" spans="1:8" x14ac:dyDescent="0.25">
      <c r="A7" s="58"/>
      <c r="B7" s="59">
        <v>2020</v>
      </c>
      <c r="C7" s="60">
        <v>27354.25</v>
      </c>
      <c r="D7" s="60">
        <v>16408.931992999998</v>
      </c>
      <c r="E7" s="61">
        <f t="shared" si="0"/>
        <v>0.59986773510514813</v>
      </c>
      <c r="F7" s="62">
        <v>96.901737706824321</v>
      </c>
      <c r="G7" s="62">
        <f t="shared" si="1"/>
        <v>58.128225925945841</v>
      </c>
      <c r="H7" s="63">
        <f t="shared" si="2"/>
        <v>580369718.77270341</v>
      </c>
    </row>
    <row r="8" spans="1:8" x14ac:dyDescent="0.25">
      <c r="A8" s="58"/>
      <c r="B8" s="59">
        <v>2021</v>
      </c>
      <c r="C8" s="60">
        <v>27863.75</v>
      </c>
      <c r="D8" s="60">
        <v>20284.425166916666</v>
      </c>
      <c r="E8" s="61">
        <f t="shared" si="0"/>
        <v>0.72798618875480381</v>
      </c>
      <c r="F8" s="62">
        <v>117.21570396109853</v>
      </c>
      <c r="G8" s="62">
        <f t="shared" si="1"/>
        <v>85.331413588851476</v>
      </c>
      <c r="H8" s="63">
        <f t="shared" si="2"/>
        <v>867843409.01602149</v>
      </c>
    </row>
    <row r="9" spans="1:8" x14ac:dyDescent="0.25">
      <c r="A9" s="58"/>
      <c r="B9" s="59">
        <v>2022</v>
      </c>
      <c r="C9" s="60">
        <v>28328.847078796603</v>
      </c>
      <c r="D9" s="60">
        <v>20432.375671703183</v>
      </c>
      <c r="E9" s="61">
        <f t="shared" si="0"/>
        <v>0.72125687342201361</v>
      </c>
      <c r="F9" s="62">
        <v>131.53164873109577</v>
      </c>
      <c r="G9" s="62">
        <f t="shared" si="1"/>
        <v>94.868105719832712</v>
      </c>
      <c r="H9" s="63">
        <f t="shared" si="2"/>
        <v>980938981.75117135</v>
      </c>
    </row>
    <row r="10" spans="1:8" outlineLevel="1" x14ac:dyDescent="0.25">
      <c r="A10" s="58"/>
      <c r="B10" s="59">
        <v>2023</v>
      </c>
      <c r="C10" s="60">
        <v>28696.101983632852</v>
      </c>
      <c r="D10" s="60">
        <v>21142.457926770418</v>
      </c>
      <c r="E10" s="61">
        <f t="shared" si="0"/>
        <v>0.73677107569624822</v>
      </c>
      <c r="F10" s="62">
        <v>137.61891996243855</v>
      </c>
      <c r="G10" s="62">
        <f t="shared" si="1"/>
        <v>101.39363969688173</v>
      </c>
      <c r="H10" s="63">
        <f t="shared" si="2"/>
        <v>1062004812.2102065</v>
      </c>
    </row>
    <row r="11" spans="1:8" outlineLevel="1" x14ac:dyDescent="0.25">
      <c r="A11" s="58"/>
      <c r="B11" s="59">
        <v>2024</v>
      </c>
      <c r="C11" s="60">
        <v>29884.136529017211</v>
      </c>
      <c r="D11" s="60">
        <v>21772.225675009791</v>
      </c>
      <c r="E11" s="61">
        <f t="shared" ref="E11" si="3">D11/C11</f>
        <v>0.72855461806196642</v>
      </c>
      <c r="F11" s="62">
        <v>139.80767756861809</v>
      </c>
      <c r="G11" s="62">
        <f t="shared" ref="G11" si="4">(H11/365)/C11</f>
        <v>101.8575291331351</v>
      </c>
      <c r="H11" s="63">
        <f t="shared" ref="H11" si="5">D11*F11*365</f>
        <v>1111032372.0998795</v>
      </c>
    </row>
    <row r="12" spans="1:8" x14ac:dyDescent="0.25">
      <c r="A12" s="58"/>
      <c r="B12" s="51"/>
      <c r="C12" s="48"/>
      <c r="D12" s="48"/>
      <c r="E12" s="48"/>
      <c r="F12" s="48"/>
      <c r="G12" s="48"/>
      <c r="H12" s="48"/>
    </row>
    <row r="13" spans="1:8" ht="15" customHeight="1" x14ac:dyDescent="0.25">
      <c r="A13" s="55"/>
      <c r="B13" s="51"/>
      <c r="C13" s="57" t="s">
        <v>3</v>
      </c>
      <c r="D13" s="57"/>
      <c r="E13" s="57"/>
      <c r="F13" s="57"/>
      <c r="G13" s="57"/>
      <c r="H13" s="57"/>
    </row>
    <row r="14" spans="1:8" x14ac:dyDescent="0.25">
      <c r="A14" s="48"/>
      <c r="B14" s="59">
        <f>B7</f>
        <v>2020</v>
      </c>
      <c r="C14" s="61">
        <f t="shared" ref="C14:E18" si="6">C7/C6-1</f>
        <v>4.9882458300682941E-2</v>
      </c>
      <c r="D14" s="61">
        <f t="shared" si="6"/>
        <v>-0.11839114157979158</v>
      </c>
      <c r="E14" s="61">
        <f t="shared" si="6"/>
        <v>-0.16027851360888401</v>
      </c>
      <c r="F14" s="61">
        <f t="shared" ref="F14:H18" si="7">F7/F6-1</f>
        <v>-5.6170129181785877E-2</v>
      </c>
      <c r="G14" s="61">
        <f t="shared" si="7"/>
        <v>-0.20744577797619401</v>
      </c>
      <c r="H14" s="61">
        <f t="shared" si="7"/>
        <v>-0.16791122504506151</v>
      </c>
    </row>
    <row r="15" spans="1:8" x14ac:dyDescent="0.25">
      <c r="A15" s="48"/>
      <c r="B15" s="59">
        <f>B8</f>
        <v>2021</v>
      </c>
      <c r="C15" s="61">
        <f t="shared" si="6"/>
        <v>1.8625990476799803E-2</v>
      </c>
      <c r="D15" s="61">
        <f t="shared" si="6"/>
        <v>0.23618192674391869</v>
      </c>
      <c r="E15" s="61">
        <f t="shared" si="6"/>
        <v>0.21357783749979209</v>
      </c>
      <c r="F15" s="61">
        <f t="shared" si="7"/>
        <v>0.20963469525937706</v>
      </c>
      <c r="G15" s="61">
        <f t="shared" si="7"/>
        <v>0.46798585763759482</v>
      </c>
      <c r="H15" s="61">
        <f t="shared" si="7"/>
        <v>0.49532854824202954</v>
      </c>
    </row>
    <row r="16" spans="1:8" x14ac:dyDescent="0.25">
      <c r="A16" s="48"/>
      <c r="B16" s="59">
        <f>B9</f>
        <v>2022</v>
      </c>
      <c r="C16" s="61">
        <f t="shared" si="6"/>
        <v>1.669183361164972E-2</v>
      </c>
      <c r="D16" s="61">
        <f t="shared" si="6"/>
        <v>7.293798250088912E-3</v>
      </c>
      <c r="E16" s="61">
        <f t="shared" si="6"/>
        <v>-9.2437403851032274E-3</v>
      </c>
      <c r="F16" s="61">
        <f t="shared" si="7"/>
        <v>0.12213333441010943</v>
      </c>
      <c r="G16" s="61">
        <f t="shared" si="7"/>
        <v>0.11176062518935237</v>
      </c>
      <c r="H16" s="61">
        <f t="shared" si="7"/>
        <v>0.13031794856099665</v>
      </c>
    </row>
    <row r="17" spans="1:8" outlineLevel="1" x14ac:dyDescent="0.25">
      <c r="A17" s="48"/>
      <c r="B17" s="59">
        <v>2023</v>
      </c>
      <c r="C17" s="61">
        <f t="shared" si="6"/>
        <v>1.2963990515206358E-2</v>
      </c>
      <c r="D17" s="61">
        <f t="shared" si="6"/>
        <v>3.4752799501950538E-2</v>
      </c>
      <c r="E17" s="61">
        <f t="shared" si="6"/>
        <v>2.1509954145223276E-2</v>
      </c>
      <c r="F17" s="61">
        <f t="shared" si="7"/>
        <v>4.6279897576496198E-2</v>
      </c>
      <c r="G17" s="61">
        <f t="shared" si="7"/>
        <v>6.8785330196435179E-2</v>
      </c>
      <c r="H17" s="61">
        <f t="shared" si="7"/>
        <v>8.2641053079893334E-2</v>
      </c>
    </row>
    <row r="18" spans="1:8" outlineLevel="1" x14ac:dyDescent="0.25">
      <c r="A18" s="48"/>
      <c r="B18" s="59">
        <v>2024</v>
      </c>
      <c r="C18" s="61">
        <f t="shared" si="6"/>
        <v>4.1400554892855101E-2</v>
      </c>
      <c r="D18" s="61">
        <f t="shared" si="6"/>
        <v>2.9786874847789857E-2</v>
      </c>
      <c r="E18" s="61">
        <f t="shared" si="6"/>
        <v>-1.1151981809977118E-2</v>
      </c>
      <c r="F18" s="61">
        <f t="shared" si="7"/>
        <v>1.5904481787656355E-2</v>
      </c>
      <c r="G18" s="61">
        <f t="shared" si="7"/>
        <v>4.5751334860861803E-3</v>
      </c>
      <c r="H18" s="61">
        <f t="shared" si="7"/>
        <v>4.6165101443974343E-2</v>
      </c>
    </row>
    <row r="19" spans="1:8" x14ac:dyDescent="0.25">
      <c r="A19" s="48"/>
      <c r="B19" s="64"/>
      <c r="C19" s="65"/>
      <c r="D19" s="65"/>
      <c r="E19" s="65"/>
      <c r="F19" s="65"/>
      <c r="G19" s="65"/>
      <c r="H19" s="65"/>
    </row>
    <row r="20" spans="1:8" ht="15" customHeight="1" x14ac:dyDescent="0.25">
      <c r="A20" s="58"/>
      <c r="B20" s="64"/>
      <c r="C20" s="57" t="s">
        <v>4</v>
      </c>
      <c r="D20" s="57"/>
      <c r="E20" s="57"/>
      <c r="F20" s="57"/>
      <c r="G20" s="57"/>
      <c r="H20" s="57"/>
    </row>
    <row r="21" spans="1:8" x14ac:dyDescent="0.25">
      <c r="A21" s="58"/>
      <c r="B21" s="59">
        <f>B7</f>
        <v>2020</v>
      </c>
      <c r="C21" s="66">
        <f>C7/C$6</f>
        <v>1.0498824583006829</v>
      </c>
      <c r="D21" s="66">
        <f t="shared" ref="D21:E21" si="8">D7/D$6</f>
        <v>0.88160885842020842</v>
      </c>
      <c r="E21" s="66">
        <f t="shared" si="8"/>
        <v>0.83972148639111599</v>
      </c>
      <c r="F21" s="66">
        <f t="shared" ref="F21:H25" si="9">F7/F$6</f>
        <v>0.94382987081821412</v>
      </c>
      <c r="G21" s="66">
        <f t="shared" si="9"/>
        <v>0.79255422202380599</v>
      </c>
      <c r="H21" s="66">
        <f t="shared" si="9"/>
        <v>0.83208877495493849</v>
      </c>
    </row>
    <row r="22" spans="1:8" x14ac:dyDescent="0.25">
      <c r="A22" s="48"/>
      <c r="B22" s="59">
        <f>B8</f>
        <v>2021</v>
      </c>
      <c r="C22" s="66">
        <f t="shared" ref="C22:E25" si="10">C8/C$6</f>
        <v>1.0694375589707505</v>
      </c>
      <c r="D22" s="66">
        <f t="shared" si="10"/>
        <v>1.0898289372363998</v>
      </c>
      <c r="E22" s="66">
        <f t="shared" si="10"/>
        <v>1.0190673855566417</v>
      </c>
      <c r="F22" s="66">
        <f t="shared" si="9"/>
        <v>1.1416893581638876</v>
      </c>
      <c r="G22" s="66">
        <f t="shared" si="9"/>
        <v>1.1634583893419135</v>
      </c>
      <c r="H22" s="66">
        <f t="shared" si="9"/>
        <v>1.244246099861857</v>
      </c>
    </row>
    <row r="23" spans="1:8" outlineLevel="1" x14ac:dyDescent="0.25">
      <c r="A23" s="48"/>
      <c r="B23" s="59">
        <f>B9</f>
        <v>2022</v>
      </c>
      <c r="C23" s="66">
        <f t="shared" si="10"/>
        <v>1.0872884327631391</v>
      </c>
      <c r="D23" s="66">
        <f t="shared" si="10"/>
        <v>1.0977779296317109</v>
      </c>
      <c r="E23" s="66">
        <f t="shared" si="10"/>
        <v>1.0096473912096302</v>
      </c>
      <c r="F23" s="66">
        <f t="shared" si="9"/>
        <v>1.2811276863369812</v>
      </c>
      <c r="G23" s="66">
        <f t="shared" si="9"/>
        <v>1.2934872263165627</v>
      </c>
      <c r="H23" s="66">
        <f t="shared" si="9"/>
        <v>1.4063936991008752</v>
      </c>
    </row>
    <row r="24" spans="1:8" outlineLevel="1" x14ac:dyDescent="0.25">
      <c r="A24" s="48"/>
      <c r="B24" s="59">
        <v>2023</v>
      </c>
      <c r="C24" s="67">
        <f t="shared" si="10"/>
        <v>1.1013840296927739</v>
      </c>
      <c r="D24" s="67">
        <f t="shared" si="10"/>
        <v>1.1359287859178682</v>
      </c>
      <c r="E24" s="67">
        <f t="shared" si="10"/>
        <v>1.0313648602973937</v>
      </c>
      <c r="F24" s="67">
        <f t="shared" si="9"/>
        <v>1.3404181444430701</v>
      </c>
      <c r="G24" s="67">
        <f t="shared" si="9"/>
        <v>1.3824601722836187</v>
      </c>
      <c r="H24" s="67">
        <f t="shared" si="9"/>
        <v>1.5226195554394981</v>
      </c>
    </row>
    <row r="25" spans="1:8" s="45" customFormat="1" x14ac:dyDescent="0.25">
      <c r="A25" s="58"/>
      <c r="B25" s="59">
        <v>2024</v>
      </c>
      <c r="C25" s="67">
        <f t="shared" si="10"/>
        <v>1.1469819396721836</v>
      </c>
      <c r="D25" s="67">
        <f t="shared" si="10"/>
        <v>1.1697645545000057</v>
      </c>
      <c r="E25" s="67">
        <f t="shared" si="10"/>
        <v>1.0198630981359076</v>
      </c>
      <c r="F25" s="67">
        <f t="shared" si="9"/>
        <v>1.361736800409209</v>
      </c>
      <c r="G25" s="67">
        <f t="shared" si="9"/>
        <v>1.388785112111014</v>
      </c>
      <c r="H25" s="67">
        <f t="shared" si="9"/>
        <v>1.5929114416769417</v>
      </c>
    </row>
    <row r="26" spans="1:8" s="45" customFormat="1" x14ac:dyDescent="0.25">
      <c r="B26" s="59"/>
      <c r="C26" s="67"/>
      <c r="D26" s="67"/>
      <c r="E26" s="67"/>
      <c r="F26" s="67"/>
      <c r="G26" s="67"/>
      <c r="H26" s="67"/>
    </row>
    <row r="27" spans="1:8" s="45" customFormat="1" x14ac:dyDescent="0.25">
      <c r="B27" s="68" t="s">
        <v>20</v>
      </c>
    </row>
    <row r="28" spans="1:8" s="45" customFormat="1" x14ac:dyDescent="0.25"/>
    <row r="29" spans="1:8" s="45" customFormat="1" x14ac:dyDescent="0.25">
      <c r="B29" s="68"/>
      <c r="C29" s="69"/>
      <c r="D29" s="69"/>
      <c r="E29" s="69"/>
      <c r="F29" s="69"/>
      <c r="G29" s="69"/>
      <c r="H29" s="69"/>
    </row>
    <row r="30" spans="1:8" s="45" customFormat="1" x14ac:dyDescent="0.25">
      <c r="B30" s="68"/>
      <c r="C30" s="69"/>
      <c r="D30" s="69"/>
      <c r="E30" s="69"/>
      <c r="F30" s="69"/>
      <c r="G30" s="69"/>
      <c r="H30" s="69"/>
    </row>
    <row r="31" spans="1:8" s="45" customFormat="1" x14ac:dyDescent="0.25"/>
    <row r="32" spans="1:8" s="45" customFormat="1" x14ac:dyDescent="0.25"/>
    <row r="33" s="45" customFormat="1" x14ac:dyDescent="0.25"/>
    <row r="34" s="45" customFormat="1" x14ac:dyDescent="0.25"/>
    <row r="35" s="45" customFormat="1" x14ac:dyDescent="0.25"/>
    <row r="36" s="45" customFormat="1" x14ac:dyDescent="0.25"/>
    <row r="37" s="45" customFormat="1" x14ac:dyDescent="0.25"/>
    <row r="38" s="45" customFormat="1" x14ac:dyDescent="0.25"/>
    <row r="39" s="45" customFormat="1" x14ac:dyDescent="0.25"/>
    <row r="40" s="45" customFormat="1" x14ac:dyDescent="0.25"/>
    <row r="41" s="45" customFormat="1" x14ac:dyDescent="0.25"/>
    <row r="42" s="45" customFormat="1" x14ac:dyDescent="0.25"/>
    <row r="43" s="45" customFormat="1" x14ac:dyDescent="0.25"/>
  </sheetData>
  <mergeCells count="3">
    <mergeCell ref="C5:H5"/>
    <mergeCell ref="C13:H13"/>
    <mergeCell ref="C20:H20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57BAA-B699-4DA5-83DE-B78233671EB0}">
  <dimension ref="A1:R43"/>
  <sheetViews>
    <sheetView zoomScaleNormal="100" workbookViewId="0">
      <selection activeCell="C20" sqref="C20:H20"/>
    </sheetView>
  </sheetViews>
  <sheetFormatPr baseColWidth="10" defaultColWidth="8.6640625" defaultRowHeight="18" outlineLevelRow="1" x14ac:dyDescent="0.25"/>
  <cols>
    <col min="1" max="1" width="8.1640625" style="49" customWidth="1"/>
    <col min="2" max="2" width="9" style="49" customWidth="1"/>
    <col min="3" max="8" width="19.33203125" style="49" customWidth="1"/>
    <col min="9" max="18" width="8.6640625" style="45"/>
    <col min="19" max="16384" width="8.6640625" style="49"/>
  </cols>
  <sheetData>
    <row r="1" spans="1:8" s="45" customFormat="1" x14ac:dyDescent="0.25"/>
    <row r="2" spans="1:8" ht="20" x14ac:dyDescent="0.25">
      <c r="A2" s="46"/>
      <c r="B2" s="47" t="s">
        <v>35</v>
      </c>
      <c r="C2" s="48"/>
      <c r="D2" s="48"/>
      <c r="E2" s="48"/>
      <c r="F2" s="48"/>
      <c r="G2" s="48"/>
      <c r="H2" s="48"/>
    </row>
    <row r="3" spans="1:8" x14ac:dyDescent="0.25">
      <c r="A3" s="50"/>
      <c r="B3" s="51"/>
      <c r="C3" s="48"/>
      <c r="D3" s="48"/>
      <c r="E3" s="48"/>
      <c r="F3" s="48"/>
      <c r="G3" s="48"/>
      <c r="H3" s="48"/>
    </row>
    <row r="4" spans="1:8" ht="38" x14ac:dyDescent="0.25">
      <c r="A4" s="52"/>
      <c r="B4" s="53"/>
      <c r="C4" s="54" t="s">
        <v>26</v>
      </c>
      <c r="D4" s="54" t="s">
        <v>27</v>
      </c>
      <c r="E4" s="54" t="s">
        <v>18</v>
      </c>
      <c r="F4" s="54" t="s">
        <v>21</v>
      </c>
      <c r="G4" s="54" t="s">
        <v>22</v>
      </c>
      <c r="H4" s="54" t="s">
        <v>19</v>
      </c>
    </row>
    <row r="5" spans="1:8" ht="15" customHeight="1" x14ac:dyDescent="0.25">
      <c r="A5" s="55"/>
      <c r="B5" s="56"/>
      <c r="C5" s="57" t="s">
        <v>2</v>
      </c>
      <c r="D5" s="57"/>
      <c r="E5" s="57"/>
      <c r="F5" s="57"/>
      <c r="G5" s="57"/>
      <c r="H5" s="57"/>
    </row>
    <row r="6" spans="1:8" x14ac:dyDescent="0.25">
      <c r="A6" s="58"/>
      <c r="B6" s="59">
        <v>2019</v>
      </c>
      <c r="C6" s="60">
        <v>110117.41666666667</v>
      </c>
      <c r="D6" s="60">
        <v>87207.572266833318</v>
      </c>
      <c r="E6" s="61">
        <f t="shared" ref="E6:E10" si="0">D6/C6</f>
        <v>0.79195076407228937</v>
      </c>
      <c r="F6" s="62">
        <v>177.20257604486906</v>
      </c>
      <c r="G6" s="62">
        <f t="shared" ref="G6:G10" si="1">(H6/365)/C6</f>
        <v>140.33571549431201</v>
      </c>
      <c r="H6" s="63">
        <f t="shared" ref="H6:H10" si="2">D6*F6*365</f>
        <v>5640493356.55021</v>
      </c>
    </row>
    <row r="7" spans="1:8" x14ac:dyDescent="0.25">
      <c r="A7" s="58"/>
      <c r="B7" s="59">
        <v>2020</v>
      </c>
      <c r="C7" s="60">
        <v>103802.41666666667</v>
      </c>
      <c r="D7" s="60">
        <v>51275.352562749991</v>
      </c>
      <c r="E7" s="61">
        <f t="shared" si="0"/>
        <v>0.49397070135088367</v>
      </c>
      <c r="F7" s="62">
        <v>137.69061521376901</v>
      </c>
      <c r="G7" s="62">
        <f t="shared" si="1"/>
        <v>68.015129766580131</v>
      </c>
      <c r="H7" s="63">
        <f t="shared" si="2"/>
        <v>2576949216.4788032</v>
      </c>
    </row>
    <row r="8" spans="1:8" x14ac:dyDescent="0.25">
      <c r="A8" s="58"/>
      <c r="B8" s="59">
        <v>2021</v>
      </c>
      <c r="C8" s="60">
        <v>108012.08333333333</v>
      </c>
      <c r="D8" s="60">
        <v>68726.773785500001</v>
      </c>
      <c r="E8" s="61">
        <f t="shared" si="0"/>
        <v>0.63628782692214225</v>
      </c>
      <c r="F8" s="62">
        <v>161.98011031200721</v>
      </c>
      <c r="G8" s="62">
        <f t="shared" si="1"/>
        <v>103.06597239503596</v>
      </c>
      <c r="H8" s="63">
        <f t="shared" si="2"/>
        <v>4063315195.6947346</v>
      </c>
    </row>
    <row r="9" spans="1:8" x14ac:dyDescent="0.25">
      <c r="A9" s="58"/>
      <c r="B9" s="59">
        <v>2022</v>
      </c>
      <c r="C9" s="60">
        <v>112924.01045718581</v>
      </c>
      <c r="D9" s="60">
        <v>80853.987605083283</v>
      </c>
      <c r="E9" s="61">
        <f t="shared" si="0"/>
        <v>0.71600350782563105</v>
      </c>
      <c r="F9" s="62">
        <v>187.63066764338078</v>
      </c>
      <c r="G9" s="62">
        <f t="shared" si="1"/>
        <v>134.34421620832575</v>
      </c>
      <c r="H9" s="63">
        <f t="shared" si="2"/>
        <v>5537301001.7295647</v>
      </c>
    </row>
    <row r="10" spans="1:8" outlineLevel="1" x14ac:dyDescent="0.25">
      <c r="A10" s="58"/>
      <c r="B10" s="59">
        <v>2023</v>
      </c>
      <c r="C10" s="60">
        <v>114871.56466764685</v>
      </c>
      <c r="D10" s="60">
        <v>86963.589694993789</v>
      </c>
      <c r="E10" s="61">
        <f t="shared" si="0"/>
        <v>0.75705062385632116</v>
      </c>
      <c r="F10" s="62">
        <v>188.91905438401793</v>
      </c>
      <c r="G10" s="62">
        <f t="shared" si="1"/>
        <v>143.02128797976704</v>
      </c>
      <c r="H10" s="63">
        <f t="shared" si="2"/>
        <v>5996613882.8215532</v>
      </c>
    </row>
    <row r="11" spans="1:8" outlineLevel="1" x14ac:dyDescent="0.25">
      <c r="A11" s="58"/>
      <c r="B11" s="59">
        <v>2024</v>
      </c>
      <c r="C11" s="60">
        <v>116542.67325825691</v>
      </c>
      <c r="D11" s="60">
        <v>92608.200742426023</v>
      </c>
      <c r="E11" s="61">
        <f t="shared" ref="E11" si="3">D11/C11</f>
        <v>0.79462911012181403</v>
      </c>
      <c r="F11" s="62">
        <v>192.55134036580844</v>
      </c>
      <c r="G11" s="62">
        <f t="shared" ref="G11" si="4">(H11/365)/C11</f>
        <v>153.00690024764489</v>
      </c>
      <c r="H11" s="63">
        <f t="shared" ref="H11" si="5">D11*F11*365</f>
        <v>6508619111.364295</v>
      </c>
    </row>
    <row r="12" spans="1:8" x14ac:dyDescent="0.25">
      <c r="A12" s="58"/>
      <c r="B12" s="51"/>
      <c r="C12" s="48"/>
      <c r="D12" s="48"/>
      <c r="E12" s="48"/>
      <c r="F12" s="48"/>
      <c r="G12" s="48"/>
      <c r="H12" s="48"/>
    </row>
    <row r="13" spans="1:8" ht="15" customHeight="1" x14ac:dyDescent="0.25">
      <c r="A13" s="55"/>
      <c r="B13" s="51"/>
      <c r="C13" s="57" t="s">
        <v>3</v>
      </c>
      <c r="D13" s="57"/>
      <c r="E13" s="57"/>
      <c r="F13" s="57"/>
      <c r="G13" s="57"/>
      <c r="H13" s="57"/>
    </row>
    <row r="14" spans="1:8" x14ac:dyDescent="0.25">
      <c r="A14" s="48"/>
      <c r="B14" s="59">
        <f>B7</f>
        <v>2020</v>
      </c>
      <c r="C14" s="61">
        <f t="shared" ref="C14:H18" si="6">C7/C6-1</f>
        <v>-5.7347876395574704E-2</v>
      </c>
      <c r="D14" s="61">
        <f t="shared" si="6"/>
        <v>-0.41203095981321136</v>
      </c>
      <c r="E14" s="61">
        <f t="shared" si="6"/>
        <v>-0.37626084377917979</v>
      </c>
      <c r="F14" s="61">
        <f t="shared" si="6"/>
        <v>-0.22297622141280449</v>
      </c>
      <c r="G14" s="61">
        <f t="shared" si="6"/>
        <v>-0.51533984398050925</v>
      </c>
      <c r="H14" s="61">
        <f t="shared" si="6"/>
        <v>-0.54313407470177488</v>
      </c>
    </row>
    <row r="15" spans="1:8" x14ac:dyDescent="0.25">
      <c r="A15" s="48"/>
      <c r="B15" s="59">
        <f>B8</f>
        <v>2021</v>
      </c>
      <c r="C15" s="61">
        <f t="shared" si="6"/>
        <v>4.0554611365021032E-2</v>
      </c>
      <c r="D15" s="61">
        <f t="shared" si="6"/>
        <v>0.34034717170190554</v>
      </c>
      <c r="E15" s="61">
        <f t="shared" si="6"/>
        <v>0.28810843473521319</v>
      </c>
      <c r="F15" s="61">
        <f t="shared" si="6"/>
        <v>0.17640632268603063</v>
      </c>
      <c r="G15" s="61">
        <f t="shared" si="6"/>
        <v>0.515338906927711</v>
      </c>
      <c r="H15" s="61">
        <f t="shared" si="6"/>
        <v>0.57679288738446033</v>
      </c>
    </row>
    <row r="16" spans="1:8" x14ac:dyDescent="0.25">
      <c r="A16" s="48"/>
      <c r="B16" s="59">
        <f>B9</f>
        <v>2022</v>
      </c>
      <c r="C16" s="61">
        <f t="shared" si="6"/>
        <v>4.5475718755409122E-2</v>
      </c>
      <c r="D16" s="61">
        <f t="shared" si="6"/>
        <v>0.17645545035233257</v>
      </c>
      <c r="E16" s="61">
        <f t="shared" si="6"/>
        <v>0.12528242334776429</v>
      </c>
      <c r="F16" s="61">
        <f t="shared" si="6"/>
        <v>0.15835621596975868</v>
      </c>
      <c r="G16" s="61">
        <f t="shared" si="6"/>
        <v>0.30347788980639612</v>
      </c>
      <c r="H16" s="61">
        <f t="shared" si="6"/>
        <v>0.36275448372712615</v>
      </c>
    </row>
    <row r="17" spans="1:8" outlineLevel="1" x14ac:dyDescent="0.25">
      <c r="A17" s="48"/>
      <c r="B17" s="59">
        <v>2023</v>
      </c>
      <c r="C17" s="61">
        <f t="shared" si="6"/>
        <v>1.7246590893966074E-2</v>
      </c>
      <c r="D17" s="61">
        <f t="shared" si="6"/>
        <v>7.5563398551865557E-2</v>
      </c>
      <c r="E17" s="61">
        <f t="shared" si="6"/>
        <v>5.7328093482869269E-2</v>
      </c>
      <c r="F17" s="61">
        <f t="shared" si="6"/>
        <v>6.8666106496295676E-3</v>
      </c>
      <c r="G17" s="61">
        <f t="shared" si="6"/>
        <v>6.4588353829731382E-2</v>
      </c>
      <c r="H17" s="61">
        <f t="shared" si="6"/>
        <v>8.2948873638713616E-2</v>
      </c>
    </row>
    <row r="18" spans="1:8" outlineLevel="1" x14ac:dyDescent="0.25">
      <c r="A18" s="48"/>
      <c r="B18" s="59">
        <v>2024</v>
      </c>
      <c r="C18" s="61">
        <f t="shared" si="6"/>
        <v>1.4547626259335811E-2</v>
      </c>
      <c r="D18" s="61">
        <f t="shared" si="6"/>
        <v>6.4907751246579215E-2</v>
      </c>
      <c r="E18" s="61">
        <f t="shared" si="6"/>
        <v>4.9638009772811076E-2</v>
      </c>
      <c r="F18" s="61">
        <f t="shared" si="6"/>
        <v>1.9226678820904564E-2</v>
      </c>
      <c r="G18" s="61">
        <f t="shared" si="6"/>
        <v>6.9819062664926435E-2</v>
      </c>
      <c r="H18" s="61">
        <f t="shared" si="6"/>
        <v>8.5382390553688792E-2</v>
      </c>
    </row>
    <row r="19" spans="1:8" x14ac:dyDescent="0.25">
      <c r="A19" s="48"/>
      <c r="B19" s="64"/>
      <c r="C19" s="65"/>
      <c r="D19" s="65"/>
      <c r="E19" s="65"/>
      <c r="F19" s="65"/>
      <c r="G19" s="65"/>
      <c r="H19" s="65"/>
    </row>
    <row r="20" spans="1:8" ht="15" customHeight="1" x14ac:dyDescent="0.25">
      <c r="A20" s="58"/>
      <c r="B20" s="64"/>
      <c r="C20" s="57" t="s">
        <v>4</v>
      </c>
      <c r="D20" s="57"/>
      <c r="E20" s="57"/>
      <c r="F20" s="57"/>
      <c r="G20" s="57"/>
      <c r="H20" s="57"/>
    </row>
    <row r="21" spans="1:8" x14ac:dyDescent="0.25">
      <c r="A21" s="58"/>
      <c r="B21" s="59">
        <f>B7</f>
        <v>2020</v>
      </c>
      <c r="C21" s="66">
        <f>C7/C$6</f>
        <v>0.9426521236044253</v>
      </c>
      <c r="D21" s="66">
        <f t="shared" ref="D21:G21" si="7">D7/D$6</f>
        <v>0.58796904018678864</v>
      </c>
      <c r="E21" s="66">
        <f t="shared" si="7"/>
        <v>0.62373915622082021</v>
      </c>
      <c r="F21" s="66">
        <f t="shared" si="7"/>
        <v>0.77702377858719551</v>
      </c>
      <c r="G21" s="66">
        <f t="shared" si="7"/>
        <v>0.48466015601949081</v>
      </c>
      <c r="H21" s="66">
        <f>H7/H$6</f>
        <v>0.45686592529822512</v>
      </c>
    </row>
    <row r="22" spans="1:8" x14ac:dyDescent="0.25">
      <c r="A22" s="48"/>
      <c r="B22" s="59">
        <f>B8</f>
        <v>2021</v>
      </c>
      <c r="C22" s="66">
        <f t="shared" ref="C22:H25" si="8">C8/C$6</f>
        <v>0.98088101412961459</v>
      </c>
      <c r="D22" s="66">
        <f t="shared" si="8"/>
        <v>0.78808264006264617</v>
      </c>
      <c r="E22" s="66">
        <f t="shared" si="8"/>
        <v>0.80344366820266344</v>
      </c>
      <c r="F22" s="66">
        <f t="shared" si="8"/>
        <v>0.91409568600736701</v>
      </c>
      <c r="G22" s="66">
        <f t="shared" si="8"/>
        <v>0.73442439105398905</v>
      </c>
      <c r="H22" s="66">
        <f t="shared" si="8"/>
        <v>0.72038294149856152</v>
      </c>
    </row>
    <row r="23" spans="1:8" outlineLevel="1" x14ac:dyDescent="0.25">
      <c r="A23" s="48"/>
      <c r="B23" s="59">
        <f>B9</f>
        <v>2022</v>
      </c>
      <c r="C23" s="66">
        <f t="shared" si="8"/>
        <v>1.0254872832606934</v>
      </c>
      <c r="D23" s="66">
        <f t="shared" si="8"/>
        <v>0.92714411722975543</v>
      </c>
      <c r="E23" s="66">
        <f t="shared" si="8"/>
        <v>0.90410103797851016</v>
      </c>
      <c r="F23" s="66">
        <f t="shared" si="8"/>
        <v>1.0588484198777746</v>
      </c>
      <c r="G23" s="66">
        <f t="shared" si="8"/>
        <v>0.95730595547340114</v>
      </c>
      <c r="H23" s="66">
        <f t="shared" si="8"/>
        <v>0.98170508352770069</v>
      </c>
    </row>
    <row r="24" spans="1:8" outlineLevel="1" x14ac:dyDescent="0.25">
      <c r="A24" s="48"/>
      <c r="B24" s="59">
        <v>2023</v>
      </c>
      <c r="C24" s="67">
        <f t="shared" si="8"/>
        <v>1.0431734429020554</v>
      </c>
      <c r="D24" s="67">
        <f t="shared" si="8"/>
        <v>0.99720227767500502</v>
      </c>
      <c r="E24" s="67">
        <f t="shared" si="8"/>
        <v>0.9559314268017014</v>
      </c>
      <c r="F24" s="67">
        <f t="shared" si="8"/>
        <v>1.0661191197140507</v>
      </c>
      <c r="G24" s="67">
        <f t="shared" si="8"/>
        <v>1.0191367712488264</v>
      </c>
      <c r="H24" s="67">
        <f t="shared" si="8"/>
        <v>1.0631364144517228</v>
      </c>
    </row>
    <row r="25" spans="1:8" s="45" customFormat="1" x14ac:dyDescent="0.25">
      <c r="A25" s="58"/>
      <c r="B25" s="59">
        <v>2024</v>
      </c>
      <c r="C25" s="67">
        <f t="shared" si="8"/>
        <v>1.0583491402730592</v>
      </c>
      <c r="D25" s="67">
        <f t="shared" si="8"/>
        <v>1.0619284350568565</v>
      </c>
      <c r="E25" s="67">
        <f t="shared" si="8"/>
        <v>1.0033819603074217</v>
      </c>
      <c r="F25" s="67">
        <f t="shared" si="8"/>
        <v>1.0866170496136183</v>
      </c>
      <c r="G25" s="67">
        <f t="shared" si="8"/>
        <v>1.090291945344779</v>
      </c>
      <c r="H25" s="67">
        <f t="shared" si="8"/>
        <v>1.1539095430022881</v>
      </c>
    </row>
    <row r="26" spans="1:8" s="45" customFormat="1" x14ac:dyDescent="0.25">
      <c r="B26" s="59"/>
      <c r="C26" s="67"/>
      <c r="D26" s="67"/>
      <c r="E26" s="67"/>
      <c r="F26" s="67"/>
      <c r="G26" s="67"/>
      <c r="H26" s="67"/>
    </row>
    <row r="27" spans="1:8" s="45" customFormat="1" x14ac:dyDescent="0.25">
      <c r="B27" s="68" t="s">
        <v>20</v>
      </c>
    </row>
    <row r="28" spans="1:8" s="45" customFormat="1" x14ac:dyDescent="0.25"/>
    <row r="29" spans="1:8" s="45" customFormat="1" x14ac:dyDescent="0.25">
      <c r="B29" s="68"/>
      <c r="C29" s="69"/>
      <c r="D29" s="69"/>
      <c r="E29" s="69"/>
      <c r="F29" s="69"/>
      <c r="G29" s="69"/>
      <c r="H29" s="69"/>
    </row>
    <row r="30" spans="1:8" s="45" customFormat="1" x14ac:dyDescent="0.25">
      <c r="B30" s="68"/>
      <c r="C30" s="69"/>
      <c r="D30" s="69"/>
      <c r="E30" s="69"/>
      <c r="F30" s="69"/>
      <c r="G30" s="69"/>
      <c r="H30" s="69"/>
    </row>
    <row r="31" spans="1:8" s="45" customFormat="1" x14ac:dyDescent="0.25"/>
    <row r="32" spans="1:8" s="45" customFormat="1" x14ac:dyDescent="0.25"/>
    <row r="33" s="45" customFormat="1" x14ac:dyDescent="0.25"/>
    <row r="34" s="45" customFormat="1" x14ac:dyDescent="0.25"/>
    <row r="35" s="45" customFormat="1" x14ac:dyDescent="0.25"/>
    <row r="36" s="45" customFormat="1" x14ac:dyDescent="0.25"/>
    <row r="37" s="45" customFormat="1" x14ac:dyDescent="0.25"/>
    <row r="38" s="45" customFormat="1" x14ac:dyDescent="0.25"/>
    <row r="39" s="45" customFormat="1" x14ac:dyDescent="0.25"/>
    <row r="40" s="45" customFormat="1" x14ac:dyDescent="0.25"/>
    <row r="41" s="45" customFormat="1" x14ac:dyDescent="0.25"/>
    <row r="42" s="45" customFormat="1" x14ac:dyDescent="0.25"/>
    <row r="43" s="45" customFormat="1" x14ac:dyDescent="0.25"/>
  </sheetData>
  <mergeCells count="3">
    <mergeCell ref="C5:H5"/>
    <mergeCell ref="C13:H13"/>
    <mergeCell ref="C20:H20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CA388-20CA-47E3-A186-1E1BC4109810}">
  <dimension ref="A1:R43"/>
  <sheetViews>
    <sheetView zoomScaleNormal="100" workbookViewId="0">
      <selection activeCell="C20" sqref="C20:H20"/>
    </sheetView>
  </sheetViews>
  <sheetFormatPr baseColWidth="10" defaultColWidth="8.6640625" defaultRowHeight="18" outlineLevelRow="1" x14ac:dyDescent="0.25"/>
  <cols>
    <col min="1" max="1" width="8.1640625" style="49" customWidth="1"/>
    <col min="2" max="2" width="9" style="49" customWidth="1"/>
    <col min="3" max="8" width="19.33203125" style="49" customWidth="1"/>
    <col min="9" max="18" width="8.6640625" style="45"/>
    <col min="19" max="16384" width="8.6640625" style="49"/>
  </cols>
  <sheetData>
    <row r="1" spans="1:8" s="45" customFormat="1" x14ac:dyDescent="0.25"/>
    <row r="2" spans="1:8" ht="20" x14ac:dyDescent="0.25">
      <c r="A2" s="46"/>
      <c r="B2" s="47" t="s">
        <v>36</v>
      </c>
      <c r="C2" s="48"/>
      <c r="D2" s="48"/>
      <c r="E2" s="48"/>
      <c r="F2" s="48"/>
      <c r="G2" s="48"/>
      <c r="H2" s="48"/>
    </row>
    <row r="3" spans="1:8" x14ac:dyDescent="0.25">
      <c r="A3" s="50"/>
      <c r="B3" s="51"/>
      <c r="C3" s="48"/>
      <c r="D3" s="48"/>
      <c r="E3" s="48"/>
      <c r="F3" s="48"/>
      <c r="G3" s="48"/>
      <c r="H3" s="48"/>
    </row>
    <row r="4" spans="1:8" ht="38" x14ac:dyDescent="0.25">
      <c r="A4" s="52"/>
      <c r="B4" s="53"/>
      <c r="C4" s="54" t="s">
        <v>26</v>
      </c>
      <c r="D4" s="54" t="s">
        <v>27</v>
      </c>
      <c r="E4" s="54" t="s">
        <v>18</v>
      </c>
      <c r="F4" s="54" t="s">
        <v>21</v>
      </c>
      <c r="G4" s="54" t="s">
        <v>22</v>
      </c>
      <c r="H4" s="54" t="s">
        <v>19</v>
      </c>
    </row>
    <row r="5" spans="1:8" ht="15" customHeight="1" x14ac:dyDescent="0.25">
      <c r="A5" s="55"/>
      <c r="B5" s="56"/>
      <c r="C5" s="57" t="s">
        <v>2</v>
      </c>
      <c r="D5" s="57"/>
      <c r="E5" s="57"/>
      <c r="F5" s="57"/>
      <c r="G5" s="57"/>
      <c r="H5" s="57"/>
    </row>
    <row r="6" spans="1:8" x14ac:dyDescent="0.25">
      <c r="A6" s="58"/>
      <c r="B6" s="59">
        <v>2019</v>
      </c>
      <c r="C6" s="60">
        <v>8374.9166666666661</v>
      </c>
      <c r="D6" s="60">
        <v>5500.7114684166672</v>
      </c>
      <c r="E6" s="61">
        <f t="shared" ref="E6:E10" si="0">D6/C6</f>
        <v>0.65680790476522166</v>
      </c>
      <c r="F6" s="62">
        <v>134.23242666481724</v>
      </c>
      <c r="G6" s="62">
        <f t="shared" ref="G6:G10" si="1">(H6/365)/C6</f>
        <v>88.164918909269886</v>
      </c>
      <c r="H6" s="63">
        <f t="shared" ref="H6:H10" si="2">D6*F6*365</f>
        <v>269506454.80782419</v>
      </c>
    </row>
    <row r="7" spans="1:8" x14ac:dyDescent="0.25">
      <c r="A7" s="58"/>
      <c r="B7" s="59">
        <v>2020</v>
      </c>
      <c r="C7" s="60">
        <v>8110.833333333333</v>
      </c>
      <c r="D7" s="60">
        <v>4604.5584790000003</v>
      </c>
      <c r="E7" s="61">
        <f t="shared" si="0"/>
        <v>0.56770473387444775</v>
      </c>
      <c r="F7" s="62">
        <v>119.15368925201368</v>
      </c>
      <c r="G7" s="62">
        <f t="shared" si="1"/>
        <v>67.64411344697308</v>
      </c>
      <c r="H7" s="63">
        <f t="shared" si="2"/>
        <v>200257297.50456414</v>
      </c>
    </row>
    <row r="8" spans="1:8" x14ac:dyDescent="0.25">
      <c r="A8" s="58"/>
      <c r="B8" s="59">
        <v>2021</v>
      </c>
      <c r="C8" s="60">
        <v>8264.5833333333339</v>
      </c>
      <c r="D8" s="60">
        <v>5612.920833666667</v>
      </c>
      <c r="E8" s="61">
        <f t="shared" si="0"/>
        <v>0.67915351655155032</v>
      </c>
      <c r="F8" s="62">
        <v>152.9129322150838</v>
      </c>
      <c r="G8" s="62">
        <f t="shared" si="1"/>
        <v>103.851355640083</v>
      </c>
      <c r="H8" s="63">
        <f t="shared" si="2"/>
        <v>313275186.78299248</v>
      </c>
    </row>
    <row r="9" spans="1:8" x14ac:dyDescent="0.25">
      <c r="A9" s="58"/>
      <c r="B9" s="59">
        <v>2022</v>
      </c>
      <c r="C9" s="60">
        <v>8416.2605731025396</v>
      </c>
      <c r="D9" s="60">
        <v>5779.8536127931684</v>
      </c>
      <c r="E9" s="61">
        <f t="shared" si="0"/>
        <v>0.68674841547384557</v>
      </c>
      <c r="F9" s="62">
        <v>170.51031851205525</v>
      </c>
      <c r="G9" s="62">
        <f t="shared" si="1"/>
        <v>117.09769106009466</v>
      </c>
      <c r="H9" s="63">
        <f t="shared" si="2"/>
        <v>359716508.37170202</v>
      </c>
    </row>
    <row r="10" spans="1:8" outlineLevel="1" x14ac:dyDescent="0.25">
      <c r="A10" s="58"/>
      <c r="B10" s="59">
        <v>2023</v>
      </c>
      <c r="C10" s="60">
        <v>8438.2079322554782</v>
      </c>
      <c r="D10" s="60">
        <v>5822.1805085203532</v>
      </c>
      <c r="E10" s="61">
        <f t="shared" si="0"/>
        <v>0.68997831710981816</v>
      </c>
      <c r="F10" s="62">
        <v>173.98111425140812</v>
      </c>
      <c r="G10" s="62">
        <f t="shared" si="1"/>
        <v>120.04319642007756</v>
      </c>
      <c r="H10" s="63">
        <f t="shared" si="2"/>
        <v>369726550.06949836</v>
      </c>
    </row>
    <row r="11" spans="1:8" outlineLevel="1" x14ac:dyDescent="0.25">
      <c r="A11" s="58"/>
      <c r="B11" s="59">
        <v>2024</v>
      </c>
      <c r="C11" s="60">
        <v>8536.6994046909986</v>
      </c>
      <c r="D11" s="60">
        <v>6010.3480015676569</v>
      </c>
      <c r="E11" s="61">
        <f t="shared" ref="E11" si="3">D11/C11</f>
        <v>0.70405993190587368</v>
      </c>
      <c r="F11" s="62">
        <v>175.06181836696138</v>
      </c>
      <c r="G11" s="62">
        <f t="shared" ref="G11" si="4">(H11/365)/C11</f>
        <v>123.25401191876125</v>
      </c>
      <c r="H11" s="63">
        <f t="shared" ref="H11" si="5">D11*F11*365</f>
        <v>384046594.31302327</v>
      </c>
    </row>
    <row r="12" spans="1:8" x14ac:dyDescent="0.25">
      <c r="A12" s="58"/>
      <c r="B12" s="51"/>
      <c r="C12" s="48"/>
      <c r="D12" s="48"/>
      <c r="E12" s="48"/>
      <c r="F12" s="48"/>
      <c r="G12" s="48"/>
      <c r="H12" s="48"/>
    </row>
    <row r="13" spans="1:8" ht="15" customHeight="1" x14ac:dyDescent="0.25">
      <c r="A13" s="55"/>
      <c r="B13" s="51"/>
      <c r="C13" s="57" t="s">
        <v>3</v>
      </c>
      <c r="D13" s="57"/>
      <c r="E13" s="57"/>
      <c r="F13" s="57"/>
      <c r="G13" s="57"/>
      <c r="H13" s="57"/>
    </row>
    <row r="14" spans="1:8" x14ac:dyDescent="0.25">
      <c r="A14" s="48"/>
      <c r="B14" s="59">
        <f>B7</f>
        <v>2020</v>
      </c>
      <c r="C14" s="61">
        <f t="shared" ref="C14:H18" si="6">C7/C6-1</f>
        <v>-3.1532652066189715E-2</v>
      </c>
      <c r="D14" s="61">
        <f t="shared" si="6"/>
        <v>-0.16291583271765697</v>
      </c>
      <c r="E14" s="61">
        <f t="shared" si="6"/>
        <v>-0.13566092954168107</v>
      </c>
      <c r="F14" s="61">
        <f t="shared" si="6"/>
        <v>-0.11233304639910635</v>
      </c>
      <c r="G14" s="61">
        <f t="shared" si="6"/>
        <v>-0.23275477044803583</v>
      </c>
      <c r="H14" s="61">
        <f t="shared" si="6"/>
        <v>-0.25694804732094179</v>
      </c>
    </row>
    <row r="15" spans="1:8" x14ac:dyDescent="0.25">
      <c r="A15" s="48"/>
      <c r="B15" s="59">
        <f>B8</f>
        <v>2021</v>
      </c>
      <c r="C15" s="61">
        <f t="shared" si="6"/>
        <v>1.8956128634542324E-2</v>
      </c>
      <c r="D15" s="61">
        <f t="shared" si="6"/>
        <v>0.2189921920343727</v>
      </c>
      <c r="E15" s="61">
        <f t="shared" si="6"/>
        <v>0.19631469675528601</v>
      </c>
      <c r="F15" s="61">
        <f t="shared" si="6"/>
        <v>0.28332520104911141</v>
      </c>
      <c r="G15" s="61">
        <f t="shared" si="6"/>
        <v>0.53526079873148391</v>
      </c>
      <c r="H15" s="61">
        <f t="shared" si="6"/>
        <v>0.56436339991980833</v>
      </c>
    </row>
    <row r="16" spans="1:8" x14ac:dyDescent="0.25">
      <c r="A16" s="48"/>
      <c r="B16" s="59">
        <f>B9</f>
        <v>2022</v>
      </c>
      <c r="C16" s="61">
        <f t="shared" si="6"/>
        <v>1.8352678368847686E-2</v>
      </c>
      <c r="D16" s="61">
        <f t="shared" si="6"/>
        <v>2.9740804132712517E-2</v>
      </c>
      <c r="E16" s="61">
        <f t="shared" si="6"/>
        <v>1.118288978441706E-2</v>
      </c>
      <c r="F16" s="61">
        <f t="shared" si="6"/>
        <v>0.11508108596216937</v>
      </c>
      <c r="G16" s="61">
        <f t="shared" si="6"/>
        <v>0.12755091484717251</v>
      </c>
      <c r="H16" s="61">
        <f t="shared" si="6"/>
        <v>0.1482444941318628</v>
      </c>
    </row>
    <row r="17" spans="1:8" outlineLevel="1" x14ac:dyDescent="0.25">
      <c r="A17" s="48"/>
      <c r="B17" s="59">
        <v>2023</v>
      </c>
      <c r="C17" s="61">
        <f t="shared" si="6"/>
        <v>2.6077328478968376E-3</v>
      </c>
      <c r="D17" s="61">
        <f t="shared" si="6"/>
        <v>7.3231778108528989E-3</v>
      </c>
      <c r="E17" s="61">
        <f t="shared" si="6"/>
        <v>4.7031803251325055E-3</v>
      </c>
      <c r="F17" s="61">
        <f t="shared" si="6"/>
        <v>2.0355341363739621E-2</v>
      </c>
      <c r="G17" s="61">
        <f t="shared" si="6"/>
        <v>2.5154256529885455E-2</v>
      </c>
      <c r="H17" s="61">
        <f t="shared" si="6"/>
        <v>2.7827584958799667E-2</v>
      </c>
    </row>
    <row r="18" spans="1:8" outlineLevel="1" x14ac:dyDescent="0.25">
      <c r="A18" s="48"/>
      <c r="B18" s="59">
        <v>2024</v>
      </c>
      <c r="C18" s="61">
        <f t="shared" si="6"/>
        <v>1.1672084075936562E-2</v>
      </c>
      <c r="D18" s="61">
        <f t="shared" si="6"/>
        <v>3.2319075777869521E-2</v>
      </c>
      <c r="E18" s="61">
        <f t="shared" si="6"/>
        <v>2.0408778720816256E-2</v>
      </c>
      <c r="F18" s="61">
        <f t="shared" si="6"/>
        <v>6.2116173942396991E-3</v>
      </c>
      <c r="G18" s="61">
        <f t="shared" si="6"/>
        <v>2.6747167639953551E-2</v>
      </c>
      <c r="H18" s="61">
        <f t="shared" si="6"/>
        <v>3.8731446905376776E-2</v>
      </c>
    </row>
    <row r="19" spans="1:8" x14ac:dyDescent="0.25">
      <c r="A19" s="48"/>
      <c r="B19" s="64"/>
      <c r="C19" s="65"/>
      <c r="D19" s="65"/>
      <c r="E19" s="65"/>
      <c r="F19" s="65"/>
      <c r="G19" s="65"/>
      <c r="H19" s="65"/>
    </row>
    <row r="20" spans="1:8" ht="15" customHeight="1" x14ac:dyDescent="0.25">
      <c r="A20" s="58"/>
      <c r="B20" s="64"/>
      <c r="C20" s="57" t="s">
        <v>4</v>
      </c>
      <c r="D20" s="57"/>
      <c r="E20" s="57"/>
      <c r="F20" s="57"/>
      <c r="G20" s="57"/>
      <c r="H20" s="57"/>
    </row>
    <row r="21" spans="1:8" x14ac:dyDescent="0.25">
      <c r="A21" s="58"/>
      <c r="B21" s="59">
        <f>B7</f>
        <v>2020</v>
      </c>
      <c r="C21" s="66">
        <f>C7/C$6</f>
        <v>0.96846734793381029</v>
      </c>
      <c r="D21" s="66">
        <f t="shared" ref="D21:G21" si="7">D7/D$6</f>
        <v>0.83708416728234303</v>
      </c>
      <c r="E21" s="66">
        <f t="shared" si="7"/>
        <v>0.86433907045831893</v>
      </c>
      <c r="F21" s="66">
        <f t="shared" si="7"/>
        <v>0.88766695360089365</v>
      </c>
      <c r="G21" s="66">
        <f t="shared" si="7"/>
        <v>0.76724522955196417</v>
      </c>
      <c r="H21" s="66">
        <f>H7/H$6</f>
        <v>0.74305195267905821</v>
      </c>
    </row>
    <row r="22" spans="1:8" x14ac:dyDescent="0.25">
      <c r="A22" s="48"/>
      <c r="B22" s="59">
        <f>B8</f>
        <v>2021</v>
      </c>
      <c r="C22" s="66">
        <f t="shared" ref="C22:H25" si="8">C8/C$6</f>
        <v>0.98682573955959774</v>
      </c>
      <c r="D22" s="66">
        <f t="shared" si="8"/>
        <v>1.0203990639927707</v>
      </c>
      <c r="E22" s="66">
        <f t="shared" si="8"/>
        <v>1.0340215329690896</v>
      </c>
      <c r="F22" s="66">
        <f t="shared" si="8"/>
        <v>1.1391653716945191</v>
      </c>
      <c r="G22" s="66">
        <f t="shared" si="8"/>
        <v>1.1779215239448693</v>
      </c>
      <c r="H22" s="66">
        <f t="shared" si="8"/>
        <v>1.162403279010064</v>
      </c>
    </row>
    <row r="23" spans="1:8" outlineLevel="1" x14ac:dyDescent="0.25">
      <c r="A23" s="48"/>
      <c r="B23" s="59">
        <f>B9</f>
        <v>2022</v>
      </c>
      <c r="C23" s="66">
        <f t="shared" si="8"/>
        <v>1.0049366349638353</v>
      </c>
      <c r="D23" s="66">
        <f t="shared" si="8"/>
        <v>1.0507465526921829</v>
      </c>
      <c r="E23" s="66">
        <f t="shared" si="8"/>
        <v>1.0455848818069968</v>
      </c>
      <c r="F23" s="66">
        <f t="shared" si="8"/>
        <v>1.2702617597596226</v>
      </c>
      <c r="G23" s="66">
        <f t="shared" si="8"/>
        <v>1.3281664919422129</v>
      </c>
      <c r="H23" s="66">
        <f t="shared" si="8"/>
        <v>1.3347231650841296</v>
      </c>
    </row>
    <row r="24" spans="1:8" outlineLevel="1" x14ac:dyDescent="0.25">
      <c r="A24" s="48"/>
      <c r="B24" s="59">
        <v>2023</v>
      </c>
      <c r="C24" s="67">
        <f t="shared" si="8"/>
        <v>1.0075572412368854</v>
      </c>
      <c r="D24" s="67">
        <f t="shared" si="8"/>
        <v>1.0584413565316884</v>
      </c>
      <c r="E24" s="67">
        <f t="shared" si="8"/>
        <v>1.0505024560513676</v>
      </c>
      <c r="F24" s="67">
        <f t="shared" si="8"/>
        <v>1.2961183715008344</v>
      </c>
      <c r="G24" s="67">
        <f t="shared" si="8"/>
        <v>1.3615755325949255</v>
      </c>
      <c r="H24" s="67">
        <f t="shared" si="8"/>
        <v>1.3718652873569863</v>
      </c>
    </row>
    <row r="25" spans="1:8" s="45" customFormat="1" x14ac:dyDescent="0.25">
      <c r="A25" s="58"/>
      <c r="B25" s="59">
        <v>2024</v>
      </c>
      <c r="C25" s="67">
        <f t="shared" si="8"/>
        <v>1.019317534067921</v>
      </c>
      <c r="D25" s="67">
        <f t="shared" si="8"/>
        <v>1.0926492029398671</v>
      </c>
      <c r="E25" s="67">
        <f t="shared" si="8"/>
        <v>1.0719419282225942</v>
      </c>
      <c r="F25" s="67">
        <f t="shared" si="8"/>
        <v>1.3041693629222428</v>
      </c>
      <c r="G25" s="67">
        <f t="shared" si="8"/>
        <v>1.397993821619701</v>
      </c>
      <c r="H25" s="67">
        <f t="shared" si="8"/>
        <v>1.4249996148955828</v>
      </c>
    </row>
    <row r="26" spans="1:8" s="45" customFormat="1" x14ac:dyDescent="0.25">
      <c r="B26" s="59"/>
      <c r="C26" s="67"/>
      <c r="D26" s="67"/>
      <c r="E26" s="67"/>
      <c r="F26" s="67"/>
      <c r="G26" s="67"/>
      <c r="H26" s="67"/>
    </row>
    <row r="27" spans="1:8" s="45" customFormat="1" x14ac:dyDescent="0.25">
      <c r="B27" s="68" t="s">
        <v>20</v>
      </c>
    </row>
    <row r="28" spans="1:8" s="45" customFormat="1" x14ac:dyDescent="0.25"/>
    <row r="29" spans="1:8" s="45" customFormat="1" x14ac:dyDescent="0.25">
      <c r="B29" s="68"/>
      <c r="C29" s="69"/>
      <c r="D29" s="69"/>
      <c r="E29" s="69"/>
      <c r="F29" s="69"/>
      <c r="G29" s="69"/>
      <c r="H29" s="69"/>
    </row>
    <row r="30" spans="1:8" s="45" customFormat="1" x14ac:dyDescent="0.25">
      <c r="B30" s="68"/>
      <c r="C30" s="69"/>
      <c r="D30" s="69"/>
      <c r="E30" s="69"/>
      <c r="F30" s="69"/>
      <c r="G30" s="69"/>
      <c r="H30" s="69"/>
    </row>
    <row r="31" spans="1:8" s="45" customFormat="1" x14ac:dyDescent="0.25"/>
    <row r="32" spans="1:8" s="45" customFormat="1" x14ac:dyDescent="0.25"/>
    <row r="33" s="45" customFormat="1" x14ac:dyDescent="0.25"/>
    <row r="34" s="45" customFormat="1" x14ac:dyDescent="0.25"/>
    <row r="35" s="45" customFormat="1" x14ac:dyDescent="0.25"/>
    <row r="36" s="45" customFormat="1" x14ac:dyDescent="0.25"/>
    <row r="37" s="45" customFormat="1" x14ac:dyDescent="0.25"/>
    <row r="38" s="45" customFormat="1" x14ac:dyDescent="0.25"/>
    <row r="39" s="45" customFormat="1" x14ac:dyDescent="0.25"/>
    <row r="40" s="45" customFormat="1" x14ac:dyDescent="0.25"/>
    <row r="41" s="45" customFormat="1" x14ac:dyDescent="0.25"/>
    <row r="42" s="45" customFormat="1" x14ac:dyDescent="0.25"/>
    <row r="43" s="45" customFormat="1" x14ac:dyDescent="0.25"/>
  </sheetData>
  <mergeCells count="3">
    <mergeCell ref="C5:H5"/>
    <mergeCell ref="C13:H13"/>
    <mergeCell ref="C20:H20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05E96-9EF2-4577-8C5B-CF38538CF988}">
  <dimension ref="A1:R43"/>
  <sheetViews>
    <sheetView zoomScaleNormal="100" workbookViewId="0">
      <selection activeCell="C20" sqref="C20:H20"/>
    </sheetView>
  </sheetViews>
  <sheetFormatPr baseColWidth="10" defaultColWidth="8.6640625" defaultRowHeight="18" outlineLevelRow="1" x14ac:dyDescent="0.25"/>
  <cols>
    <col min="1" max="1" width="8.1640625" style="49" customWidth="1"/>
    <col min="2" max="2" width="9" style="49" customWidth="1"/>
    <col min="3" max="8" width="19.33203125" style="49" customWidth="1"/>
    <col min="9" max="18" width="8.6640625" style="45"/>
    <col min="19" max="16384" width="8.6640625" style="49"/>
  </cols>
  <sheetData>
    <row r="1" spans="1:8" s="45" customFormat="1" x14ac:dyDescent="0.25"/>
    <row r="2" spans="1:8" ht="20" x14ac:dyDescent="0.25">
      <c r="A2" s="46"/>
      <c r="B2" s="47" t="s">
        <v>37</v>
      </c>
      <c r="C2" s="48"/>
      <c r="D2" s="48"/>
      <c r="E2" s="48"/>
      <c r="F2" s="48"/>
      <c r="G2" s="48"/>
      <c r="H2" s="48"/>
    </row>
    <row r="3" spans="1:8" x14ac:dyDescent="0.25">
      <c r="A3" s="50"/>
      <c r="B3" s="51"/>
      <c r="C3" s="48"/>
      <c r="D3" s="48"/>
      <c r="E3" s="48"/>
      <c r="F3" s="48"/>
      <c r="G3" s="48"/>
      <c r="H3" s="48"/>
    </row>
    <row r="4" spans="1:8" ht="38" x14ac:dyDescent="0.25">
      <c r="A4" s="52"/>
      <c r="B4" s="53"/>
      <c r="C4" s="54" t="s">
        <v>26</v>
      </c>
      <c r="D4" s="54" t="s">
        <v>27</v>
      </c>
      <c r="E4" s="54" t="s">
        <v>18</v>
      </c>
      <c r="F4" s="54" t="s">
        <v>21</v>
      </c>
      <c r="G4" s="54" t="s">
        <v>22</v>
      </c>
      <c r="H4" s="54" t="s">
        <v>19</v>
      </c>
    </row>
    <row r="5" spans="1:8" ht="15" customHeight="1" x14ac:dyDescent="0.25">
      <c r="A5" s="55"/>
      <c r="B5" s="56"/>
      <c r="C5" s="57" t="s">
        <v>2</v>
      </c>
      <c r="D5" s="57"/>
      <c r="E5" s="57"/>
      <c r="F5" s="57"/>
      <c r="G5" s="57"/>
      <c r="H5" s="57"/>
    </row>
    <row r="6" spans="1:8" x14ac:dyDescent="0.25">
      <c r="A6" s="58"/>
      <c r="B6" s="59">
        <v>2019</v>
      </c>
      <c r="C6" s="60">
        <v>58282.416666666664</v>
      </c>
      <c r="D6" s="60">
        <v>45141.360639583327</v>
      </c>
      <c r="E6" s="61">
        <f t="shared" ref="E6:E10" si="0">D6/C6</f>
        <v>0.77452794893113841</v>
      </c>
      <c r="F6" s="62">
        <v>161.93676764135546</v>
      </c>
      <c r="G6" s="62">
        <f t="shared" ref="G6:G10" si="1">(H6/365)/C6</f>
        <v>125.42455249779738</v>
      </c>
      <c r="H6" s="63">
        <f t="shared" ref="H6:H10" si="2">D6*F6*365</f>
        <v>2668166800.5509944</v>
      </c>
    </row>
    <row r="7" spans="1:8" x14ac:dyDescent="0.25">
      <c r="A7" s="58"/>
      <c r="B7" s="59">
        <v>2020</v>
      </c>
      <c r="C7" s="60">
        <v>50463.166666666664</v>
      </c>
      <c r="D7" s="60">
        <v>22478.539628416667</v>
      </c>
      <c r="E7" s="61">
        <f t="shared" si="0"/>
        <v>0.44544449175966633</v>
      </c>
      <c r="F7" s="62">
        <v>136.02876564505425</v>
      </c>
      <c r="G7" s="62">
        <f t="shared" si="1"/>
        <v>60.593264377455945</v>
      </c>
      <c r="H7" s="63">
        <f t="shared" si="2"/>
        <v>1116070719.6922889</v>
      </c>
    </row>
    <row r="8" spans="1:8" x14ac:dyDescent="0.25">
      <c r="A8" s="58"/>
      <c r="B8" s="59">
        <v>2021</v>
      </c>
      <c r="C8" s="60">
        <v>56896.833333333336</v>
      </c>
      <c r="D8" s="60">
        <v>32999.081817166661</v>
      </c>
      <c r="E8" s="61">
        <f t="shared" si="0"/>
        <v>0.57998099162812211</v>
      </c>
      <c r="F8" s="62">
        <v>167.45051122792404</v>
      </c>
      <c r="G8" s="62">
        <f t="shared" si="1"/>
        <v>97.118113550607376</v>
      </c>
      <c r="H8" s="63">
        <f t="shared" si="2"/>
        <v>2016885288.9228773</v>
      </c>
    </row>
    <row r="9" spans="1:8" x14ac:dyDescent="0.25">
      <c r="A9" s="58"/>
      <c r="B9" s="59">
        <v>2022</v>
      </c>
      <c r="C9" s="60">
        <v>60994.876953902887</v>
      </c>
      <c r="D9" s="60">
        <v>42662.971614072485</v>
      </c>
      <c r="E9" s="61">
        <f t="shared" si="0"/>
        <v>0.69945172028652813</v>
      </c>
      <c r="F9" s="62">
        <v>177.02027062864406</v>
      </c>
      <c r="G9" s="62">
        <f t="shared" si="1"/>
        <v>123.81713281679184</v>
      </c>
      <c r="H9" s="63">
        <f t="shared" si="2"/>
        <v>2756556935.0450234</v>
      </c>
    </row>
    <row r="10" spans="1:8" outlineLevel="1" x14ac:dyDescent="0.25">
      <c r="A10" s="58"/>
      <c r="B10" s="59">
        <v>2023</v>
      </c>
      <c r="C10" s="60">
        <v>61589.912327657737</v>
      </c>
      <c r="D10" s="60">
        <v>45365.981327481662</v>
      </c>
      <c r="E10" s="61">
        <f t="shared" si="0"/>
        <v>0.73658135907281508</v>
      </c>
      <c r="F10" s="62">
        <v>185.81679786005532</v>
      </c>
      <c r="G10" s="62">
        <f t="shared" si="1"/>
        <v>136.86918950631809</v>
      </c>
      <c r="H10" s="63">
        <f t="shared" si="2"/>
        <v>3076862904.4488721</v>
      </c>
    </row>
    <row r="11" spans="1:8" outlineLevel="1" x14ac:dyDescent="0.25">
      <c r="A11" s="58"/>
      <c r="B11" s="59">
        <v>2024</v>
      </c>
      <c r="C11" s="60">
        <v>61936.587575602964</v>
      </c>
      <c r="D11" s="60">
        <v>47722.600347889878</v>
      </c>
      <c r="E11" s="61">
        <f t="shared" ref="E11" si="3">D11/C11</f>
        <v>0.77050742083001</v>
      </c>
      <c r="F11" s="62">
        <v>196.5932874548667</v>
      </c>
      <c r="G11" s="62">
        <f t="shared" ref="G11" si="4">(H11/365)/C11</f>
        <v>151.47658686934207</v>
      </c>
      <c r="H11" s="63">
        <f t="shared" ref="H11" si="5">D11*F11*365</f>
        <v>3424409154.2245493</v>
      </c>
    </row>
    <row r="12" spans="1:8" x14ac:dyDescent="0.25">
      <c r="A12" s="58"/>
      <c r="B12" s="51"/>
      <c r="C12" s="48"/>
      <c r="D12" s="48"/>
      <c r="E12" s="48"/>
      <c r="F12" s="48"/>
      <c r="G12" s="48"/>
      <c r="H12" s="48"/>
    </row>
    <row r="13" spans="1:8" ht="15" customHeight="1" x14ac:dyDescent="0.25">
      <c r="A13" s="55"/>
      <c r="B13" s="51"/>
      <c r="C13" s="57" t="s">
        <v>3</v>
      </c>
      <c r="D13" s="57"/>
      <c r="E13" s="57"/>
      <c r="F13" s="57"/>
      <c r="G13" s="57"/>
      <c r="H13" s="57"/>
    </row>
    <row r="14" spans="1:8" x14ac:dyDescent="0.25">
      <c r="A14" s="48"/>
      <c r="B14" s="59">
        <f>B7</f>
        <v>2020</v>
      </c>
      <c r="C14" s="61">
        <f t="shared" ref="C14:H18" si="6">C7/C6-1</f>
        <v>-0.13416138944135525</v>
      </c>
      <c r="D14" s="61">
        <f t="shared" si="6"/>
        <v>-0.50204115892984846</v>
      </c>
      <c r="E14" s="61">
        <f t="shared" si="6"/>
        <v>-0.42488261091883484</v>
      </c>
      <c r="F14" s="61">
        <f t="shared" si="6"/>
        <v>-0.15998838542757732</v>
      </c>
      <c r="G14" s="61">
        <f t="shared" si="6"/>
        <v>-0.5168947134292543</v>
      </c>
      <c r="H14" s="61">
        <f t="shared" si="6"/>
        <v>-0.58170878992204955</v>
      </c>
    </row>
    <row r="15" spans="1:8" x14ac:dyDescent="0.25">
      <c r="A15" s="48"/>
      <c r="B15" s="59">
        <f>B8</f>
        <v>2021</v>
      </c>
      <c r="C15" s="61">
        <f t="shared" si="6"/>
        <v>0.1274923293887622</v>
      </c>
      <c r="D15" s="61">
        <f t="shared" si="6"/>
        <v>0.46802605341186188</v>
      </c>
      <c r="E15" s="61">
        <f t="shared" si="6"/>
        <v>0.30202753060653675</v>
      </c>
      <c r="F15" s="61">
        <f t="shared" si="6"/>
        <v>0.23099338903699174</v>
      </c>
      <c r="G15" s="61">
        <f t="shared" si="6"/>
        <v>0.60278728252080604</v>
      </c>
      <c r="H15" s="61">
        <f t="shared" si="6"/>
        <v>0.80713036668406768</v>
      </c>
    </row>
    <row r="16" spans="1:8" x14ac:dyDescent="0.25">
      <c r="A16" s="48"/>
      <c r="B16" s="59">
        <f>B9</f>
        <v>2022</v>
      </c>
      <c r="C16" s="61">
        <f t="shared" si="6"/>
        <v>7.2025864718356702E-2</v>
      </c>
      <c r="D16" s="61">
        <f t="shared" si="6"/>
        <v>0.29285329362947632</v>
      </c>
      <c r="E16" s="61">
        <f t="shared" si="6"/>
        <v>0.205990765874978</v>
      </c>
      <c r="F16" s="61">
        <f t="shared" si="6"/>
        <v>5.7149777152332604E-2</v>
      </c>
      <c r="G16" s="61">
        <f t="shared" si="6"/>
        <v>0.27491286939250359</v>
      </c>
      <c r="H16" s="61">
        <f t="shared" si="6"/>
        <v>0.36673957125105994</v>
      </c>
    </row>
    <row r="17" spans="1:8" outlineLevel="1" x14ac:dyDescent="0.25">
      <c r="A17" s="48"/>
      <c r="B17" s="59">
        <v>2023</v>
      </c>
      <c r="C17" s="61">
        <f t="shared" si="6"/>
        <v>9.7554975675178124E-3</v>
      </c>
      <c r="D17" s="61">
        <f t="shared" si="6"/>
        <v>6.335727707531702E-2</v>
      </c>
      <c r="E17" s="61">
        <f t="shared" si="6"/>
        <v>5.3083919460626738E-2</v>
      </c>
      <c r="F17" s="61">
        <f t="shared" si="6"/>
        <v>4.9692203046422634E-2</v>
      </c>
      <c r="G17" s="61">
        <f t="shared" si="6"/>
        <v>0.10541397941138686</v>
      </c>
      <c r="H17" s="61">
        <f t="shared" si="6"/>
        <v>0.11619784279863499</v>
      </c>
    </row>
    <row r="18" spans="1:8" outlineLevel="1" x14ac:dyDescent="0.25">
      <c r="A18" s="48"/>
      <c r="B18" s="59">
        <v>2024</v>
      </c>
      <c r="C18" s="61">
        <f t="shared" si="6"/>
        <v>5.6287667061598601E-3</v>
      </c>
      <c r="D18" s="61">
        <f t="shared" si="6"/>
        <v>5.194683221766061E-2</v>
      </c>
      <c r="E18" s="61">
        <f t="shared" si="6"/>
        <v>4.605881120844546E-2</v>
      </c>
      <c r="F18" s="61">
        <f t="shared" si="6"/>
        <v>5.7995238960729001E-2</v>
      </c>
      <c r="G18" s="61">
        <f t="shared" si="6"/>
        <v>0.10672524193145505</v>
      </c>
      <c r="H18" s="61">
        <f t="shared" si="6"/>
        <v>0.11295474012610573</v>
      </c>
    </row>
    <row r="19" spans="1:8" x14ac:dyDescent="0.25">
      <c r="A19" s="48"/>
      <c r="B19" s="64"/>
      <c r="C19" s="65"/>
      <c r="D19" s="65"/>
      <c r="E19" s="65"/>
      <c r="F19" s="65"/>
      <c r="G19" s="65"/>
      <c r="H19" s="65"/>
    </row>
    <row r="20" spans="1:8" ht="15" customHeight="1" x14ac:dyDescent="0.25">
      <c r="A20" s="58"/>
      <c r="B20" s="64"/>
      <c r="C20" s="57" t="s">
        <v>4</v>
      </c>
      <c r="D20" s="57"/>
      <c r="E20" s="57"/>
      <c r="F20" s="57"/>
      <c r="G20" s="57"/>
      <c r="H20" s="57"/>
    </row>
    <row r="21" spans="1:8" x14ac:dyDescent="0.25">
      <c r="A21" s="58"/>
      <c r="B21" s="59">
        <f>B7</f>
        <v>2020</v>
      </c>
      <c r="C21" s="66">
        <f>C7/C$6</f>
        <v>0.86583861055864475</v>
      </c>
      <c r="D21" s="66">
        <f t="shared" ref="D21:G21" si="7">D7/D$6</f>
        <v>0.49795884107015154</v>
      </c>
      <c r="E21" s="66">
        <f t="shared" si="7"/>
        <v>0.57511738908116516</v>
      </c>
      <c r="F21" s="66">
        <f t="shared" si="7"/>
        <v>0.84001161457242268</v>
      </c>
      <c r="G21" s="66">
        <f t="shared" si="7"/>
        <v>0.48310528657074575</v>
      </c>
      <c r="H21" s="66">
        <f>H7/H$6</f>
        <v>0.41829121007795045</v>
      </c>
    </row>
    <row r="22" spans="1:8" x14ac:dyDescent="0.25">
      <c r="A22" s="48"/>
      <c r="B22" s="59">
        <f>B8</f>
        <v>2021</v>
      </c>
      <c r="C22" s="66">
        <f t="shared" ref="C22:H23" si="8">C8/C$6</f>
        <v>0.97622639189349569</v>
      </c>
      <c r="D22" s="66">
        <f t="shared" si="8"/>
        <v>0.73101655221775907</v>
      </c>
      <c r="E22" s="66">
        <f t="shared" si="8"/>
        <v>0.74881867391422818</v>
      </c>
      <c r="F22" s="66">
        <f t="shared" si="8"/>
        <v>1.0340487442529418</v>
      </c>
      <c r="G22" s="66">
        <f t="shared" si="8"/>
        <v>0.77431500943416076</v>
      </c>
      <c r="H22" s="66">
        <f t="shared" si="8"/>
        <v>0.755906747848889</v>
      </c>
    </row>
    <row r="23" spans="1:8" outlineLevel="1" x14ac:dyDescent="0.25">
      <c r="A23" s="48"/>
      <c r="B23" s="59">
        <f>B9</f>
        <v>2022</v>
      </c>
      <c r="C23" s="66">
        <f t="shared" si="8"/>
        <v>1.0465399419305059</v>
      </c>
      <c r="D23" s="66">
        <f t="shared" si="8"/>
        <v>0.94509715723239396</v>
      </c>
      <c r="E23" s="66">
        <f t="shared" si="8"/>
        <v>0.90306840605530536</v>
      </c>
      <c r="F23" s="66">
        <f t="shared" si="8"/>
        <v>1.0931443995516468</v>
      </c>
      <c r="G23" s="66">
        <f t="shared" si="8"/>
        <v>0.98718417049138951</v>
      </c>
      <c r="H23" s="66">
        <f t="shared" si="8"/>
        <v>1.0331276644607736</v>
      </c>
    </row>
    <row r="24" spans="1:8" outlineLevel="1" x14ac:dyDescent="0.25">
      <c r="A24" s="48"/>
      <c r="B24" s="59">
        <v>2023</v>
      </c>
      <c r="C24" s="67">
        <f t="shared" ref="C24:H25" si="9">C10/C$6</f>
        <v>1.0567494597883194</v>
      </c>
      <c r="D24" s="67">
        <f t="shared" si="9"/>
        <v>1.0049759396862612</v>
      </c>
      <c r="E24" s="67">
        <f t="shared" si="9"/>
        <v>0.95100681658978181</v>
      </c>
      <c r="F24" s="67">
        <f t="shared" si="9"/>
        <v>1.1474651530132269</v>
      </c>
      <c r="G24" s="67">
        <f t="shared" si="9"/>
        <v>1.091247182314816</v>
      </c>
      <c r="H24" s="67">
        <f t="shared" si="9"/>
        <v>1.1531748704067073</v>
      </c>
    </row>
    <row r="25" spans="1:8" s="45" customFormat="1" x14ac:dyDescent="0.25">
      <c r="A25" s="58"/>
      <c r="B25" s="59">
        <v>2024</v>
      </c>
      <c r="C25" s="67">
        <f t="shared" si="9"/>
        <v>1.0626976559643282</v>
      </c>
      <c r="D25" s="67">
        <f t="shared" si="9"/>
        <v>1.0571812562079292</v>
      </c>
      <c r="E25" s="67">
        <f t="shared" si="9"/>
        <v>0.99480906001303526</v>
      </c>
      <c r="F25" s="67">
        <f t="shared" si="9"/>
        <v>1.2140126687613384</v>
      </c>
      <c r="G25" s="67">
        <f t="shared" si="9"/>
        <v>1.2077108018543834</v>
      </c>
      <c r="H25" s="67">
        <f t="shared" si="9"/>
        <v>1.2834314382134526</v>
      </c>
    </row>
    <row r="26" spans="1:8" s="45" customFormat="1" x14ac:dyDescent="0.25">
      <c r="B26" s="59"/>
      <c r="C26" s="67"/>
      <c r="D26" s="67"/>
      <c r="E26" s="67"/>
      <c r="F26" s="67"/>
      <c r="G26" s="67"/>
      <c r="H26" s="67"/>
    </row>
    <row r="27" spans="1:8" s="45" customFormat="1" x14ac:dyDescent="0.25">
      <c r="B27" s="68" t="s">
        <v>20</v>
      </c>
    </row>
    <row r="28" spans="1:8" s="45" customFormat="1" x14ac:dyDescent="0.25"/>
    <row r="29" spans="1:8" s="45" customFormat="1" x14ac:dyDescent="0.25">
      <c r="B29" s="68"/>
      <c r="C29" s="69"/>
      <c r="D29" s="69"/>
      <c r="E29" s="69"/>
      <c r="F29" s="69"/>
      <c r="G29" s="69"/>
      <c r="H29" s="69"/>
    </row>
    <row r="30" spans="1:8" s="45" customFormat="1" x14ac:dyDescent="0.25">
      <c r="B30" s="68"/>
      <c r="C30" s="69"/>
      <c r="D30" s="69"/>
      <c r="E30" s="69"/>
      <c r="F30" s="69"/>
      <c r="G30" s="69"/>
      <c r="H30" s="69"/>
    </row>
    <row r="31" spans="1:8" s="45" customFormat="1" x14ac:dyDescent="0.25"/>
    <row r="32" spans="1:8" s="45" customFormat="1" x14ac:dyDescent="0.25"/>
    <row r="33" s="45" customFormat="1" x14ac:dyDescent="0.25"/>
    <row r="34" s="45" customFormat="1" x14ac:dyDescent="0.25"/>
    <row r="35" s="45" customFormat="1" x14ac:dyDescent="0.25"/>
    <row r="36" s="45" customFormat="1" x14ac:dyDescent="0.25"/>
    <row r="37" s="45" customFormat="1" x14ac:dyDescent="0.25"/>
    <row r="38" s="45" customFormat="1" x14ac:dyDescent="0.25"/>
    <row r="39" s="45" customFormat="1" x14ac:dyDescent="0.25"/>
    <row r="40" s="45" customFormat="1" x14ac:dyDescent="0.25"/>
    <row r="41" s="45" customFormat="1" x14ac:dyDescent="0.25"/>
    <row r="42" s="45" customFormat="1" x14ac:dyDescent="0.25"/>
    <row r="43" s="45" customFormat="1" x14ac:dyDescent="0.25"/>
  </sheetData>
  <mergeCells count="3">
    <mergeCell ref="C5:H5"/>
    <mergeCell ref="C13:H13"/>
    <mergeCell ref="C20:H20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507B5-33A3-4826-BF42-C673F319656F}">
  <dimension ref="A1:R43"/>
  <sheetViews>
    <sheetView zoomScaleNormal="100" workbookViewId="0">
      <selection activeCell="C20" sqref="C20:H20"/>
    </sheetView>
  </sheetViews>
  <sheetFormatPr baseColWidth="10" defaultColWidth="8.6640625" defaultRowHeight="18" outlineLevelRow="1" x14ac:dyDescent="0.25"/>
  <cols>
    <col min="1" max="1" width="8.1640625" style="49" customWidth="1"/>
    <col min="2" max="2" width="9" style="49" customWidth="1"/>
    <col min="3" max="8" width="19.33203125" style="49" customWidth="1"/>
    <col min="9" max="18" width="8.6640625" style="45"/>
    <col min="19" max="16384" width="8.6640625" style="49"/>
  </cols>
  <sheetData>
    <row r="1" spans="1:8" s="45" customFormat="1" x14ac:dyDescent="0.25"/>
    <row r="2" spans="1:8" ht="20" x14ac:dyDescent="0.25">
      <c r="A2" s="46"/>
      <c r="B2" s="47" t="s">
        <v>38</v>
      </c>
      <c r="C2" s="48"/>
      <c r="D2" s="48"/>
      <c r="E2" s="48"/>
      <c r="F2" s="48"/>
      <c r="G2" s="48"/>
      <c r="H2" s="48"/>
    </row>
    <row r="3" spans="1:8" x14ac:dyDescent="0.25">
      <c r="A3" s="50"/>
      <c r="B3" s="51"/>
      <c r="C3" s="48"/>
      <c r="D3" s="48"/>
      <c r="E3" s="48"/>
      <c r="F3" s="48"/>
      <c r="G3" s="48"/>
      <c r="H3" s="48"/>
    </row>
    <row r="4" spans="1:8" ht="38" x14ac:dyDescent="0.25">
      <c r="A4" s="52"/>
      <c r="B4" s="53"/>
      <c r="C4" s="54" t="s">
        <v>26</v>
      </c>
      <c r="D4" s="54" t="s">
        <v>27</v>
      </c>
      <c r="E4" s="54" t="s">
        <v>18</v>
      </c>
      <c r="F4" s="54" t="s">
        <v>21</v>
      </c>
      <c r="G4" s="54" t="s">
        <v>22</v>
      </c>
      <c r="H4" s="54" t="s">
        <v>19</v>
      </c>
    </row>
    <row r="5" spans="1:8" ht="15" customHeight="1" x14ac:dyDescent="0.25">
      <c r="A5" s="55"/>
      <c r="B5" s="56"/>
      <c r="C5" s="57" t="s">
        <v>2</v>
      </c>
      <c r="D5" s="57"/>
      <c r="E5" s="57"/>
      <c r="F5" s="57"/>
      <c r="G5" s="57"/>
      <c r="H5" s="57"/>
    </row>
    <row r="6" spans="1:8" x14ac:dyDescent="0.25">
      <c r="A6" s="58"/>
      <c r="B6" s="59">
        <v>2019</v>
      </c>
      <c r="C6" s="60">
        <v>9225.25</v>
      </c>
      <c r="D6" s="60">
        <v>6490.1335838333325</v>
      </c>
      <c r="E6" s="61">
        <f t="shared" ref="E6:E10" si="0">D6/C6</f>
        <v>0.70351845032203275</v>
      </c>
      <c r="F6" s="62">
        <v>96.937905612213925</v>
      </c>
      <c r="G6" s="62">
        <f t="shared" ref="G6:G10" si="1">(H6/365)/C6</f>
        <v>68.197605133768221</v>
      </c>
      <c r="H6" s="63">
        <f t="shared" ref="H6:H10" si="2">D6*F6*365</f>
        <v>229636084.21750778</v>
      </c>
    </row>
    <row r="7" spans="1:8" x14ac:dyDescent="0.25">
      <c r="A7" s="58"/>
      <c r="B7" s="59">
        <v>2020</v>
      </c>
      <c r="C7" s="60">
        <v>9310.5</v>
      </c>
      <c r="D7" s="60">
        <v>5326.6411754166666</v>
      </c>
      <c r="E7" s="61">
        <f t="shared" si="0"/>
        <v>0.57211118365465508</v>
      </c>
      <c r="F7" s="62">
        <v>96.253682532823603</v>
      </c>
      <c r="G7" s="62">
        <f t="shared" si="1"/>
        <v>55.067808244973115</v>
      </c>
      <c r="H7" s="63">
        <f t="shared" si="2"/>
        <v>187138722.4626601</v>
      </c>
    </row>
    <row r="8" spans="1:8" x14ac:dyDescent="0.25">
      <c r="A8" s="58"/>
      <c r="B8" s="59">
        <v>2021</v>
      </c>
      <c r="C8" s="60">
        <v>9388.5</v>
      </c>
      <c r="D8" s="60">
        <v>6480.1347757499998</v>
      </c>
      <c r="E8" s="61">
        <f t="shared" si="0"/>
        <v>0.69022045861958781</v>
      </c>
      <c r="F8" s="62">
        <v>112.7364541980687</v>
      </c>
      <c r="G8" s="62">
        <f t="shared" si="1"/>
        <v>77.813007119737122</v>
      </c>
      <c r="H8" s="63">
        <f t="shared" si="2"/>
        <v>266649807.33043298</v>
      </c>
    </row>
    <row r="9" spans="1:8" x14ac:dyDescent="0.25">
      <c r="A9" s="58"/>
      <c r="B9" s="59">
        <v>2022</v>
      </c>
      <c r="C9" s="60">
        <v>9399.4197806680349</v>
      </c>
      <c r="D9" s="60">
        <v>6704.9252548250015</v>
      </c>
      <c r="E9" s="61">
        <f t="shared" si="0"/>
        <v>0.71333395159296409</v>
      </c>
      <c r="F9" s="62">
        <v>125.32462815050998</v>
      </c>
      <c r="G9" s="62">
        <f t="shared" si="1"/>
        <v>89.398312230522123</v>
      </c>
      <c r="H9" s="63">
        <f t="shared" si="2"/>
        <v>306706676.48333597</v>
      </c>
    </row>
    <row r="10" spans="1:8" outlineLevel="1" x14ac:dyDescent="0.25">
      <c r="A10" s="58"/>
      <c r="B10" s="59">
        <v>2023</v>
      </c>
      <c r="C10" s="60">
        <v>9435.2719143336562</v>
      </c>
      <c r="D10" s="60">
        <v>6859.7439842047906</v>
      </c>
      <c r="E10" s="61">
        <f t="shared" si="0"/>
        <v>0.72703193363020779</v>
      </c>
      <c r="F10" s="62">
        <v>128.97734295618068</v>
      </c>
      <c r="G10" s="62">
        <f t="shared" si="1"/>
        <v>93.770647043918515</v>
      </c>
      <c r="H10" s="63">
        <f t="shared" si="2"/>
        <v>322934316.64146817</v>
      </c>
    </row>
    <row r="11" spans="1:8" outlineLevel="1" x14ac:dyDescent="0.25">
      <c r="A11" s="58"/>
      <c r="B11" s="59">
        <v>2024</v>
      </c>
      <c r="C11" s="60">
        <v>9557.0329138040615</v>
      </c>
      <c r="D11" s="60">
        <v>6966.4861016483837</v>
      </c>
      <c r="E11" s="61">
        <f t="shared" ref="E11" si="3">D11/C11</f>
        <v>0.72893817197030641</v>
      </c>
      <c r="F11" s="62">
        <v>130.43958138379645</v>
      </c>
      <c r="G11" s="62">
        <f t="shared" ref="G11" si="4">(H11/365)/C11</f>
        <v>95.082390006476587</v>
      </c>
      <c r="H11" s="63">
        <f t="shared" ref="H11" si="5">D11*F11*365</f>
        <v>331677518.74749368</v>
      </c>
    </row>
    <row r="12" spans="1:8" x14ac:dyDescent="0.25">
      <c r="A12" s="58"/>
      <c r="B12" s="51"/>
      <c r="C12" s="48"/>
      <c r="D12" s="48"/>
      <c r="E12" s="48"/>
      <c r="F12" s="48"/>
      <c r="G12" s="48"/>
      <c r="H12" s="48"/>
    </row>
    <row r="13" spans="1:8" ht="15" customHeight="1" x14ac:dyDescent="0.25">
      <c r="A13" s="55"/>
      <c r="B13" s="51"/>
      <c r="C13" s="57" t="s">
        <v>3</v>
      </c>
      <c r="D13" s="57"/>
      <c r="E13" s="57"/>
      <c r="F13" s="57"/>
      <c r="G13" s="57"/>
      <c r="H13" s="57"/>
    </row>
    <row r="14" spans="1:8" x14ac:dyDescent="0.25">
      <c r="A14" s="48"/>
      <c r="B14" s="59">
        <f>B7</f>
        <v>2020</v>
      </c>
      <c r="C14" s="61">
        <f t="shared" ref="C14:H18" si="6">C7/C6-1</f>
        <v>9.2409419798922254E-3</v>
      </c>
      <c r="D14" s="61">
        <f t="shared" si="6"/>
        <v>-0.1792709492628749</v>
      </c>
      <c r="E14" s="61">
        <f t="shared" si="6"/>
        <v>-0.18678581436951158</v>
      </c>
      <c r="F14" s="61">
        <f t="shared" si="6"/>
        <v>-7.0583645795635475E-3</v>
      </c>
      <c r="G14" s="61">
        <f t="shared" si="6"/>
        <v>-0.19252577657296432</v>
      </c>
      <c r="H14" s="61">
        <f t="shared" si="6"/>
        <v>-0.18506395412401666</v>
      </c>
    </row>
    <row r="15" spans="1:8" x14ac:dyDescent="0.25">
      <c r="A15" s="48"/>
      <c r="B15" s="59">
        <f>B8</f>
        <v>2021</v>
      </c>
      <c r="C15" s="61">
        <f t="shared" si="6"/>
        <v>8.3776381504752084E-3</v>
      </c>
      <c r="D15" s="61">
        <f t="shared" si="6"/>
        <v>0.21655177481391052</v>
      </c>
      <c r="E15" s="61">
        <f t="shared" si="6"/>
        <v>0.20644461835276284</v>
      </c>
      <c r="F15" s="61">
        <f t="shared" si="6"/>
        <v>0.17124302397078961</v>
      </c>
      <c r="G15" s="61">
        <f t="shared" si="6"/>
        <v>0.41303984305277508</v>
      </c>
      <c r="H15" s="61">
        <f t="shared" si="6"/>
        <v>0.42487777955007555</v>
      </c>
    </row>
    <row r="16" spans="1:8" x14ac:dyDescent="0.25">
      <c r="A16" s="48"/>
      <c r="B16" s="59">
        <f>B9</f>
        <v>2022</v>
      </c>
      <c r="C16" s="61">
        <f t="shared" si="6"/>
        <v>1.1631017380875353E-3</v>
      </c>
      <c r="D16" s="61">
        <f t="shared" si="6"/>
        <v>3.4689167255627762E-2</v>
      </c>
      <c r="E16" s="61">
        <f t="shared" si="6"/>
        <v>3.3487116594026034E-2</v>
      </c>
      <c r="F16" s="61">
        <f t="shared" si="6"/>
        <v>0.1116601905034631</v>
      </c>
      <c r="G16" s="61">
        <f t="shared" si="6"/>
        <v>0.14888648491579004</v>
      </c>
      <c r="H16" s="61">
        <f t="shared" si="6"/>
        <v>0.1502227567832608</v>
      </c>
    </row>
    <row r="17" spans="1:8" outlineLevel="1" x14ac:dyDescent="0.25">
      <c r="A17" s="48"/>
      <c r="B17" s="59">
        <v>2023</v>
      </c>
      <c r="C17" s="61">
        <f t="shared" si="6"/>
        <v>3.8142922118831191E-3</v>
      </c>
      <c r="D17" s="61">
        <f t="shared" si="6"/>
        <v>2.3090299070579245E-2</v>
      </c>
      <c r="E17" s="61">
        <f t="shared" si="6"/>
        <v>1.9202761913482913E-2</v>
      </c>
      <c r="F17" s="61">
        <f t="shared" si="6"/>
        <v>2.91460254825886E-2</v>
      </c>
      <c r="G17" s="61">
        <f t="shared" si="6"/>
        <v>4.8908471584138136E-2</v>
      </c>
      <c r="H17" s="61">
        <f t="shared" si="6"/>
        <v>5.2909314998279333E-2</v>
      </c>
    </row>
    <row r="18" spans="1:8" outlineLevel="1" x14ac:dyDescent="0.25">
      <c r="A18" s="48"/>
      <c r="B18" s="59">
        <v>2024</v>
      </c>
      <c r="C18" s="61">
        <f t="shared" si="6"/>
        <v>1.2904874451517445E-2</v>
      </c>
      <c r="D18" s="61">
        <f t="shared" si="6"/>
        <v>1.5560656154133046E-2</v>
      </c>
      <c r="E18" s="61">
        <f t="shared" si="6"/>
        <v>2.6219458209770785E-3</v>
      </c>
      <c r="F18" s="61">
        <f t="shared" si="6"/>
        <v>1.1337172825095054E-2</v>
      </c>
      <c r="G18" s="61">
        <f t="shared" si="6"/>
        <v>1.3988844098982378E-2</v>
      </c>
      <c r="H18" s="61">
        <f t="shared" si="6"/>
        <v>2.7074242827319184E-2</v>
      </c>
    </row>
    <row r="19" spans="1:8" x14ac:dyDescent="0.25">
      <c r="A19" s="48"/>
      <c r="B19" s="64"/>
      <c r="C19" s="65"/>
      <c r="D19" s="65"/>
      <c r="E19" s="65"/>
      <c r="F19" s="65"/>
      <c r="G19" s="65"/>
      <c r="H19" s="65"/>
    </row>
    <row r="20" spans="1:8" ht="15" customHeight="1" x14ac:dyDescent="0.25">
      <c r="A20" s="58"/>
      <c r="B20" s="64"/>
      <c r="C20" s="57" t="s">
        <v>4</v>
      </c>
      <c r="D20" s="57"/>
      <c r="E20" s="57"/>
      <c r="F20" s="57"/>
      <c r="G20" s="57"/>
      <c r="H20" s="57"/>
    </row>
    <row r="21" spans="1:8" x14ac:dyDescent="0.25">
      <c r="A21" s="58"/>
      <c r="B21" s="59">
        <f>B7</f>
        <v>2020</v>
      </c>
      <c r="C21" s="66">
        <f>C7/C$6</f>
        <v>1.0092409419798922</v>
      </c>
      <c r="D21" s="66">
        <f t="shared" ref="D21:G21" si="7">D7/D$6</f>
        <v>0.8207290507371251</v>
      </c>
      <c r="E21" s="66">
        <f t="shared" si="7"/>
        <v>0.81321418563048842</v>
      </c>
      <c r="F21" s="66">
        <f t="shared" si="7"/>
        <v>0.99294163542043645</v>
      </c>
      <c r="G21" s="66">
        <f t="shared" si="7"/>
        <v>0.80747422342703568</v>
      </c>
      <c r="H21" s="66">
        <f>H7/H$6</f>
        <v>0.81493604587598334</v>
      </c>
    </row>
    <row r="22" spans="1:8" x14ac:dyDescent="0.25">
      <c r="A22" s="48"/>
      <c r="B22" s="59">
        <f>B8</f>
        <v>2021</v>
      </c>
      <c r="C22" s="66">
        <f t="shared" ref="C22:H25" si="8">C8/C$6</f>
        <v>1.0176959973984445</v>
      </c>
      <c r="D22" s="66">
        <f t="shared" si="8"/>
        <v>0.99845938331558548</v>
      </c>
      <c r="E22" s="66">
        <f t="shared" si="8"/>
        <v>0.98109787782202751</v>
      </c>
      <c r="F22" s="66">
        <f t="shared" si="8"/>
        <v>1.1629759636963335</v>
      </c>
      <c r="G22" s="66">
        <f t="shared" si="8"/>
        <v>1.1409932499405</v>
      </c>
      <c r="H22" s="66">
        <f t="shared" si="8"/>
        <v>1.1611842635230898</v>
      </c>
    </row>
    <row r="23" spans="1:8" outlineLevel="1" x14ac:dyDescent="0.25">
      <c r="A23" s="48"/>
      <c r="B23" s="59">
        <f>B9</f>
        <v>2022</v>
      </c>
      <c r="C23" s="66">
        <f t="shared" si="8"/>
        <v>1.0188796813818635</v>
      </c>
      <c r="D23" s="66">
        <f t="shared" si="8"/>
        <v>1.0330951078613708</v>
      </c>
      <c r="E23" s="66">
        <f t="shared" si="8"/>
        <v>1.0139520168468052</v>
      </c>
      <c r="F23" s="66">
        <f t="shared" si="8"/>
        <v>1.2928340813536146</v>
      </c>
      <c r="G23" s="66">
        <f t="shared" si="8"/>
        <v>1.3108717242367844</v>
      </c>
      <c r="H23" s="66">
        <f t="shared" si="8"/>
        <v>1.3356205647228687</v>
      </c>
    </row>
    <row r="24" spans="1:8" outlineLevel="1" x14ac:dyDescent="0.25">
      <c r="A24" s="48"/>
      <c r="B24" s="59">
        <v>2023</v>
      </c>
      <c r="C24" s="67">
        <f t="shared" si="8"/>
        <v>1.0227659862154042</v>
      </c>
      <c r="D24" s="67">
        <f t="shared" si="8"/>
        <v>1.0569495828702422</v>
      </c>
      <c r="E24" s="67">
        <f t="shared" si="8"/>
        <v>1.0334226960180104</v>
      </c>
      <c r="F24" s="67">
        <f t="shared" si="8"/>
        <v>1.330515056433506</v>
      </c>
      <c r="G24" s="67">
        <f t="shared" si="8"/>
        <v>1.3749844567120693</v>
      </c>
      <c r="H24" s="67">
        <f t="shared" si="8"/>
        <v>1.4062873338999708</v>
      </c>
    </row>
    <row r="25" spans="1:8" s="45" customFormat="1" x14ac:dyDescent="0.25">
      <c r="A25" s="58"/>
      <c r="B25" s="59">
        <v>2024</v>
      </c>
      <c r="C25" s="67">
        <f t="shared" si="8"/>
        <v>1.0359646528607964</v>
      </c>
      <c r="D25" s="67">
        <f t="shared" si="8"/>
        <v>1.0733964119015402</v>
      </c>
      <c r="E25" s="67">
        <f t="shared" si="8"/>
        <v>1.0361322743371377</v>
      </c>
      <c r="F25" s="67">
        <f t="shared" si="8"/>
        <v>1.3455993355746836</v>
      </c>
      <c r="G25" s="67">
        <f t="shared" si="8"/>
        <v>1.3942188999155383</v>
      </c>
      <c r="H25" s="67">
        <f t="shared" si="8"/>
        <v>1.444361498662962</v>
      </c>
    </row>
    <row r="26" spans="1:8" s="45" customFormat="1" x14ac:dyDescent="0.25">
      <c r="B26" s="59"/>
      <c r="C26" s="67"/>
      <c r="D26" s="67"/>
      <c r="E26" s="67"/>
      <c r="F26" s="67"/>
      <c r="G26" s="67"/>
      <c r="H26" s="67"/>
    </row>
    <row r="27" spans="1:8" s="45" customFormat="1" x14ac:dyDescent="0.25">
      <c r="B27" s="68" t="s">
        <v>20</v>
      </c>
    </row>
    <row r="28" spans="1:8" s="45" customFormat="1" x14ac:dyDescent="0.25"/>
    <row r="29" spans="1:8" s="45" customFormat="1" x14ac:dyDescent="0.25">
      <c r="B29" s="68"/>
      <c r="C29" s="69"/>
      <c r="D29" s="69"/>
      <c r="E29" s="69"/>
      <c r="F29" s="69"/>
      <c r="G29" s="69"/>
      <c r="H29" s="69"/>
    </row>
    <row r="30" spans="1:8" s="45" customFormat="1" x14ac:dyDescent="0.25">
      <c r="B30" s="68"/>
      <c r="C30" s="69"/>
      <c r="D30" s="69"/>
      <c r="E30" s="69"/>
      <c r="F30" s="69"/>
      <c r="G30" s="69"/>
      <c r="H30" s="69"/>
    </row>
    <row r="31" spans="1:8" s="45" customFormat="1" x14ac:dyDescent="0.25"/>
    <row r="32" spans="1:8" s="45" customFormat="1" x14ac:dyDescent="0.25"/>
    <row r="33" s="45" customFormat="1" x14ac:dyDescent="0.25"/>
    <row r="34" s="45" customFormat="1" x14ac:dyDescent="0.25"/>
    <row r="35" s="45" customFormat="1" x14ac:dyDescent="0.25"/>
    <row r="36" s="45" customFormat="1" x14ac:dyDescent="0.25"/>
    <row r="37" s="45" customFormat="1" x14ac:dyDescent="0.25"/>
    <row r="38" s="45" customFormat="1" x14ac:dyDescent="0.25"/>
    <row r="39" s="45" customFormat="1" x14ac:dyDescent="0.25"/>
    <row r="40" s="45" customFormat="1" x14ac:dyDescent="0.25"/>
    <row r="41" s="45" customFormat="1" x14ac:dyDescent="0.25"/>
    <row r="42" s="45" customFormat="1" x14ac:dyDescent="0.25"/>
    <row r="43" s="45" customFormat="1" x14ac:dyDescent="0.25"/>
  </sheetData>
  <mergeCells count="3">
    <mergeCell ref="C5:H5"/>
    <mergeCell ref="C13:H13"/>
    <mergeCell ref="C20:H20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30F61-856D-4821-9D39-FF981B6EE3EF}">
  <dimension ref="A1:R43"/>
  <sheetViews>
    <sheetView zoomScaleNormal="100" workbookViewId="0">
      <selection activeCell="C20" sqref="C20:H20"/>
    </sheetView>
  </sheetViews>
  <sheetFormatPr baseColWidth="10" defaultColWidth="8.6640625" defaultRowHeight="18" outlineLevelRow="1" x14ac:dyDescent="0.25"/>
  <cols>
    <col min="1" max="1" width="8.1640625" style="49" customWidth="1"/>
    <col min="2" max="2" width="9" style="49" customWidth="1"/>
    <col min="3" max="8" width="19.33203125" style="49" customWidth="1"/>
    <col min="9" max="18" width="8.6640625" style="45"/>
    <col min="19" max="16384" width="8.6640625" style="49"/>
  </cols>
  <sheetData>
    <row r="1" spans="1:8" s="45" customFormat="1" x14ac:dyDescent="0.25"/>
    <row r="2" spans="1:8" ht="20" x14ac:dyDescent="0.25">
      <c r="A2" s="46"/>
      <c r="B2" s="47" t="s">
        <v>39</v>
      </c>
      <c r="C2" s="48"/>
      <c r="D2" s="48"/>
      <c r="E2" s="48"/>
      <c r="F2" s="48"/>
      <c r="G2" s="48"/>
      <c r="H2" s="48"/>
    </row>
    <row r="3" spans="1:8" x14ac:dyDescent="0.25">
      <c r="A3" s="50"/>
      <c r="B3" s="51"/>
      <c r="C3" s="48"/>
      <c r="D3" s="48"/>
      <c r="E3" s="48"/>
      <c r="F3" s="48"/>
      <c r="G3" s="48"/>
      <c r="H3" s="48"/>
    </row>
    <row r="4" spans="1:8" ht="38" x14ac:dyDescent="0.25">
      <c r="A4" s="52"/>
      <c r="B4" s="53"/>
      <c r="C4" s="54" t="s">
        <v>26</v>
      </c>
      <c r="D4" s="54" t="s">
        <v>27</v>
      </c>
      <c r="E4" s="54" t="s">
        <v>18</v>
      </c>
      <c r="F4" s="54" t="s">
        <v>21</v>
      </c>
      <c r="G4" s="54" t="s">
        <v>22</v>
      </c>
      <c r="H4" s="54" t="s">
        <v>19</v>
      </c>
    </row>
    <row r="5" spans="1:8" ht="15" customHeight="1" x14ac:dyDescent="0.25">
      <c r="A5" s="55"/>
      <c r="B5" s="56"/>
      <c r="C5" s="57" t="s">
        <v>2</v>
      </c>
      <c r="D5" s="57"/>
      <c r="E5" s="57"/>
      <c r="F5" s="57"/>
      <c r="G5" s="57"/>
      <c r="H5" s="57"/>
    </row>
    <row r="6" spans="1:8" x14ac:dyDescent="0.25">
      <c r="A6" s="58"/>
      <c r="B6" s="59">
        <v>2019</v>
      </c>
      <c r="C6" s="60">
        <v>63224.083333333336</v>
      </c>
      <c r="D6" s="60">
        <v>49513.618740916681</v>
      </c>
      <c r="E6" s="61">
        <f t="shared" ref="E6:E10" si="0">D6/C6</f>
        <v>0.78314490508100176</v>
      </c>
      <c r="F6" s="62">
        <v>166.75228095693697</v>
      </c>
      <c r="G6" s="62">
        <f t="shared" ref="G6:G10" si="1">(H6/365)/C6</f>
        <v>130.59119924206095</v>
      </c>
      <c r="H6" s="63">
        <f t="shared" ref="H6:H10" si="2">D6*F6*365</f>
        <v>3013625735.1701994</v>
      </c>
    </row>
    <row r="7" spans="1:8" x14ac:dyDescent="0.25">
      <c r="A7" s="58"/>
      <c r="B7" s="59">
        <v>2020</v>
      </c>
      <c r="C7" s="60">
        <v>59574.333333333336</v>
      </c>
      <c r="D7" s="60">
        <v>29067.178127249994</v>
      </c>
      <c r="E7" s="61">
        <f t="shared" si="0"/>
        <v>0.48791445075200157</v>
      </c>
      <c r="F7" s="62">
        <v>130.62605468465964</v>
      </c>
      <c r="G7" s="62">
        <f t="shared" si="1"/>
        <v>63.734339725366624</v>
      </c>
      <c r="H7" s="63">
        <f t="shared" si="2"/>
        <v>1385879741.8462985</v>
      </c>
    </row>
    <row r="8" spans="1:8" x14ac:dyDescent="0.25">
      <c r="A8" s="58"/>
      <c r="B8" s="59">
        <v>2021</v>
      </c>
      <c r="C8" s="60">
        <v>63856.583333333336</v>
      </c>
      <c r="D8" s="60">
        <v>39393.073200833336</v>
      </c>
      <c r="E8" s="61">
        <f t="shared" si="0"/>
        <v>0.6168991691146436</v>
      </c>
      <c r="F8" s="62">
        <v>164.75229504085945</v>
      </c>
      <c r="G8" s="62">
        <f t="shared" si="1"/>
        <v>101.63555392043682</v>
      </c>
      <c r="H8" s="63">
        <f t="shared" si="2"/>
        <v>2368886214.7707014</v>
      </c>
    </row>
    <row r="9" spans="1:8" x14ac:dyDescent="0.25">
      <c r="A9" s="58"/>
      <c r="B9" s="59">
        <v>2022</v>
      </c>
      <c r="C9" s="60">
        <v>64922.943378926197</v>
      </c>
      <c r="D9" s="60">
        <v>48314.116241469164</v>
      </c>
      <c r="E9" s="61">
        <f t="shared" si="0"/>
        <v>0.74417630697180914</v>
      </c>
      <c r="F9" s="62">
        <v>173.25116635574489</v>
      </c>
      <c r="G9" s="62">
        <f t="shared" si="1"/>
        <v>128.92941315717678</v>
      </c>
      <c r="H9" s="63">
        <f t="shared" si="2"/>
        <v>3055224101.4527731</v>
      </c>
    </row>
    <row r="10" spans="1:8" outlineLevel="1" x14ac:dyDescent="0.25">
      <c r="A10" s="58"/>
      <c r="B10" s="59">
        <v>2023</v>
      </c>
      <c r="C10" s="60">
        <v>65398.38467537058</v>
      </c>
      <c r="D10" s="60">
        <v>49756.087339309161</v>
      </c>
      <c r="E10" s="61">
        <f t="shared" si="0"/>
        <v>0.76081523398922113</v>
      </c>
      <c r="F10" s="62">
        <v>176.40610629641591</v>
      </c>
      <c r="G10" s="62">
        <f t="shared" si="1"/>
        <v>134.21245303903507</v>
      </c>
      <c r="H10" s="63">
        <f t="shared" si="2"/>
        <v>3203706335.7062526</v>
      </c>
    </row>
    <row r="11" spans="1:8" outlineLevel="1" x14ac:dyDescent="0.25">
      <c r="A11" s="58"/>
      <c r="B11" s="59">
        <v>2024</v>
      </c>
      <c r="C11" s="60">
        <v>65751.75021420652</v>
      </c>
      <c r="D11" s="60">
        <v>51051.252612522927</v>
      </c>
      <c r="E11" s="61">
        <f t="shared" ref="E11" si="3">D11/C11</f>
        <v>0.77642423884090983</v>
      </c>
      <c r="F11" s="62">
        <v>181.85787802209938</v>
      </c>
      <c r="G11" s="62">
        <f t="shared" ref="G11" si="4">(H11/365)/C11</f>
        <v>141.19886452053154</v>
      </c>
      <c r="H11" s="63">
        <f t="shared" ref="H11" si="5">D11*F11*365</f>
        <v>3388686451.7265058</v>
      </c>
    </row>
    <row r="12" spans="1:8" x14ac:dyDescent="0.25">
      <c r="A12" s="58"/>
      <c r="B12" s="51"/>
      <c r="C12" s="48"/>
      <c r="D12" s="48"/>
      <c r="E12" s="48"/>
      <c r="F12" s="48"/>
      <c r="G12" s="48"/>
      <c r="H12" s="48"/>
    </row>
    <row r="13" spans="1:8" ht="15" customHeight="1" x14ac:dyDescent="0.25">
      <c r="A13" s="55"/>
      <c r="B13" s="51"/>
      <c r="C13" s="57" t="s">
        <v>3</v>
      </c>
      <c r="D13" s="57"/>
      <c r="E13" s="57"/>
      <c r="F13" s="57"/>
      <c r="G13" s="57"/>
      <c r="H13" s="57"/>
    </row>
    <row r="14" spans="1:8" x14ac:dyDescent="0.25">
      <c r="A14" s="48"/>
      <c r="B14" s="59">
        <f>B7</f>
        <v>2020</v>
      </c>
      <c r="C14" s="61">
        <f t="shared" ref="C14:H18" si="6">C7/C6-1</f>
        <v>-5.7727211017953306E-2</v>
      </c>
      <c r="D14" s="61">
        <f t="shared" si="6"/>
        <v>-0.41294579417945709</v>
      </c>
      <c r="E14" s="61">
        <f t="shared" si="6"/>
        <v>-0.37698062314338121</v>
      </c>
      <c r="F14" s="61">
        <f t="shared" si="6"/>
        <v>-0.21664606963671318</v>
      </c>
      <c r="G14" s="61">
        <f t="shared" si="6"/>
        <v>-0.51195532244688202</v>
      </c>
      <c r="H14" s="61">
        <f t="shared" si="6"/>
        <v>-0.5401287805341799</v>
      </c>
    </row>
    <row r="15" spans="1:8" x14ac:dyDescent="0.25">
      <c r="A15" s="48"/>
      <c r="B15" s="59">
        <f>B8</f>
        <v>2021</v>
      </c>
      <c r="C15" s="61">
        <f t="shared" si="6"/>
        <v>7.1880787587495831E-2</v>
      </c>
      <c r="D15" s="61">
        <f t="shared" si="6"/>
        <v>0.35524243283537005</v>
      </c>
      <c r="E15" s="61">
        <f t="shared" si="6"/>
        <v>0.26435929119099355</v>
      </c>
      <c r="F15" s="61">
        <f t="shared" si="6"/>
        <v>0.26125140530794511</v>
      </c>
      <c r="G15" s="61">
        <f t="shared" si="6"/>
        <v>0.59467493282879813</v>
      </c>
      <c r="H15" s="61">
        <f t="shared" si="6"/>
        <v>0.70930142294656884</v>
      </c>
    </row>
    <row r="16" spans="1:8" x14ac:dyDescent="0.25">
      <c r="A16" s="48"/>
      <c r="B16" s="59">
        <f>B9</f>
        <v>2022</v>
      </c>
      <c r="C16" s="61">
        <f t="shared" si="6"/>
        <v>1.6699296923332607E-2</v>
      </c>
      <c r="D16" s="61">
        <f t="shared" si="6"/>
        <v>0.22646222586277198</v>
      </c>
      <c r="E16" s="61">
        <f t="shared" si="6"/>
        <v>0.20631757056802358</v>
      </c>
      <c r="F16" s="61">
        <f t="shared" si="6"/>
        <v>5.1585753708484949E-2</v>
      </c>
      <c r="G16" s="61">
        <f t="shared" si="6"/>
        <v>0.26854637165756357</v>
      </c>
      <c r="H16" s="61">
        <f t="shared" si="6"/>
        <v>0.28973020417888939</v>
      </c>
    </row>
    <row r="17" spans="1:8" outlineLevel="1" x14ac:dyDescent="0.25">
      <c r="A17" s="48"/>
      <c r="B17" s="59">
        <v>2023</v>
      </c>
      <c r="C17" s="61">
        <f t="shared" si="6"/>
        <v>7.3231629944663368E-3</v>
      </c>
      <c r="D17" s="61">
        <f t="shared" si="6"/>
        <v>2.9845751304508283E-2</v>
      </c>
      <c r="E17" s="61">
        <f t="shared" si="6"/>
        <v>2.2358850801255548E-2</v>
      </c>
      <c r="F17" s="61">
        <f t="shared" si="6"/>
        <v>1.8210208952895712E-2</v>
      </c>
      <c r="G17" s="61">
        <f t="shared" si="6"/>
        <v>4.0976219099188693E-2</v>
      </c>
      <c r="H17" s="61">
        <f t="shared" si="6"/>
        <v>4.8599457625015274E-2</v>
      </c>
    </row>
    <row r="18" spans="1:8" outlineLevel="1" x14ac:dyDescent="0.25">
      <c r="A18" s="48"/>
      <c r="B18" s="59">
        <v>2024</v>
      </c>
      <c r="C18" s="61">
        <f t="shared" si="6"/>
        <v>5.4032762520053179E-3</v>
      </c>
      <c r="D18" s="61">
        <f t="shared" si="6"/>
        <v>2.6030287799389207E-2</v>
      </c>
      <c r="E18" s="61">
        <f t="shared" si="6"/>
        <v>2.0516157083034781E-2</v>
      </c>
      <c r="F18" s="61">
        <f t="shared" si="6"/>
        <v>3.0904665604504888E-2</v>
      </c>
      <c r="G18" s="61">
        <f t="shared" si="6"/>
        <v>5.2054867661680548E-2</v>
      </c>
      <c r="H18" s="61">
        <f t="shared" si="6"/>
        <v>5.7739410743923525E-2</v>
      </c>
    </row>
    <row r="19" spans="1:8" x14ac:dyDescent="0.25">
      <c r="A19" s="48"/>
      <c r="B19" s="64"/>
      <c r="C19" s="65"/>
      <c r="D19" s="65"/>
      <c r="E19" s="65"/>
      <c r="F19" s="65"/>
      <c r="G19" s="65"/>
      <c r="H19" s="65"/>
    </row>
    <row r="20" spans="1:8" ht="15" customHeight="1" x14ac:dyDescent="0.25">
      <c r="A20" s="58"/>
      <c r="B20" s="64"/>
      <c r="C20" s="57" t="s">
        <v>4</v>
      </c>
      <c r="D20" s="57"/>
      <c r="E20" s="57"/>
      <c r="F20" s="57"/>
      <c r="G20" s="57"/>
      <c r="H20" s="57"/>
    </row>
    <row r="21" spans="1:8" x14ac:dyDescent="0.25">
      <c r="A21" s="58"/>
      <c r="B21" s="59">
        <f>B7</f>
        <v>2020</v>
      </c>
      <c r="C21" s="66">
        <f>C7/C$6</f>
        <v>0.94227278898204669</v>
      </c>
      <c r="D21" s="66">
        <f t="shared" ref="D21:G21" si="7">D7/D$6</f>
        <v>0.58705420582054291</v>
      </c>
      <c r="E21" s="66">
        <f t="shared" si="7"/>
        <v>0.62301937685661879</v>
      </c>
      <c r="F21" s="66">
        <f t="shared" si="7"/>
        <v>0.78335393036328682</v>
      </c>
      <c r="G21" s="66">
        <f t="shared" si="7"/>
        <v>0.48804467755311798</v>
      </c>
      <c r="H21" s="66">
        <f>H7/H$6</f>
        <v>0.45987121946582016</v>
      </c>
    </row>
    <row r="22" spans="1:8" x14ac:dyDescent="0.25">
      <c r="A22" s="48"/>
      <c r="B22" s="59">
        <f>B8</f>
        <v>2021</v>
      </c>
      <c r="C22" s="66">
        <f t="shared" ref="C22:H25" si="8">C8/C$6</f>
        <v>1.0100040991763424</v>
      </c>
      <c r="D22" s="66">
        <f t="shared" si="8"/>
        <v>0.79560077010246866</v>
      </c>
      <c r="E22" s="66">
        <f t="shared" si="8"/>
        <v>0.78772033772068895</v>
      </c>
      <c r="F22" s="66">
        <f t="shared" si="8"/>
        <v>0.98800624552419758</v>
      </c>
      <c r="G22" s="66">
        <f t="shared" si="8"/>
        <v>0.77827261339447085</v>
      </c>
      <c r="H22" s="66">
        <f t="shared" si="8"/>
        <v>0.78605852980510027</v>
      </c>
    </row>
    <row r="23" spans="1:8" outlineLevel="1" x14ac:dyDescent="0.25">
      <c r="A23" s="48"/>
      <c r="B23" s="59">
        <f>B9</f>
        <v>2022</v>
      </c>
      <c r="C23" s="66">
        <f t="shared" si="8"/>
        <v>1.0268704575222711</v>
      </c>
      <c r="D23" s="66">
        <f t="shared" si="8"/>
        <v>0.9757742913980092</v>
      </c>
      <c r="E23" s="66">
        <f t="shared" si="8"/>
        <v>0.95024088408624452</v>
      </c>
      <c r="F23" s="66">
        <f t="shared" si="8"/>
        <v>1.0389732923682538</v>
      </c>
      <c r="G23" s="66">
        <f t="shared" si="8"/>
        <v>0.98727489988200567</v>
      </c>
      <c r="H23" s="66">
        <f t="shared" si="8"/>
        <v>1.0138034281420896</v>
      </c>
    </row>
    <row r="24" spans="1:8" outlineLevel="1" x14ac:dyDescent="0.25">
      <c r="A24" s="48"/>
      <c r="B24" s="59">
        <v>2023</v>
      </c>
      <c r="C24" s="67">
        <f t="shared" si="8"/>
        <v>1.0343903972569088</v>
      </c>
      <c r="D24" s="67">
        <f t="shared" si="8"/>
        <v>1.004897008228407</v>
      </c>
      <c r="E24" s="67">
        <f t="shared" si="8"/>
        <v>0.97148717823878195</v>
      </c>
      <c r="F24" s="67">
        <f t="shared" si="8"/>
        <v>1.0578932131187579</v>
      </c>
      <c r="G24" s="67">
        <f t="shared" si="8"/>
        <v>1.0277296924907002</v>
      </c>
      <c r="H24" s="67">
        <f t="shared" si="8"/>
        <v>1.0630737248881763</v>
      </c>
    </row>
    <row r="25" spans="1:8" s="45" customFormat="1" x14ac:dyDescent="0.25">
      <c r="A25" s="58"/>
      <c r="B25" s="59">
        <v>2024</v>
      </c>
      <c r="C25" s="67">
        <f t="shared" si="8"/>
        <v>1.0399794943257095</v>
      </c>
      <c r="D25" s="67">
        <f t="shared" si="8"/>
        <v>1.0310547665613377</v>
      </c>
      <c r="E25" s="67">
        <f t="shared" si="8"/>
        <v>0.99141836179168297</v>
      </c>
      <c r="F25" s="67">
        <f t="shared" si="8"/>
        <v>1.0905870491154683</v>
      </c>
      <c r="G25" s="67">
        <f t="shared" si="8"/>
        <v>1.0812280256252833</v>
      </c>
      <c r="H25" s="67">
        <f t="shared" si="8"/>
        <v>1.1244549753405673</v>
      </c>
    </row>
    <row r="26" spans="1:8" s="45" customFormat="1" x14ac:dyDescent="0.25">
      <c r="B26" s="59"/>
      <c r="C26" s="67"/>
      <c r="D26" s="67"/>
      <c r="E26" s="67"/>
      <c r="F26" s="67"/>
      <c r="G26" s="67"/>
      <c r="H26" s="67"/>
    </row>
    <row r="27" spans="1:8" s="45" customFormat="1" x14ac:dyDescent="0.25">
      <c r="B27" s="68" t="s">
        <v>20</v>
      </c>
    </row>
    <row r="28" spans="1:8" s="45" customFormat="1" x14ac:dyDescent="0.25"/>
    <row r="29" spans="1:8" s="45" customFormat="1" x14ac:dyDescent="0.25">
      <c r="B29" s="68"/>
      <c r="C29" s="69"/>
      <c r="D29" s="69"/>
      <c r="E29" s="69"/>
      <c r="F29" s="69"/>
      <c r="G29" s="69"/>
      <c r="H29" s="69"/>
    </row>
    <row r="30" spans="1:8" s="45" customFormat="1" x14ac:dyDescent="0.25">
      <c r="B30" s="68"/>
      <c r="C30" s="69"/>
      <c r="D30" s="69"/>
      <c r="E30" s="69"/>
      <c r="F30" s="69"/>
      <c r="G30" s="69"/>
      <c r="H30" s="69"/>
    </row>
    <row r="31" spans="1:8" s="45" customFormat="1" x14ac:dyDescent="0.25"/>
    <row r="32" spans="1:8" s="45" customFormat="1" x14ac:dyDescent="0.25"/>
    <row r="33" s="45" customFormat="1" x14ac:dyDescent="0.25"/>
    <row r="34" s="45" customFormat="1" x14ac:dyDescent="0.25"/>
    <row r="35" s="45" customFormat="1" x14ac:dyDescent="0.25"/>
    <row r="36" s="45" customFormat="1" x14ac:dyDescent="0.25"/>
    <row r="37" s="45" customFormat="1" x14ac:dyDescent="0.25"/>
    <row r="38" s="45" customFormat="1" x14ac:dyDescent="0.25"/>
    <row r="39" s="45" customFormat="1" x14ac:dyDescent="0.25"/>
    <row r="40" s="45" customFormat="1" x14ac:dyDescent="0.25"/>
    <row r="41" s="45" customFormat="1" x14ac:dyDescent="0.25"/>
    <row r="42" s="45" customFormat="1" x14ac:dyDescent="0.25"/>
    <row r="43" s="45" customFormat="1" x14ac:dyDescent="0.25"/>
  </sheetData>
  <mergeCells count="3">
    <mergeCell ref="C5:H5"/>
    <mergeCell ref="C13:H13"/>
    <mergeCell ref="C20:H20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0D886-C47F-44C9-A8CE-26FD1ED4C185}">
  <dimension ref="A1:R43"/>
  <sheetViews>
    <sheetView zoomScaleNormal="100" workbookViewId="0">
      <selection activeCell="G28" sqref="G28"/>
    </sheetView>
  </sheetViews>
  <sheetFormatPr baseColWidth="10" defaultColWidth="8.6640625" defaultRowHeight="18" outlineLevelRow="1" x14ac:dyDescent="0.25"/>
  <cols>
    <col min="1" max="1" width="8.1640625" style="49" customWidth="1"/>
    <col min="2" max="2" width="9" style="49" customWidth="1"/>
    <col min="3" max="8" width="19.33203125" style="49" customWidth="1"/>
    <col min="9" max="18" width="8.6640625" style="45"/>
    <col min="19" max="16384" width="8.6640625" style="49"/>
  </cols>
  <sheetData>
    <row r="1" spans="1:8" s="45" customFormat="1" x14ac:dyDescent="0.25"/>
    <row r="2" spans="1:8" ht="20" x14ac:dyDescent="0.25">
      <c r="A2" s="46"/>
      <c r="B2" s="47" t="s">
        <v>40</v>
      </c>
      <c r="C2" s="48"/>
      <c r="D2" s="48"/>
      <c r="E2" s="48"/>
      <c r="F2" s="48"/>
      <c r="G2" s="48"/>
      <c r="H2" s="48"/>
    </row>
    <row r="3" spans="1:8" x14ac:dyDescent="0.25">
      <c r="A3" s="50"/>
      <c r="B3" s="51"/>
      <c r="C3" s="48"/>
      <c r="D3" s="48"/>
      <c r="E3" s="48"/>
      <c r="F3" s="48"/>
      <c r="G3" s="48"/>
      <c r="H3" s="48"/>
    </row>
    <row r="4" spans="1:8" ht="38" x14ac:dyDescent="0.25">
      <c r="A4" s="52"/>
      <c r="B4" s="53"/>
      <c r="C4" s="54" t="s">
        <v>26</v>
      </c>
      <c r="D4" s="54" t="s">
        <v>27</v>
      </c>
      <c r="E4" s="54" t="s">
        <v>18</v>
      </c>
      <c r="F4" s="54" t="s">
        <v>21</v>
      </c>
      <c r="G4" s="54" t="s">
        <v>22</v>
      </c>
      <c r="H4" s="54" t="s">
        <v>19</v>
      </c>
    </row>
    <row r="5" spans="1:8" ht="15" customHeight="1" x14ac:dyDescent="0.25">
      <c r="A5" s="55"/>
      <c r="B5" s="56"/>
      <c r="C5" s="57" t="s">
        <v>2</v>
      </c>
      <c r="D5" s="57"/>
      <c r="E5" s="57"/>
      <c r="F5" s="57"/>
      <c r="G5" s="57"/>
      <c r="H5" s="57"/>
    </row>
    <row r="6" spans="1:8" x14ac:dyDescent="0.25">
      <c r="A6" s="58"/>
      <c r="B6" s="59">
        <v>2019</v>
      </c>
      <c r="C6" s="60">
        <v>122527.33333333333</v>
      </c>
      <c r="D6" s="60">
        <v>96688.560561666673</v>
      </c>
      <c r="E6" s="61">
        <f t="shared" ref="E6:E10" si="0">D6/C6</f>
        <v>0.78911829655695875</v>
      </c>
      <c r="F6" s="62">
        <v>214.63032751478133</v>
      </c>
      <c r="G6" s="62">
        <f t="shared" ref="G6:G10" si="1">(H6/365)/C6</f>
        <v>169.36871843792642</v>
      </c>
      <c r="H6" s="63">
        <f t="shared" ref="H6:H10" si="2">D6*F6*365</f>
        <v>7574588558.4034004</v>
      </c>
    </row>
    <row r="7" spans="1:8" x14ac:dyDescent="0.25">
      <c r="A7" s="58"/>
      <c r="B7" s="59">
        <v>2020</v>
      </c>
      <c r="C7" s="60">
        <v>108734.08333333333</v>
      </c>
      <c r="D7" s="60">
        <v>47800.624278750001</v>
      </c>
      <c r="E7" s="61">
        <f t="shared" si="0"/>
        <v>0.4396103118119204</v>
      </c>
      <c r="F7" s="62">
        <v>151.07307554504075</v>
      </c>
      <c r="G7" s="62">
        <f t="shared" si="1"/>
        <v>66.413281846741171</v>
      </c>
      <c r="H7" s="63">
        <f t="shared" si="2"/>
        <v>2635806372.8087535</v>
      </c>
    </row>
    <row r="8" spans="1:8" x14ac:dyDescent="0.25">
      <c r="A8" s="58"/>
      <c r="B8" s="59">
        <v>2021</v>
      </c>
      <c r="C8" s="60">
        <v>116914.41666666667</v>
      </c>
      <c r="D8" s="60">
        <v>61133.724096833328</v>
      </c>
      <c r="E8" s="61">
        <f t="shared" si="0"/>
        <v>0.52289294887499616</v>
      </c>
      <c r="F8" s="62">
        <v>150.18324112399424</v>
      </c>
      <c r="G8" s="62">
        <f t="shared" si="1"/>
        <v>78.529757822929938</v>
      </c>
      <c r="H8" s="63">
        <f t="shared" si="2"/>
        <v>3351160201.7974968</v>
      </c>
    </row>
    <row r="9" spans="1:8" x14ac:dyDescent="0.25">
      <c r="A9" s="58"/>
      <c r="B9" s="59">
        <v>2022</v>
      </c>
      <c r="C9" s="60">
        <v>126992.53941803808</v>
      </c>
      <c r="D9" s="60">
        <v>75025.033690265889</v>
      </c>
      <c r="E9" s="61">
        <f t="shared" si="0"/>
        <v>0.59078300216752178</v>
      </c>
      <c r="F9" s="62">
        <v>177.15417825128597</v>
      </c>
      <c r="G9" s="62">
        <f t="shared" si="1"/>
        <v>104.65967727381502</v>
      </c>
      <c r="H9" s="63">
        <f t="shared" si="2"/>
        <v>4851214339.9610462</v>
      </c>
    </row>
    <row r="10" spans="1:8" outlineLevel="1" x14ac:dyDescent="0.25">
      <c r="A10" s="58"/>
      <c r="B10" s="59">
        <v>2023</v>
      </c>
      <c r="C10" s="60">
        <v>130659.50845633981</v>
      </c>
      <c r="D10" s="60">
        <v>93330.440398985345</v>
      </c>
      <c r="E10" s="61">
        <f t="shared" si="0"/>
        <v>0.71430270557134334</v>
      </c>
      <c r="F10" s="62">
        <v>208.10266508841664</v>
      </c>
      <c r="G10" s="62">
        <f t="shared" si="1"/>
        <v>148.64829670926315</v>
      </c>
      <c r="H10" s="63">
        <f t="shared" si="2"/>
        <v>7089144384.0301342</v>
      </c>
    </row>
    <row r="11" spans="1:8" outlineLevel="1" x14ac:dyDescent="0.25">
      <c r="A11" s="58"/>
      <c r="B11" s="59">
        <v>2024</v>
      </c>
      <c r="C11" s="60">
        <v>131494.16389446842</v>
      </c>
      <c r="D11" s="60">
        <v>100266.54810944419</v>
      </c>
      <c r="E11" s="61">
        <f t="shared" ref="E11" si="3">D11/C11</f>
        <v>0.76251709687978109</v>
      </c>
      <c r="F11" s="62">
        <v>239.88514681548332</v>
      </c>
      <c r="G11" s="62">
        <f t="shared" ref="G11" si="4">(H11/365)/C11</f>
        <v>182.91652573432242</v>
      </c>
      <c r="H11" s="63">
        <f t="shared" ref="H11" si="5">D11*F11*365</f>
        <v>8779146299.0792465</v>
      </c>
    </row>
    <row r="12" spans="1:8" x14ac:dyDescent="0.25">
      <c r="A12" s="58"/>
      <c r="B12" s="51"/>
      <c r="C12" s="48"/>
      <c r="D12" s="48"/>
      <c r="E12" s="48"/>
      <c r="F12" s="48"/>
      <c r="G12" s="48"/>
      <c r="H12" s="48"/>
    </row>
    <row r="13" spans="1:8" ht="15" customHeight="1" x14ac:dyDescent="0.25">
      <c r="A13" s="55"/>
      <c r="B13" s="51"/>
      <c r="C13" s="57" t="s">
        <v>3</v>
      </c>
      <c r="D13" s="57"/>
      <c r="E13" s="57"/>
      <c r="F13" s="57"/>
      <c r="G13" s="57"/>
      <c r="H13" s="57"/>
    </row>
    <row r="14" spans="1:8" x14ac:dyDescent="0.25">
      <c r="A14" s="48"/>
      <c r="B14" s="59">
        <f>B7</f>
        <v>2020</v>
      </c>
      <c r="C14" s="61">
        <f t="shared" ref="C14:H18" si="6">C7/C6-1</f>
        <v>-0.11257284088992392</v>
      </c>
      <c r="D14" s="61">
        <f t="shared" si="6"/>
        <v>-0.50562275411822477</v>
      </c>
      <c r="E14" s="61">
        <f t="shared" si="6"/>
        <v>-0.44290949312668837</v>
      </c>
      <c r="F14" s="61">
        <f t="shared" si="6"/>
        <v>-0.29612428357946508</v>
      </c>
      <c r="G14" s="61">
        <f t="shared" si="6"/>
        <v>-0.60787752036346898</v>
      </c>
      <c r="H14" s="61">
        <f t="shared" si="6"/>
        <v>-0.65201986187295446</v>
      </c>
    </row>
    <row r="15" spans="1:8" x14ac:dyDescent="0.25">
      <c r="A15" s="48"/>
      <c r="B15" s="59">
        <f>B8</f>
        <v>2021</v>
      </c>
      <c r="C15" s="61">
        <f t="shared" si="6"/>
        <v>7.5232466974093581E-2</v>
      </c>
      <c r="D15" s="61">
        <f t="shared" si="6"/>
        <v>0.27893149972960951</v>
      </c>
      <c r="E15" s="61">
        <f t="shared" si="6"/>
        <v>0.18944650483700842</v>
      </c>
      <c r="F15" s="61">
        <f t="shared" si="6"/>
        <v>-5.890092710671091E-3</v>
      </c>
      <c r="G15" s="61">
        <f t="shared" si="6"/>
        <v>0.18244055464913478</v>
      </c>
      <c r="H15" s="61">
        <f t="shared" si="6"/>
        <v>0.27139847462560462</v>
      </c>
    </row>
    <row r="16" spans="1:8" x14ac:dyDescent="0.25">
      <c r="A16" s="48"/>
      <c r="B16" s="59">
        <f>B9</f>
        <v>2022</v>
      </c>
      <c r="C16" s="61">
        <f t="shared" si="6"/>
        <v>8.6200855623349115E-2</v>
      </c>
      <c r="D16" s="61">
        <f t="shared" si="6"/>
        <v>0.22722825737606445</v>
      </c>
      <c r="E16" s="61">
        <f t="shared" si="6"/>
        <v>0.12983547289859421</v>
      </c>
      <c r="F16" s="61">
        <f t="shared" si="6"/>
        <v>0.17958686285791359</v>
      </c>
      <c r="G16" s="61">
        <f t="shared" si="6"/>
        <v>0.33273908102204031</v>
      </c>
      <c r="H16" s="61">
        <f t="shared" si="6"/>
        <v>0.44762233012881625</v>
      </c>
    </row>
    <row r="17" spans="1:8" outlineLevel="1" x14ac:dyDescent="0.25">
      <c r="A17" s="48"/>
      <c r="B17" s="59">
        <v>2023</v>
      </c>
      <c r="C17" s="61">
        <f t="shared" si="6"/>
        <v>2.88754682370016E-2</v>
      </c>
      <c r="D17" s="61">
        <f t="shared" si="6"/>
        <v>0.24399064963158401</v>
      </c>
      <c r="E17" s="61">
        <f t="shared" si="6"/>
        <v>0.20907795747447122</v>
      </c>
      <c r="F17" s="61">
        <f t="shared" si="6"/>
        <v>0.17469803502591685</v>
      </c>
      <c r="G17" s="61">
        <f t="shared" si="6"/>
        <v>0.42030150083841034</v>
      </c>
      <c r="H17" s="61">
        <f t="shared" si="6"/>
        <v>0.46131337171283548</v>
      </c>
    </row>
    <row r="18" spans="1:8" outlineLevel="1" x14ac:dyDescent="0.25">
      <c r="A18" s="48"/>
      <c r="B18" s="59">
        <v>2024</v>
      </c>
      <c r="C18" s="61">
        <f t="shared" si="6"/>
        <v>6.3880191192324798E-3</v>
      </c>
      <c r="D18" s="61">
        <f t="shared" si="6"/>
        <v>7.4317743287261484E-2</v>
      </c>
      <c r="E18" s="61">
        <f t="shared" si="6"/>
        <v>6.7498542189998956E-2</v>
      </c>
      <c r="F18" s="61">
        <f t="shared" si="6"/>
        <v>0.15272501057861643</v>
      </c>
      <c r="G18" s="61">
        <f t="shared" si="6"/>
        <v>0.23053226833862417</v>
      </c>
      <c r="H18" s="61">
        <f t="shared" si="6"/>
        <v>0.23839293199560374</v>
      </c>
    </row>
    <row r="19" spans="1:8" x14ac:dyDescent="0.25">
      <c r="A19" s="48"/>
      <c r="B19" s="64"/>
      <c r="C19" s="65"/>
      <c r="D19" s="65"/>
      <c r="E19" s="65"/>
      <c r="F19" s="65"/>
      <c r="G19" s="65"/>
      <c r="H19" s="65"/>
    </row>
    <row r="20" spans="1:8" ht="15" customHeight="1" x14ac:dyDescent="0.25">
      <c r="A20" s="58"/>
      <c r="B20" s="64"/>
      <c r="C20" s="57" t="s">
        <v>4</v>
      </c>
      <c r="D20" s="57"/>
      <c r="E20" s="57"/>
      <c r="F20" s="57"/>
      <c r="G20" s="57"/>
      <c r="H20" s="57"/>
    </row>
    <row r="21" spans="1:8" x14ac:dyDescent="0.25">
      <c r="A21" s="58"/>
      <c r="B21" s="59">
        <f>B7</f>
        <v>2020</v>
      </c>
      <c r="C21" s="66">
        <f>C7/C$6</f>
        <v>0.88742715911007608</v>
      </c>
      <c r="D21" s="66">
        <f t="shared" ref="D21:G21" si="7">D7/D$6</f>
        <v>0.49437724588177523</v>
      </c>
      <c r="E21" s="66">
        <f t="shared" si="7"/>
        <v>0.55709050687331163</v>
      </c>
      <c r="F21" s="66">
        <f t="shared" si="7"/>
        <v>0.70387571642053492</v>
      </c>
      <c r="G21" s="66">
        <f t="shared" si="7"/>
        <v>0.39212247963653107</v>
      </c>
      <c r="H21" s="66">
        <f>H7/H$6</f>
        <v>0.34798013812704548</v>
      </c>
    </row>
    <row r="22" spans="1:8" x14ac:dyDescent="0.25">
      <c r="A22" s="48"/>
      <c r="B22" s="59">
        <f>B8</f>
        <v>2021</v>
      </c>
      <c r="C22" s="66">
        <f t="shared" ref="C22:H25" si="8">C8/C$6</f>
        <v>0.95419049354973862</v>
      </c>
      <c r="D22" s="66">
        <f t="shared" si="8"/>
        <v>0.63227463250777283</v>
      </c>
      <c r="E22" s="66">
        <f t="shared" si="8"/>
        <v>0.66262935627833797</v>
      </c>
      <c r="F22" s="66">
        <f t="shared" si="8"/>
        <v>0.69972982319402788</v>
      </c>
      <c r="G22" s="66">
        <f t="shared" si="8"/>
        <v>0.46366152231181385</v>
      </c>
      <c r="H22" s="66">
        <f t="shared" si="8"/>
        <v>0.44242141681473279</v>
      </c>
    </row>
    <row r="23" spans="1:8" outlineLevel="1" x14ac:dyDescent="0.25">
      <c r="A23" s="48"/>
      <c r="B23" s="59">
        <f>B9</f>
        <v>2022</v>
      </c>
      <c r="C23" s="66">
        <f t="shared" si="8"/>
        <v>1.0364425305213918</v>
      </c>
      <c r="D23" s="66">
        <f t="shared" si="8"/>
        <v>0.77594529543560564</v>
      </c>
      <c r="E23" s="66">
        <f t="shared" si="8"/>
        <v>0.74866215210722709</v>
      </c>
      <c r="F23" s="66">
        <f t="shared" si="8"/>
        <v>0.825392106989566</v>
      </c>
      <c r="G23" s="66">
        <f t="shared" si="8"/>
        <v>0.61793983115112705</v>
      </c>
      <c r="H23" s="66">
        <f t="shared" si="8"/>
        <v>0.64045912230823576</v>
      </c>
    </row>
    <row r="24" spans="1:8" outlineLevel="1" x14ac:dyDescent="0.25">
      <c r="A24" s="48"/>
      <c r="B24" s="59">
        <v>2023</v>
      </c>
      <c r="C24" s="67">
        <f t="shared" si="8"/>
        <v>1.0663702938909398</v>
      </c>
      <c r="D24" s="67">
        <f t="shared" si="8"/>
        <v>0.96526869214751043</v>
      </c>
      <c r="E24" s="67">
        <f t="shared" si="8"/>
        <v>0.90519090570824801</v>
      </c>
      <c r="F24" s="67">
        <f t="shared" si="8"/>
        <v>0.96958648620654442</v>
      </c>
      <c r="G24" s="67">
        <f t="shared" si="8"/>
        <v>0.87766086961177958</v>
      </c>
      <c r="H24" s="67">
        <f t="shared" si="8"/>
        <v>0.93591147946449127</v>
      </c>
    </row>
    <row r="25" spans="1:8" s="45" customFormat="1" x14ac:dyDescent="0.25">
      <c r="A25" s="58"/>
      <c r="B25" s="59">
        <v>2024</v>
      </c>
      <c r="C25" s="67">
        <f t="shared" si="8"/>
        <v>1.0731822877164967</v>
      </c>
      <c r="D25" s="67">
        <f t="shared" si="8"/>
        <v>1.0370052830137597</v>
      </c>
      <c r="E25" s="67">
        <f t="shared" si="8"/>
        <v>0.96628997224719959</v>
      </c>
      <c r="F25" s="67">
        <f t="shared" si="8"/>
        <v>1.1176665925693223</v>
      </c>
      <c r="G25" s="67">
        <f t="shared" si="8"/>
        <v>1.0799900207154325</v>
      </c>
      <c r="H25" s="67">
        <f t="shared" si="8"/>
        <v>1.1590261611423747</v>
      </c>
    </row>
    <row r="26" spans="1:8" s="45" customFormat="1" x14ac:dyDescent="0.25">
      <c r="B26" s="59"/>
      <c r="C26" s="67"/>
      <c r="D26" s="67"/>
      <c r="E26" s="67"/>
      <c r="F26" s="67"/>
      <c r="G26" s="67"/>
      <c r="H26" s="67"/>
    </row>
    <row r="27" spans="1:8" s="45" customFormat="1" x14ac:dyDescent="0.25">
      <c r="B27" s="68" t="s">
        <v>20</v>
      </c>
    </row>
    <row r="28" spans="1:8" s="45" customFormat="1" x14ac:dyDescent="0.25"/>
    <row r="29" spans="1:8" s="45" customFormat="1" x14ac:dyDescent="0.25">
      <c r="B29" s="68"/>
      <c r="C29" s="69"/>
      <c r="D29" s="69"/>
      <c r="E29" s="69"/>
      <c r="F29" s="69"/>
      <c r="G29" s="69"/>
      <c r="H29" s="69"/>
    </row>
    <row r="30" spans="1:8" s="45" customFormat="1" x14ac:dyDescent="0.25">
      <c r="B30" s="68"/>
      <c r="C30" s="69"/>
      <c r="D30" s="69"/>
      <c r="E30" s="69"/>
      <c r="F30" s="69"/>
      <c r="G30" s="69"/>
      <c r="H30" s="69"/>
    </row>
    <row r="31" spans="1:8" s="45" customFormat="1" x14ac:dyDescent="0.25"/>
    <row r="32" spans="1:8" s="45" customFormat="1" x14ac:dyDescent="0.25"/>
    <row r="33" s="45" customFormat="1" x14ac:dyDescent="0.25"/>
    <row r="34" s="45" customFormat="1" x14ac:dyDescent="0.25"/>
    <row r="35" s="45" customFormat="1" x14ac:dyDescent="0.25"/>
    <row r="36" s="45" customFormat="1" x14ac:dyDescent="0.25"/>
    <row r="37" s="45" customFormat="1" x14ac:dyDescent="0.25"/>
    <row r="38" s="45" customFormat="1" x14ac:dyDescent="0.25"/>
    <row r="39" s="45" customFormat="1" x14ac:dyDescent="0.25"/>
    <row r="40" s="45" customFormat="1" x14ac:dyDescent="0.25"/>
    <row r="41" s="45" customFormat="1" x14ac:dyDescent="0.25"/>
    <row r="42" s="45" customFormat="1" x14ac:dyDescent="0.25"/>
    <row r="43" s="45" customFormat="1" x14ac:dyDescent="0.25"/>
  </sheetData>
  <mergeCells count="3">
    <mergeCell ref="C5:H5"/>
    <mergeCell ref="C13:H13"/>
    <mergeCell ref="C20:H2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304A2-32F1-4C4C-A5D0-64E3B334DC1F}">
  <sheetPr>
    <tabColor theme="4" tint="0.59999389629810485"/>
  </sheetPr>
  <dimension ref="A1:R43"/>
  <sheetViews>
    <sheetView zoomScale="110" zoomScaleNormal="110" workbookViewId="0">
      <selection activeCell="C20" sqref="C20:H20"/>
    </sheetView>
  </sheetViews>
  <sheetFormatPr baseColWidth="10" defaultColWidth="8.6640625" defaultRowHeight="18" outlineLevelRow="1" x14ac:dyDescent="0.25"/>
  <cols>
    <col min="1" max="1" width="8.1640625" style="49" customWidth="1"/>
    <col min="2" max="2" width="9" style="49" customWidth="1"/>
    <col min="3" max="8" width="19.33203125" style="49" customWidth="1"/>
    <col min="9" max="18" width="8.6640625" style="45"/>
    <col min="19" max="16384" width="8.6640625" style="49"/>
  </cols>
  <sheetData>
    <row r="1" spans="1:8" s="45" customFormat="1" x14ac:dyDescent="0.25"/>
    <row r="2" spans="1:8" ht="20" x14ac:dyDescent="0.25">
      <c r="A2" s="46"/>
      <c r="B2" s="47" t="s">
        <v>41</v>
      </c>
      <c r="C2" s="48"/>
      <c r="D2" s="48"/>
      <c r="E2" s="48"/>
      <c r="F2" s="48"/>
      <c r="G2" s="48"/>
      <c r="H2" s="48"/>
    </row>
    <row r="3" spans="1:8" x14ac:dyDescent="0.25">
      <c r="A3" s="50"/>
      <c r="B3" s="51"/>
      <c r="C3" s="48"/>
      <c r="D3" s="48"/>
      <c r="E3" s="48"/>
      <c r="F3" s="48"/>
      <c r="G3" s="48"/>
      <c r="H3" s="48"/>
    </row>
    <row r="4" spans="1:8" ht="38" x14ac:dyDescent="0.25">
      <c r="A4" s="52"/>
      <c r="B4" s="53"/>
      <c r="C4" s="54" t="s">
        <v>26</v>
      </c>
      <c r="D4" s="54" t="s">
        <v>27</v>
      </c>
      <c r="E4" s="54" t="s">
        <v>18</v>
      </c>
      <c r="F4" s="54" t="s">
        <v>21</v>
      </c>
      <c r="G4" s="54" t="s">
        <v>22</v>
      </c>
      <c r="H4" s="54" t="s">
        <v>19</v>
      </c>
    </row>
    <row r="5" spans="1:8" ht="15" customHeight="1" x14ac:dyDescent="0.25">
      <c r="A5" s="55"/>
      <c r="B5" s="56"/>
      <c r="C5" s="57" t="s">
        <v>2</v>
      </c>
      <c r="D5" s="57"/>
      <c r="E5" s="57"/>
      <c r="F5" s="57"/>
      <c r="G5" s="57"/>
      <c r="H5" s="57"/>
    </row>
    <row r="6" spans="1:8" x14ac:dyDescent="0.25">
      <c r="A6" s="58"/>
      <c r="B6" s="59">
        <v>2019</v>
      </c>
      <c r="C6" s="60">
        <v>545545.75</v>
      </c>
      <c r="D6" s="60">
        <v>407202.72515641176</v>
      </c>
      <c r="E6" s="61">
        <f t="shared" ref="E6:E10" si="0">D6/C6</f>
        <v>0.74641352289228124</v>
      </c>
      <c r="F6" s="62">
        <v>167.9721927521737</v>
      </c>
      <c r="G6" s="62">
        <f t="shared" ref="G6:G10" si="1">(H6/365)/C6</f>
        <v>125.37671614009129</v>
      </c>
      <c r="H6" s="63">
        <f t="shared" ref="H6:H10" si="2">D6*F6*365</f>
        <v>24965538143.301872</v>
      </c>
    </row>
    <row r="7" spans="1:8" x14ac:dyDescent="0.25">
      <c r="A7" s="58"/>
      <c r="B7" s="59">
        <v>2020</v>
      </c>
      <c r="C7" s="60">
        <v>508157.1666666668</v>
      </c>
      <c r="D7" s="60">
        <v>250110.56731915314</v>
      </c>
      <c r="E7" s="61">
        <f t="shared" si="0"/>
        <v>0.49219136071580166</v>
      </c>
      <c r="F7" s="62">
        <v>131.19944949439727</v>
      </c>
      <c r="G7" s="62">
        <f t="shared" si="1"/>
        <v>64.57523557181149</v>
      </c>
      <c r="H7" s="63">
        <f t="shared" si="2"/>
        <v>11977244591.926563</v>
      </c>
    </row>
    <row r="8" spans="1:8" x14ac:dyDescent="0.25">
      <c r="A8" s="58"/>
      <c r="B8" s="59">
        <v>2021</v>
      </c>
      <c r="C8" s="60">
        <v>537904.33333333337</v>
      </c>
      <c r="D8" s="60">
        <v>328241.40623047733</v>
      </c>
      <c r="E8" s="61">
        <f t="shared" si="0"/>
        <v>0.61022264720643127</v>
      </c>
      <c r="F8" s="62">
        <v>154.21432610501006</v>
      </c>
      <c r="G8" s="62">
        <f t="shared" si="1"/>
        <v>94.105074312955097</v>
      </c>
      <c r="H8" s="63">
        <f t="shared" si="2"/>
        <v>18476127450.481777</v>
      </c>
    </row>
    <row r="9" spans="1:8" x14ac:dyDescent="0.25">
      <c r="A9" s="58"/>
      <c r="B9" s="59">
        <v>2022</v>
      </c>
      <c r="C9" s="60">
        <v>561427.09836041497</v>
      </c>
      <c r="D9" s="60">
        <v>380144.26603309694</v>
      </c>
      <c r="E9" s="61">
        <f t="shared" si="0"/>
        <v>0.67710352268934959</v>
      </c>
      <c r="F9" s="62">
        <v>173.63308105361469</v>
      </c>
      <c r="G9" s="62">
        <f t="shared" si="1"/>
        <v>117.56757083680787</v>
      </c>
      <c r="H9" s="63">
        <f t="shared" si="2"/>
        <v>24092051357.00993</v>
      </c>
    </row>
    <row r="10" spans="1:8" outlineLevel="1" x14ac:dyDescent="0.25">
      <c r="A10" s="58"/>
      <c r="B10" s="59">
        <v>2023</v>
      </c>
      <c r="C10" s="60">
        <v>569776.87959196232</v>
      </c>
      <c r="D10" s="60">
        <v>413843.78970566578</v>
      </c>
      <c r="E10" s="61">
        <f t="shared" si="0"/>
        <v>0.72632604889484842</v>
      </c>
      <c r="F10" s="62">
        <v>184.39738272957314</v>
      </c>
      <c r="G10" s="62">
        <f t="shared" si="1"/>
        <v>133.93262242452204</v>
      </c>
      <c r="H10" s="63">
        <f t="shared" si="2"/>
        <v>27853774763.423615</v>
      </c>
    </row>
    <row r="11" spans="1:8" outlineLevel="1" x14ac:dyDescent="0.25">
      <c r="A11" s="58"/>
      <c r="B11" s="59">
        <v>2024</v>
      </c>
      <c r="C11" s="60">
        <v>577114.86478015862</v>
      </c>
      <c r="D11" s="60">
        <v>434231.95958432014</v>
      </c>
      <c r="E11" s="61">
        <f t="shared" ref="E11" si="3">D11/C11</f>
        <v>0.752418601710654</v>
      </c>
      <c r="F11" s="62">
        <v>195.2433518589969</v>
      </c>
      <c r="G11" s="62">
        <f t="shared" ref="G11" si="4">(H11/365)/C11</f>
        <v>146.90472979904766</v>
      </c>
      <c r="H11" s="63">
        <f t="shared" ref="H11" si="5">D11*F11*365</f>
        <v>30945029694.843243</v>
      </c>
    </row>
    <row r="12" spans="1:8" x14ac:dyDescent="0.25">
      <c r="A12" s="58"/>
      <c r="B12" s="51"/>
      <c r="C12" s="48"/>
      <c r="D12" s="48"/>
      <c r="E12" s="48"/>
      <c r="F12" s="48"/>
      <c r="G12" s="48"/>
      <c r="H12" s="48"/>
    </row>
    <row r="13" spans="1:8" ht="15" customHeight="1" x14ac:dyDescent="0.25">
      <c r="A13" s="55"/>
      <c r="B13" s="51"/>
      <c r="C13" s="57" t="s">
        <v>3</v>
      </c>
      <c r="D13" s="57"/>
      <c r="E13" s="57"/>
      <c r="F13" s="57"/>
      <c r="G13" s="57"/>
      <c r="H13" s="57"/>
    </row>
    <row r="14" spans="1:8" x14ac:dyDescent="0.25">
      <c r="A14" s="48"/>
      <c r="B14" s="59">
        <f>B7</f>
        <v>2020</v>
      </c>
      <c r="C14" s="61">
        <f>C7/C6-1</f>
        <v>-6.8534276608942846E-2</v>
      </c>
      <c r="D14" s="61">
        <f>D7/D6-1</f>
        <v>-0.38578366040383816</v>
      </c>
      <c r="E14" s="61">
        <f>E7/E6-1</f>
        <v>-0.34059158144856883</v>
      </c>
      <c r="F14" s="61">
        <f>F7/F6-1</f>
        <v>-0.21892161229347618</v>
      </c>
      <c r="G14" s="61">
        <f>G7/G6-1</f>
        <v>-0.48495033559773959</v>
      </c>
      <c r="H14" s="61">
        <f>H7/H6-1</f>
        <v>-0.52024889176522726</v>
      </c>
    </row>
    <row r="15" spans="1:8" x14ac:dyDescent="0.25">
      <c r="A15" s="48"/>
      <c r="B15" s="59">
        <f>B8</f>
        <v>2021</v>
      </c>
      <c r="C15" s="61">
        <f>C8/C7-1</f>
        <v>5.8539303620959604E-2</v>
      </c>
      <c r="D15" s="61">
        <f>D8/D7-1</f>
        <v>0.31238519727007574</v>
      </c>
      <c r="E15" s="61">
        <f>E8/E7-1</f>
        <v>0.23980771689892078</v>
      </c>
      <c r="F15" s="61">
        <f>F8/F7-1</f>
        <v>0.17541900289448709</v>
      </c>
      <c r="G15" s="61">
        <f>G8/G7-1</f>
        <v>0.45729355037822006</v>
      </c>
      <c r="H15" s="61">
        <f>H8/H7-1</f>
        <v>0.54260249998867693</v>
      </c>
    </row>
    <row r="16" spans="1:8" x14ac:dyDescent="0.25">
      <c r="A16" s="48"/>
      <c r="B16" s="59">
        <f>B9</f>
        <v>2022</v>
      </c>
      <c r="C16" s="61">
        <f>C9/C8-1</f>
        <v>4.3730387671937265E-2</v>
      </c>
      <c r="D16" s="61">
        <f>D9/D8-1</f>
        <v>0.158124047781393</v>
      </c>
      <c r="E16" s="61">
        <f>E9/E8-1</f>
        <v>0.10960077569899385</v>
      </c>
      <c r="F16" s="61">
        <f>F9/F8-1</f>
        <v>0.12592056418533848</v>
      </c>
      <c r="G16" s="61">
        <f>G9/G8-1</f>
        <v>0.24932233139550042</v>
      </c>
      <c r="H16" s="61">
        <f>H9/H8-1</f>
        <v>0.30395568127463379</v>
      </c>
    </row>
    <row r="17" spans="1:8" outlineLevel="1" x14ac:dyDescent="0.25">
      <c r="A17" s="48"/>
      <c r="B17" s="59">
        <v>2023</v>
      </c>
      <c r="C17" s="61">
        <f>C10/C9-1</f>
        <v>1.4872422895032988E-2</v>
      </c>
      <c r="D17" s="61">
        <f>D10/D9-1</f>
        <v>8.8649301551308568E-2</v>
      </c>
      <c r="E17" s="61">
        <f>E10/E9-1</f>
        <v>7.2695717207310606E-2</v>
      </c>
      <c r="F17" s="61">
        <f>F10/F9-1</f>
        <v>6.1994532439556549E-2</v>
      </c>
      <c r="G17" s="61">
        <f>G10/G9-1</f>
        <v>0.13919698664549274</v>
      </c>
      <c r="H17" s="61">
        <f>H10/H9-1</f>
        <v>0.15613960599163157</v>
      </c>
    </row>
    <row r="18" spans="1:8" outlineLevel="1" x14ac:dyDescent="0.25">
      <c r="A18" s="48"/>
      <c r="B18" s="59">
        <v>2024</v>
      </c>
      <c r="C18" s="61">
        <f>C11/C10-1</f>
        <v>1.2878699454164089E-2</v>
      </c>
      <c r="D18" s="61">
        <f>D11/D10-1</f>
        <v>4.9265375936062394E-2</v>
      </c>
      <c r="E18" s="61">
        <f>E11/E10-1</f>
        <v>3.5924021801926331E-2</v>
      </c>
      <c r="F18" s="61">
        <f>F11/F10-1</f>
        <v>5.8818454843959866E-2</v>
      </c>
      <c r="G18" s="61">
        <f>G11/G10-1</f>
        <v>9.6855472100055851E-2</v>
      </c>
      <c r="H18" s="61">
        <f>H11/H10-1</f>
        <v>0.11098154406988781</v>
      </c>
    </row>
    <row r="19" spans="1:8" x14ac:dyDescent="0.25">
      <c r="A19" s="48"/>
      <c r="B19" s="64"/>
      <c r="C19" s="65"/>
      <c r="D19" s="65"/>
      <c r="E19" s="65"/>
      <c r="F19" s="65"/>
      <c r="G19" s="65"/>
      <c r="H19" s="65"/>
    </row>
    <row r="20" spans="1:8" ht="15" customHeight="1" x14ac:dyDescent="0.25">
      <c r="A20" s="58"/>
      <c r="B20" s="64"/>
      <c r="C20" s="57" t="s">
        <v>4</v>
      </c>
      <c r="D20" s="57"/>
      <c r="E20" s="57"/>
      <c r="F20" s="57"/>
      <c r="G20" s="57"/>
      <c r="H20" s="57"/>
    </row>
    <row r="21" spans="1:8" x14ac:dyDescent="0.25">
      <c r="A21" s="58"/>
      <c r="B21" s="59">
        <f>B7</f>
        <v>2020</v>
      </c>
      <c r="C21" s="66">
        <f>C7/C$6</f>
        <v>0.93146572339105715</v>
      </c>
      <c r="D21" s="66">
        <f t="shared" ref="D21:G21" si="6">D7/D$6</f>
        <v>0.61421633959616184</v>
      </c>
      <c r="E21" s="66">
        <f t="shared" si="6"/>
        <v>0.65940841855143117</v>
      </c>
      <c r="F21" s="66">
        <f t="shared" si="6"/>
        <v>0.78107838770652382</v>
      </c>
      <c r="G21" s="66">
        <f t="shared" si="6"/>
        <v>0.51504966440226041</v>
      </c>
      <c r="H21" s="66">
        <f>H7/H$6</f>
        <v>0.47975110823477274</v>
      </c>
    </row>
    <row r="22" spans="1:8" x14ac:dyDescent="0.25">
      <c r="A22" s="48"/>
      <c r="B22" s="59">
        <f>B8</f>
        <v>2021</v>
      </c>
      <c r="C22" s="66">
        <f t="shared" ref="C22:H25" si="7">C8/C$6</f>
        <v>0.98599307818516302</v>
      </c>
      <c r="D22" s="66">
        <f t="shared" si="7"/>
        <v>0.80608843200741254</v>
      </c>
      <c r="E22" s="66">
        <f t="shared" si="7"/>
        <v>0.81753964590817796</v>
      </c>
      <c r="F22" s="66">
        <f t="shared" si="7"/>
        <v>0.91809437966043583</v>
      </c>
      <c r="G22" s="66">
        <f t="shared" si="7"/>
        <v>0.75057855405788088</v>
      </c>
      <c r="H22" s="66">
        <f t="shared" si="7"/>
        <v>0.74006525893529873</v>
      </c>
    </row>
    <row r="23" spans="1:8" outlineLevel="1" x14ac:dyDescent="0.25">
      <c r="A23" s="48"/>
      <c r="B23" s="59">
        <f>B9</f>
        <v>2022</v>
      </c>
      <c r="C23" s="66">
        <f t="shared" si="7"/>
        <v>1.0291109377360468</v>
      </c>
      <c r="D23" s="66">
        <f t="shared" si="7"/>
        <v>0.93355039774618076</v>
      </c>
      <c r="E23" s="66">
        <f t="shared" si="7"/>
        <v>0.90714262526439493</v>
      </c>
      <c r="F23" s="66">
        <f t="shared" si="7"/>
        <v>1.0337013419226662</v>
      </c>
      <c r="G23" s="66">
        <f t="shared" si="7"/>
        <v>0.93771454905105533</v>
      </c>
      <c r="H23" s="66">
        <f t="shared" si="7"/>
        <v>0.96501229890266571</v>
      </c>
    </row>
    <row r="24" spans="1:8" outlineLevel="1" x14ac:dyDescent="0.25">
      <c r="A24" s="48"/>
      <c r="B24" s="59">
        <v>2023</v>
      </c>
      <c r="C24" s="67">
        <f t="shared" si="7"/>
        <v>1.0444163108079612</v>
      </c>
      <c r="D24" s="67">
        <f t="shared" si="7"/>
        <v>1.0163089884693259</v>
      </c>
      <c r="E24" s="67">
        <f t="shared" si="7"/>
        <v>0.97308800901731285</v>
      </c>
      <c r="F24" s="67">
        <f t="shared" si="7"/>
        <v>1.0977851732973039</v>
      </c>
      <c r="G24" s="67">
        <f t="shared" si="7"/>
        <v>1.0682415886125993</v>
      </c>
      <c r="H24" s="67">
        <f t="shared" si="7"/>
        <v>1.1156889390304066</v>
      </c>
    </row>
    <row r="25" spans="1:8" s="45" customFormat="1" x14ac:dyDescent="0.25">
      <c r="A25" s="58"/>
      <c r="B25" s="59">
        <v>2024</v>
      </c>
      <c r="C25" s="67">
        <f t="shared" si="7"/>
        <v>1.0578670345798837</v>
      </c>
      <c r="D25" s="67">
        <f t="shared" si="7"/>
        <v>1.0663778328534665</v>
      </c>
      <c r="E25" s="67">
        <f t="shared" si="7"/>
        <v>1.008045243868444</v>
      </c>
      <c r="F25" s="67">
        <f t="shared" si="7"/>
        <v>1.1623552009412599</v>
      </c>
      <c r="G25" s="67">
        <f t="shared" si="7"/>
        <v>1.1717066319945864</v>
      </c>
      <c r="H25" s="67">
        <f t="shared" si="7"/>
        <v>1.2395098201856962</v>
      </c>
    </row>
    <row r="26" spans="1:8" s="45" customFormat="1" x14ac:dyDescent="0.25">
      <c r="B26" s="59"/>
      <c r="C26" s="67"/>
      <c r="D26" s="67"/>
      <c r="E26" s="67"/>
      <c r="F26" s="67"/>
      <c r="G26" s="67"/>
      <c r="H26" s="67"/>
    </row>
    <row r="27" spans="1:8" s="45" customFormat="1" x14ac:dyDescent="0.25">
      <c r="B27" s="68" t="s">
        <v>20</v>
      </c>
    </row>
    <row r="28" spans="1:8" s="45" customFormat="1" x14ac:dyDescent="0.25"/>
    <row r="29" spans="1:8" s="45" customFormat="1" x14ac:dyDescent="0.25">
      <c r="B29" s="68"/>
      <c r="C29" s="69"/>
      <c r="D29" s="69"/>
      <c r="E29" s="69"/>
      <c r="F29" s="69"/>
      <c r="G29" s="69"/>
      <c r="H29" s="69"/>
    </row>
    <row r="30" spans="1:8" s="45" customFormat="1" x14ac:dyDescent="0.25">
      <c r="B30" s="68"/>
      <c r="C30" s="69"/>
      <c r="D30" s="69"/>
      <c r="E30" s="69"/>
      <c r="F30" s="69"/>
      <c r="G30" s="69"/>
      <c r="H30" s="69"/>
    </row>
    <row r="31" spans="1:8" s="45" customFormat="1" x14ac:dyDescent="0.25"/>
    <row r="32" spans="1:8" s="45" customFormat="1" x14ac:dyDescent="0.25"/>
    <row r="33" s="45" customFormat="1" x14ac:dyDescent="0.25"/>
    <row r="34" s="45" customFormat="1" x14ac:dyDescent="0.25"/>
    <row r="35" s="45" customFormat="1" x14ac:dyDescent="0.25"/>
    <row r="36" s="45" customFormat="1" x14ac:dyDescent="0.25"/>
    <row r="37" s="45" customFormat="1" x14ac:dyDescent="0.25"/>
    <row r="38" s="45" customFormat="1" x14ac:dyDescent="0.25"/>
    <row r="39" s="45" customFormat="1" x14ac:dyDescent="0.25"/>
    <row r="40" s="45" customFormat="1" x14ac:dyDescent="0.25"/>
    <row r="41" s="45" customFormat="1" x14ac:dyDescent="0.25"/>
    <row r="42" s="45" customFormat="1" x14ac:dyDescent="0.25"/>
    <row r="43" s="45" customFormat="1" x14ac:dyDescent="0.25"/>
  </sheetData>
  <mergeCells count="3">
    <mergeCell ref="C5:H5"/>
    <mergeCell ref="C13:H13"/>
    <mergeCell ref="C20:H2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5EAB89-B20F-4C3D-AFC6-37F2749007FB}">
  <sheetPr>
    <tabColor theme="4" tint="0.59999389629810485"/>
  </sheetPr>
  <dimension ref="A1:R43"/>
  <sheetViews>
    <sheetView workbookViewId="0">
      <selection activeCell="K15" sqref="K15:K19"/>
    </sheetView>
  </sheetViews>
  <sheetFormatPr baseColWidth="10" defaultColWidth="8.6640625" defaultRowHeight="18" outlineLevelRow="1" x14ac:dyDescent="0.25"/>
  <cols>
    <col min="1" max="1" width="8.1640625" style="49" customWidth="1"/>
    <col min="2" max="2" width="9" style="49" customWidth="1"/>
    <col min="3" max="8" width="19.33203125" style="49" customWidth="1"/>
    <col min="9" max="18" width="8.6640625" style="45"/>
    <col min="19" max="16384" width="8.6640625" style="49"/>
  </cols>
  <sheetData>
    <row r="1" spans="1:8" s="45" customFormat="1" x14ac:dyDescent="0.25"/>
    <row r="2" spans="1:8" ht="20" x14ac:dyDescent="0.25">
      <c r="A2" s="46"/>
      <c r="B2" s="47" t="str">
        <f>"Forecast summary: Annual, Gateway Regions*"</f>
        <v>Forecast summary: Annual, Gateway Regions*</v>
      </c>
      <c r="C2" s="48"/>
      <c r="D2" s="48"/>
      <c r="E2" s="48"/>
      <c r="F2" s="48"/>
      <c r="G2" s="48"/>
      <c r="H2" s="48"/>
    </row>
    <row r="3" spans="1:8" x14ac:dyDescent="0.25">
      <c r="A3" s="50"/>
      <c r="B3" s="51"/>
      <c r="C3" s="48"/>
      <c r="D3" s="48"/>
      <c r="E3" s="48"/>
      <c r="F3" s="48"/>
      <c r="G3" s="48"/>
      <c r="H3" s="48"/>
    </row>
    <row r="4" spans="1:8" ht="38" x14ac:dyDescent="0.25">
      <c r="A4" s="52"/>
      <c r="B4" s="53"/>
      <c r="C4" s="54" t="s">
        <v>26</v>
      </c>
      <c r="D4" s="54" t="s">
        <v>27</v>
      </c>
      <c r="E4" s="54" t="s">
        <v>18</v>
      </c>
      <c r="F4" s="54" t="s">
        <v>21</v>
      </c>
      <c r="G4" s="54" t="s">
        <v>22</v>
      </c>
      <c r="H4" s="54" t="s">
        <v>19</v>
      </c>
    </row>
    <row r="5" spans="1:8" ht="15" customHeight="1" x14ac:dyDescent="0.25">
      <c r="A5" s="55"/>
      <c r="B5" s="56"/>
      <c r="C5" s="57" t="s">
        <v>2</v>
      </c>
      <c r="D5" s="57"/>
      <c r="E5" s="57"/>
      <c r="F5" s="57"/>
      <c r="G5" s="57"/>
      <c r="H5" s="57"/>
    </row>
    <row r="6" spans="1:8" x14ac:dyDescent="0.25">
      <c r="A6" s="58"/>
      <c r="B6" s="59">
        <v>2019</v>
      </c>
      <c r="C6" s="60">
        <f>SUM('Los Angeles'!C6,'Orange County'!C6,'San Diego'!C6,'San Francisco'!C6)</f>
        <v>354151.25</v>
      </c>
      <c r="D6" s="60">
        <f>SUM('Los Angeles'!D6,'Orange County'!D6,'San Diego'!D6,'San Francisco'!D6)</f>
        <v>278551.11220900004</v>
      </c>
      <c r="E6" s="61">
        <f t="shared" ref="E6:E10" si="0">D6/C6</f>
        <v>0.78653149525520538</v>
      </c>
      <c r="F6" s="62">
        <f t="shared" ref="F6:F10" si="1">H6/(D6*365)</f>
        <v>185.86268910722123</v>
      </c>
      <c r="G6" s="62">
        <f t="shared" ref="G6:G8" si="2">(H6/365)/C6</f>
        <v>146.18685877565608</v>
      </c>
      <c r="H6" s="63">
        <f>SUM('Los Angeles'!H6,'Orange County'!H6,'San Diego'!H6,'San Francisco'!H6)</f>
        <v>18896874450.674805</v>
      </c>
    </row>
    <row r="7" spans="1:8" x14ac:dyDescent="0.25">
      <c r="A7" s="58"/>
      <c r="B7" s="59">
        <v>2020</v>
      </c>
      <c r="C7" s="60">
        <f>SUM('Los Angeles'!C7,'Orange County'!C7,'San Diego'!C7,'San Francisco'!C7)</f>
        <v>322574</v>
      </c>
      <c r="D7" s="60">
        <f>SUM('Los Angeles'!D7,'Orange County'!D7,'San Diego'!D7,'San Francisco'!D7)</f>
        <v>150621.69459716664</v>
      </c>
      <c r="E7" s="61">
        <f t="shared" si="0"/>
        <v>0.46693687215078289</v>
      </c>
      <c r="F7" s="62">
        <f t="shared" si="1"/>
        <v>140.32627250473857</v>
      </c>
      <c r="G7" s="62">
        <f t="shared" si="2"/>
        <v>65.523510763941033</v>
      </c>
      <c r="H7" s="63">
        <f>SUM('Los Angeles'!H7,'Orange County'!H7,'San Diego'!H7,'San Francisco'!H7)</f>
        <v>7714706050.8261433</v>
      </c>
    </row>
    <row r="8" spans="1:8" x14ac:dyDescent="0.25">
      <c r="A8" s="58"/>
      <c r="B8" s="59">
        <v>2021</v>
      </c>
      <c r="C8" s="60">
        <f>SUM('Los Angeles'!C8,'Orange County'!C8,'San Diego'!C8,'San Francisco'!C8)</f>
        <v>345679.91666666669</v>
      </c>
      <c r="D8" s="60">
        <f>SUM('Los Angeles'!D8,'Orange County'!D8,'San Diego'!D8,'San Francisco'!D8)</f>
        <v>202252.65290033331</v>
      </c>
      <c r="E8" s="61">
        <f t="shared" si="0"/>
        <v>0.5850865009764572</v>
      </c>
      <c r="F8" s="62">
        <f t="shared" si="1"/>
        <v>159.84682080201949</v>
      </c>
      <c r="G8" s="62">
        <f t="shared" si="2"/>
        <v>93.52421707526436</v>
      </c>
      <c r="H8" s="63">
        <f>SUM('Los Angeles'!H8,'Orange County'!H8,'San Diego'!H8,'San Francisco'!H8)</f>
        <v>11800246901.18581</v>
      </c>
    </row>
    <row r="9" spans="1:8" x14ac:dyDescent="0.25">
      <c r="A9" s="58"/>
      <c r="B9" s="59">
        <v>2022</v>
      </c>
      <c r="C9" s="60">
        <f>SUM('Los Angeles'!C9,'Orange County'!C9,'San Diego'!C9,'San Francisco'!C9)</f>
        <v>365834.37020805298</v>
      </c>
      <c r="D9" s="60">
        <f>SUM('Los Angeles'!D9,'Orange County'!D9,'San Diego'!D9,'San Francisco'!D9)</f>
        <v>246856.10915089084</v>
      </c>
      <c r="E9" s="61">
        <f t="shared" si="0"/>
        <v>0.674775606814914</v>
      </c>
      <c r="F9" s="62">
        <f t="shared" si="1"/>
        <v>179.7985627803215</v>
      </c>
      <c r="G9" s="62">
        <f t="shared" ref="G9:G10" si="3">(H9/365)/C9</f>
        <v>121.32368430454086</v>
      </c>
      <c r="H9" s="63">
        <f>SUM('Los Angeles'!H9,'Orange County'!H9,'San Diego'!H9,'San Francisco'!H9)</f>
        <v>16200296378.188406</v>
      </c>
    </row>
    <row r="10" spans="1:8" outlineLevel="1" x14ac:dyDescent="0.25">
      <c r="A10" s="58"/>
      <c r="B10" s="59">
        <v>2023</v>
      </c>
      <c r="C10" s="60">
        <f>SUM('Los Angeles'!C10,'Orange County'!C10,'San Diego'!C10,'San Francisco'!C10)</f>
        <v>372519.37012701499</v>
      </c>
      <c r="D10" s="60">
        <f>SUM('Los Angeles'!D10,'Orange County'!D10,'San Diego'!D10,'San Francisco'!D10)</f>
        <v>275416.09876076994</v>
      </c>
      <c r="E10" s="61">
        <f t="shared" si="0"/>
        <v>0.73933363160917909</v>
      </c>
      <c r="F10" s="62">
        <f t="shared" si="1"/>
        <v>192.64825754478977</v>
      </c>
      <c r="G10" s="62">
        <f t="shared" si="3"/>
        <v>142.43133587376985</v>
      </c>
      <c r="H10" s="63">
        <f>SUM('Los Angeles'!H10,'Orange County'!H10,'San Diego'!H10,'San Francisco'!H10)</f>
        <v>19366327507.006813</v>
      </c>
    </row>
    <row r="11" spans="1:8" outlineLevel="1" x14ac:dyDescent="0.25">
      <c r="A11" s="58"/>
      <c r="B11" s="59">
        <v>2024</v>
      </c>
      <c r="C11" s="60">
        <f>SUM('Los Angeles'!C11,'Orange County'!C11,'San Diego'!C11,'San Francisco'!C11)</f>
        <v>375725.17494253482</v>
      </c>
      <c r="D11" s="60">
        <f>SUM('Los Angeles'!D11,'Orange County'!D11,'San Diego'!D11,'San Francisco'!D11)</f>
        <v>291648.60181228304</v>
      </c>
      <c r="E11" s="61">
        <f t="shared" ref="E11" si="4">D11/C11</f>
        <v>0.7762285342122448</v>
      </c>
      <c r="F11" s="62">
        <f t="shared" ref="F11" si="5">H11/(D11*365)</f>
        <v>207.61390172368593</v>
      </c>
      <c r="G11" s="62">
        <f t="shared" ref="G11" si="6">(H11/365)/C11</f>
        <v>161.15583461706177</v>
      </c>
      <c r="H11" s="63">
        <f>SUM('Los Angeles'!H11,'Orange County'!H11,'San Diego'!H11,'San Francisco'!H11)</f>
        <v>22100861016.394596</v>
      </c>
    </row>
    <row r="12" spans="1:8" x14ac:dyDescent="0.25">
      <c r="A12" s="58"/>
      <c r="B12" s="51"/>
      <c r="C12" s="48"/>
      <c r="D12" s="48"/>
      <c r="E12" s="48"/>
      <c r="F12" s="48"/>
      <c r="G12" s="48"/>
      <c r="H12" s="48"/>
    </row>
    <row r="13" spans="1:8" ht="15" customHeight="1" x14ac:dyDescent="0.25">
      <c r="A13" s="55"/>
      <c r="B13" s="51"/>
      <c r="C13" s="57" t="s">
        <v>3</v>
      </c>
      <c r="D13" s="57"/>
      <c r="E13" s="57"/>
      <c r="F13" s="57"/>
      <c r="G13" s="57"/>
      <c r="H13" s="57"/>
    </row>
    <row r="14" spans="1:8" x14ac:dyDescent="0.25">
      <c r="A14" s="48"/>
      <c r="B14" s="59">
        <f>B7</f>
        <v>2020</v>
      </c>
      <c r="C14" s="61">
        <f t="shared" ref="C14:H18" si="7">C7/C6-1</f>
        <v>-8.9163175338220602E-2</v>
      </c>
      <c r="D14" s="61">
        <f t="shared" si="7"/>
        <v>-0.45926730142023819</v>
      </c>
      <c r="E14" s="61">
        <f t="shared" si="7"/>
        <v>-0.40633417101844582</v>
      </c>
      <c r="F14" s="61">
        <f t="shared" si="7"/>
        <v>-0.24500031082738416</v>
      </c>
      <c r="G14" s="61">
        <f t="shared" si="7"/>
        <v>-0.55178248364652327</v>
      </c>
      <c r="H14" s="61">
        <f t="shared" si="7"/>
        <v>-0.59174698064680997</v>
      </c>
    </row>
    <row r="15" spans="1:8" x14ac:dyDescent="0.25">
      <c r="A15" s="48"/>
      <c r="B15" s="59">
        <f>B8</f>
        <v>2021</v>
      </c>
      <c r="C15" s="61">
        <f t="shared" si="7"/>
        <v>7.1629817240901783E-2</v>
      </c>
      <c r="D15" s="61">
        <f t="shared" si="7"/>
        <v>0.3427856686996662</v>
      </c>
      <c r="E15" s="61">
        <f t="shared" si="7"/>
        <v>0.25303126797731568</v>
      </c>
      <c r="F15" s="61">
        <f t="shared" si="7"/>
        <v>0.13910829347100173</v>
      </c>
      <c r="G15" s="61">
        <f t="shared" si="7"/>
        <v>0.42733830933144534</v>
      </c>
      <c r="H15" s="61">
        <f t="shared" si="7"/>
        <v>0.52957829156979463</v>
      </c>
    </row>
    <row r="16" spans="1:8" x14ac:dyDescent="0.25">
      <c r="A16" s="48"/>
      <c r="B16" s="59">
        <f>B9</f>
        <v>2022</v>
      </c>
      <c r="C16" s="61">
        <f t="shared" si="7"/>
        <v>5.8303802360670343E-2</v>
      </c>
      <c r="D16" s="61">
        <f t="shared" si="7"/>
        <v>0.22053335573569632</v>
      </c>
      <c r="E16" s="61">
        <f t="shared" si="7"/>
        <v>0.15329204431955556</v>
      </c>
      <c r="F16" s="61">
        <f t="shared" si="7"/>
        <v>0.12481788426066687</v>
      </c>
      <c r="G16" s="61">
        <f t="shared" si="7"/>
        <v>0.29724351722618181</v>
      </c>
      <c r="H16" s="61">
        <f t="shared" si="7"/>
        <v>0.37287774686819763</v>
      </c>
    </row>
    <row r="17" spans="1:8" outlineLevel="1" x14ac:dyDescent="0.25">
      <c r="A17" s="48"/>
      <c r="B17" s="59">
        <v>2023</v>
      </c>
      <c r="C17" s="61">
        <f t="shared" si="7"/>
        <v>1.8273296506176262E-2</v>
      </c>
      <c r="D17" s="61">
        <f t="shared" si="7"/>
        <v>0.11569488682340778</v>
      </c>
      <c r="E17" s="61">
        <f t="shared" si="7"/>
        <v>9.5673323312608805E-2</v>
      </c>
      <c r="F17" s="61">
        <f t="shared" si="7"/>
        <v>7.1467171738008206E-2</v>
      </c>
      <c r="G17" s="61">
        <f t="shared" si="7"/>
        <v>0.17397799687854509</v>
      </c>
      <c r="H17" s="61">
        <f t="shared" si="7"/>
        <v>0.19543044490723371</v>
      </c>
    </row>
    <row r="18" spans="1:8" outlineLevel="1" x14ac:dyDescent="0.25">
      <c r="A18" s="48"/>
      <c r="B18" s="59">
        <v>2024</v>
      </c>
      <c r="C18" s="61">
        <f t="shared" si="7"/>
        <v>8.60573992280389E-3</v>
      </c>
      <c r="D18" s="61">
        <f t="shared" si="7"/>
        <v>5.8938105377829952E-2</v>
      </c>
      <c r="E18" s="61">
        <f t="shared" si="7"/>
        <v>4.9902913956129558E-2</v>
      </c>
      <c r="F18" s="61">
        <f t="shared" si="7"/>
        <v>7.7683776482726286E-2</v>
      </c>
      <c r="G18" s="61">
        <f t="shared" si="7"/>
        <v>0.13146333725246073</v>
      </c>
      <c r="H18" s="61">
        <f t="shared" si="7"/>
        <v>0.14120041646504311</v>
      </c>
    </row>
    <row r="19" spans="1:8" x14ac:dyDescent="0.25">
      <c r="A19" s="48"/>
      <c r="B19" s="64"/>
      <c r="C19" s="65"/>
      <c r="D19" s="65"/>
      <c r="E19" s="65"/>
      <c r="F19" s="65"/>
      <c r="G19" s="65"/>
      <c r="H19" s="65"/>
    </row>
    <row r="20" spans="1:8" ht="15" customHeight="1" x14ac:dyDescent="0.25">
      <c r="A20" s="58"/>
      <c r="B20" s="64"/>
      <c r="C20" s="57" t="s">
        <v>4</v>
      </c>
      <c r="D20" s="57"/>
      <c r="E20" s="57"/>
      <c r="F20" s="57"/>
      <c r="G20" s="57"/>
      <c r="H20" s="57"/>
    </row>
    <row r="21" spans="1:8" x14ac:dyDescent="0.25">
      <c r="A21" s="58"/>
      <c r="B21" s="59">
        <f>B7</f>
        <v>2020</v>
      </c>
      <c r="C21" s="66">
        <f>C7/C$6</f>
        <v>0.9108368246617794</v>
      </c>
      <c r="D21" s="66">
        <f t="shared" ref="D21:G21" si="8">D7/D$6</f>
        <v>0.54073269857976181</v>
      </c>
      <c r="E21" s="66">
        <f t="shared" si="8"/>
        <v>0.59366582898155418</v>
      </c>
      <c r="F21" s="66">
        <f t="shared" si="8"/>
        <v>0.75499968917261584</v>
      </c>
      <c r="G21" s="66">
        <f t="shared" si="8"/>
        <v>0.44821751635347679</v>
      </c>
      <c r="H21" s="66">
        <f>H7/H$6</f>
        <v>0.40825301935319003</v>
      </c>
    </row>
    <row r="22" spans="1:8" x14ac:dyDescent="0.25">
      <c r="A22" s="48"/>
      <c r="B22" s="59">
        <f>B8</f>
        <v>2021</v>
      </c>
      <c r="C22" s="66">
        <f t="shared" ref="C22:H25" si="9">C8/C$6</f>
        <v>0.97607989994858602</v>
      </c>
      <c r="D22" s="66">
        <f t="shared" si="9"/>
        <v>0.72608811825020059</v>
      </c>
      <c r="E22" s="66">
        <f t="shared" si="9"/>
        <v>0.74388184644356115</v>
      </c>
      <c r="F22" s="66">
        <f t="shared" si="9"/>
        <v>0.86002640750455517</v>
      </c>
      <c r="G22" s="66">
        <f t="shared" si="9"/>
        <v>0.63975803200471104</v>
      </c>
      <c r="H22" s="66">
        <f t="shared" si="9"/>
        <v>0.62445495587046274</v>
      </c>
    </row>
    <row r="23" spans="1:8" outlineLevel="1" x14ac:dyDescent="0.25">
      <c r="A23" s="48"/>
      <c r="B23" s="59">
        <f>B9</f>
        <v>2022</v>
      </c>
      <c r="C23" s="66">
        <f t="shared" si="9"/>
        <v>1.0329890695234112</v>
      </c>
      <c r="D23" s="66">
        <f t="shared" si="9"/>
        <v>0.88621476752773443</v>
      </c>
      <c r="E23" s="66">
        <f t="shared" si="9"/>
        <v>0.8579130154171003</v>
      </c>
      <c r="F23" s="66">
        <f t="shared" si="9"/>
        <v>0.96737308409757583</v>
      </c>
      <c r="G23" s="66">
        <f t="shared" si="9"/>
        <v>0.82992195961149151</v>
      </c>
      <c r="H23" s="66">
        <f t="shared" si="9"/>
        <v>0.85730031283612063</v>
      </c>
    </row>
    <row r="24" spans="1:8" outlineLevel="1" x14ac:dyDescent="0.25">
      <c r="A24" s="48"/>
      <c r="B24" s="59">
        <v>2023</v>
      </c>
      <c r="C24" s="67">
        <f t="shared" si="9"/>
        <v>1.0518651850784517</v>
      </c>
      <c r="D24" s="67">
        <f t="shared" si="9"/>
        <v>0.98874528475808821</v>
      </c>
      <c r="E24" s="67">
        <f t="shared" si="9"/>
        <v>0.93999240471519574</v>
      </c>
      <c r="F24" s="67">
        <f t="shared" si="9"/>
        <v>1.0365085024335037</v>
      </c>
      <c r="G24" s="67">
        <f t="shared" si="9"/>
        <v>0.97431011971021564</v>
      </c>
      <c r="H24" s="67">
        <f t="shared" si="9"/>
        <v>1.0248428943927943</v>
      </c>
    </row>
    <row r="25" spans="1:8" s="45" customFormat="1" x14ac:dyDescent="0.25">
      <c r="A25" s="58"/>
      <c r="B25" s="59">
        <v>2024</v>
      </c>
      <c r="C25" s="67">
        <f t="shared" si="9"/>
        <v>1.0609172632950887</v>
      </c>
      <c r="D25" s="67">
        <f t="shared" si="9"/>
        <v>1.047020058542993</v>
      </c>
      <c r="E25" s="67">
        <f t="shared" si="9"/>
        <v>0.98690076480711353</v>
      </c>
      <c r="F25" s="67">
        <f t="shared" si="9"/>
        <v>1.1170283972589936</v>
      </c>
      <c r="G25" s="67">
        <f t="shared" si="9"/>
        <v>1.102396179566165</v>
      </c>
      <c r="H25" s="67">
        <f t="shared" si="9"/>
        <v>1.1695511378922971</v>
      </c>
    </row>
    <row r="26" spans="1:8" s="45" customFormat="1" x14ac:dyDescent="0.25">
      <c r="B26" s="59"/>
      <c r="C26" s="67"/>
      <c r="D26" s="67"/>
      <c r="E26" s="67"/>
      <c r="F26" s="67"/>
      <c r="G26" s="67"/>
      <c r="H26" s="67"/>
    </row>
    <row r="27" spans="1:8" s="45" customFormat="1" x14ac:dyDescent="0.25">
      <c r="B27" s="68" t="s">
        <v>20</v>
      </c>
    </row>
    <row r="28" spans="1:8" s="45" customFormat="1" x14ac:dyDescent="0.25">
      <c r="B28" s="45" t="s">
        <v>23</v>
      </c>
    </row>
    <row r="29" spans="1:8" s="45" customFormat="1" x14ac:dyDescent="0.25">
      <c r="B29" s="68"/>
      <c r="C29" s="69"/>
      <c r="D29" s="69"/>
      <c r="E29" s="69"/>
      <c r="F29" s="69"/>
      <c r="G29" s="69"/>
      <c r="H29" s="69"/>
    </row>
    <row r="30" spans="1:8" s="45" customFormat="1" x14ac:dyDescent="0.25">
      <c r="B30" s="68"/>
      <c r="C30" s="69"/>
      <c r="D30" s="69"/>
      <c r="E30" s="69"/>
      <c r="F30" s="69"/>
      <c r="G30" s="69"/>
      <c r="H30" s="69"/>
    </row>
    <row r="31" spans="1:8" s="45" customFormat="1" x14ac:dyDescent="0.25"/>
    <row r="32" spans="1:8" s="45" customFormat="1" x14ac:dyDescent="0.25"/>
    <row r="33" s="45" customFormat="1" x14ac:dyDescent="0.25"/>
    <row r="34" s="45" customFormat="1" x14ac:dyDescent="0.25"/>
    <row r="35" s="45" customFormat="1" x14ac:dyDescent="0.25"/>
    <row r="36" s="45" customFormat="1" x14ac:dyDescent="0.25"/>
    <row r="37" s="45" customFormat="1" x14ac:dyDescent="0.25"/>
    <row r="38" s="45" customFormat="1" x14ac:dyDescent="0.25"/>
    <row r="39" s="45" customFormat="1" x14ac:dyDescent="0.25"/>
    <row r="40" s="45" customFormat="1" x14ac:dyDescent="0.25"/>
    <row r="41" s="45" customFormat="1" x14ac:dyDescent="0.25"/>
    <row r="42" s="45" customFormat="1" x14ac:dyDescent="0.25"/>
    <row r="43" s="45" customFormat="1" x14ac:dyDescent="0.25"/>
  </sheetData>
  <mergeCells count="3">
    <mergeCell ref="C5:H5"/>
    <mergeCell ref="C13:H13"/>
    <mergeCell ref="C20:H2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4738C-6F08-44AE-9AD5-7A5386BD33CF}">
  <sheetPr>
    <tabColor theme="4" tint="0.59999389629810485"/>
  </sheetPr>
  <dimension ref="A1:R43"/>
  <sheetViews>
    <sheetView workbookViewId="0">
      <selection activeCell="K5" sqref="K5:K10"/>
    </sheetView>
  </sheetViews>
  <sheetFormatPr baseColWidth="10" defaultColWidth="8.6640625" defaultRowHeight="18" outlineLevelRow="1" x14ac:dyDescent="0.25"/>
  <cols>
    <col min="1" max="1" width="8.1640625" style="49" customWidth="1"/>
    <col min="2" max="2" width="9" style="49" customWidth="1"/>
    <col min="3" max="8" width="19.33203125" style="49" customWidth="1"/>
    <col min="9" max="18" width="8.6640625" style="45"/>
    <col min="19" max="16384" width="8.6640625" style="49"/>
  </cols>
  <sheetData>
    <row r="1" spans="1:8" s="45" customFormat="1" x14ac:dyDescent="0.25"/>
    <row r="2" spans="1:8" ht="20" x14ac:dyDescent="0.25">
      <c r="A2" s="46"/>
      <c r="B2" s="47" t="str">
        <f>"Forecast summary: Annual, All Other Regions*"</f>
        <v>Forecast summary: Annual, All Other Regions*</v>
      </c>
      <c r="C2" s="48"/>
      <c r="D2" s="48"/>
      <c r="E2" s="48"/>
      <c r="F2" s="48"/>
      <c r="G2" s="48"/>
      <c r="H2" s="48"/>
    </row>
    <row r="3" spans="1:8" x14ac:dyDescent="0.25">
      <c r="A3" s="50"/>
      <c r="B3" s="51"/>
      <c r="C3" s="48"/>
      <c r="D3" s="48"/>
      <c r="E3" s="48"/>
      <c r="F3" s="48"/>
      <c r="G3" s="48"/>
      <c r="H3" s="48"/>
    </row>
    <row r="4" spans="1:8" ht="38" x14ac:dyDescent="0.25">
      <c r="A4" s="52"/>
      <c r="B4" s="53"/>
      <c r="C4" s="54" t="s">
        <v>26</v>
      </c>
      <c r="D4" s="54" t="s">
        <v>27</v>
      </c>
      <c r="E4" s="54" t="s">
        <v>18</v>
      </c>
      <c r="F4" s="54" t="s">
        <v>21</v>
      </c>
      <c r="G4" s="54" t="s">
        <v>22</v>
      </c>
      <c r="H4" s="54" t="s">
        <v>19</v>
      </c>
    </row>
    <row r="5" spans="1:8" ht="15" customHeight="1" x14ac:dyDescent="0.25">
      <c r="A5" s="55"/>
      <c r="B5" s="56"/>
      <c r="C5" s="57" t="s">
        <v>2</v>
      </c>
      <c r="D5" s="57"/>
      <c r="E5" s="57"/>
      <c r="F5" s="57"/>
      <c r="G5" s="57"/>
      <c r="H5" s="57"/>
    </row>
    <row r="6" spans="1:8" x14ac:dyDescent="0.25">
      <c r="A6" s="58"/>
      <c r="B6" s="59">
        <v>2019</v>
      </c>
      <c r="C6" s="60">
        <f>California!C6-Gateways!C6</f>
        <v>191394.5</v>
      </c>
      <c r="D6" s="60">
        <f>California!D6-Gateways!D6</f>
        <v>128651.61294741172</v>
      </c>
      <c r="E6" s="61">
        <f t="shared" ref="E6:E8" si="0">D6/C6</f>
        <v>0.67218030271199913</v>
      </c>
      <c r="F6" s="62">
        <f t="shared" ref="F6:F8" si="1">H6/(D6*365)</f>
        <v>129.23643543441204</v>
      </c>
      <c r="G6" s="62">
        <f t="shared" ref="G6:G8" si="2">(H6/365)/C6</f>
        <v>86.870186291722831</v>
      </c>
      <c r="H6" s="63">
        <f>California!H6-Gateways!H6</f>
        <v>6068663692.6270676</v>
      </c>
    </row>
    <row r="7" spans="1:8" x14ac:dyDescent="0.25">
      <c r="A7" s="58"/>
      <c r="B7" s="59">
        <v>2020</v>
      </c>
      <c r="C7" s="60">
        <f>California!C7-Gateways!C7</f>
        <v>185583.1666666668</v>
      </c>
      <c r="D7" s="60">
        <f>California!D7-Gateways!D7</f>
        <v>99488.872721986496</v>
      </c>
      <c r="E7" s="61">
        <f t="shared" si="0"/>
        <v>0.53608780639400533</v>
      </c>
      <c r="F7" s="62">
        <f t="shared" si="1"/>
        <v>117.3818484854131</v>
      </c>
      <c r="G7" s="62">
        <f t="shared" si="2"/>
        <v>62.926977665018605</v>
      </c>
      <c r="H7" s="63">
        <f>California!H7-Gateways!H7</f>
        <v>4262538541.10042</v>
      </c>
    </row>
    <row r="8" spans="1:8" x14ac:dyDescent="0.25">
      <c r="A8" s="58"/>
      <c r="B8" s="59">
        <v>2021</v>
      </c>
      <c r="C8" s="60">
        <f>California!C8-Gateways!C8</f>
        <v>192224.41666666669</v>
      </c>
      <c r="D8" s="60">
        <f>California!D8-Gateways!D8</f>
        <v>125988.75333014401</v>
      </c>
      <c r="E8" s="61">
        <f t="shared" si="0"/>
        <v>0.65542533833575944</v>
      </c>
      <c r="F8" s="62">
        <f t="shared" si="1"/>
        <v>145.17235239857874</v>
      </c>
      <c r="G8" s="62">
        <f t="shared" si="2"/>
        <v>95.149638187836587</v>
      </c>
      <c r="H8" s="63">
        <f>California!H8-Gateways!H8</f>
        <v>6675880549.2959671</v>
      </c>
    </row>
    <row r="9" spans="1:8" x14ac:dyDescent="0.25">
      <c r="A9" s="58"/>
      <c r="B9" s="59">
        <v>2022</v>
      </c>
      <c r="C9" s="60">
        <f>California!C9-Gateways!C9</f>
        <v>195592.72815236199</v>
      </c>
      <c r="D9" s="60">
        <f>California!D9-Gateways!D9</f>
        <v>133288.15688220609</v>
      </c>
      <c r="E9" s="61">
        <f t="shared" ref="E9:E10" si="3">D9/C9</f>
        <v>0.68145762954120592</v>
      </c>
      <c r="F9" s="62">
        <f t="shared" ref="F9:F10" si="4">H9/(D9*365)</f>
        <v>162.21431088155191</v>
      </c>
      <c r="G9" s="62">
        <f t="shared" ref="G9:G10" si="5">(H9/365)/C9</f>
        <v>110.54217977100262</v>
      </c>
      <c r="H9" s="63">
        <f>California!H9-Gateways!H9</f>
        <v>7891754978.8215237</v>
      </c>
    </row>
    <row r="10" spans="1:8" outlineLevel="1" x14ac:dyDescent="0.25">
      <c r="A10" s="58"/>
      <c r="B10" s="59">
        <v>2023</v>
      </c>
      <c r="C10" s="60">
        <f>California!C10-Gateways!C10</f>
        <v>197257.50946494733</v>
      </c>
      <c r="D10" s="60">
        <f>California!D10-Gateways!D10</f>
        <v>138427.69094489585</v>
      </c>
      <c r="E10" s="61">
        <f t="shared" si="3"/>
        <v>0.70176132366455968</v>
      </c>
      <c r="F10" s="62">
        <f t="shared" si="4"/>
        <v>167.9814204502122</v>
      </c>
      <c r="G10" s="62">
        <f t="shared" si="5"/>
        <v>117.88286396619384</v>
      </c>
      <c r="H10" s="63">
        <f>California!H10-Gateways!H10</f>
        <v>8487447256.4168015</v>
      </c>
    </row>
    <row r="11" spans="1:8" outlineLevel="1" x14ac:dyDescent="0.25">
      <c r="A11" s="58"/>
      <c r="B11" s="59">
        <v>2024</v>
      </c>
      <c r="C11" s="60">
        <f>California!C11-Gateways!C11</f>
        <v>201389.6898376238</v>
      </c>
      <c r="D11" s="60">
        <f>California!D11-Gateways!D11</f>
        <v>142583.3577720371</v>
      </c>
      <c r="E11" s="61">
        <f t="shared" ref="E11" si="6">D11/C11</f>
        <v>0.7079973055571962</v>
      </c>
      <c r="F11" s="62">
        <f t="shared" ref="F11" si="7">H11/(D11*365)</f>
        <v>169.93988287032332</v>
      </c>
      <c r="G11" s="62">
        <f t="shared" ref="G11" si="8">(H11/365)/C11</f>
        <v>120.31697917889441</v>
      </c>
      <c r="H11" s="63">
        <f>California!H11-Gateways!H11</f>
        <v>8844168678.4486465</v>
      </c>
    </row>
    <row r="12" spans="1:8" x14ac:dyDescent="0.25">
      <c r="A12" s="58"/>
      <c r="B12" s="51"/>
      <c r="C12" s="48"/>
      <c r="D12" s="48"/>
      <c r="E12" s="48"/>
      <c r="F12" s="48"/>
      <c r="G12" s="48"/>
      <c r="H12" s="48"/>
    </row>
    <row r="13" spans="1:8" ht="15" customHeight="1" x14ac:dyDescent="0.25">
      <c r="A13" s="55"/>
      <c r="B13" s="51"/>
      <c r="C13" s="57" t="s">
        <v>3</v>
      </c>
      <c r="D13" s="57"/>
      <c r="E13" s="57"/>
      <c r="F13" s="57"/>
      <c r="G13" s="57"/>
      <c r="H13" s="57"/>
    </row>
    <row r="14" spans="1:8" x14ac:dyDescent="0.25">
      <c r="A14" s="48"/>
      <c r="B14" s="59">
        <f>B7</f>
        <v>2020</v>
      </c>
      <c r="C14" s="61">
        <f t="shared" ref="C14:H17" si="9">C7/C6-1</f>
        <v>-3.0363115624185588E-2</v>
      </c>
      <c r="D14" s="61">
        <f t="shared" si="9"/>
        <v>-0.22667994249979539</v>
      </c>
      <c r="E14" s="61">
        <f t="shared" si="9"/>
        <v>-0.20246427300667824</v>
      </c>
      <c r="F14" s="61">
        <f t="shared" si="9"/>
        <v>-9.1727900952631836E-2</v>
      </c>
      <c r="G14" s="61">
        <f t="shared" si="9"/>
        <v>-0.27562055117850692</v>
      </c>
      <c r="H14" s="61">
        <f t="shared" si="9"/>
        <v>-0.29761496813885779</v>
      </c>
    </row>
    <row r="15" spans="1:8" x14ac:dyDescent="0.25">
      <c r="A15" s="48"/>
      <c r="B15" s="59">
        <f>B8</f>
        <v>2021</v>
      </c>
      <c r="C15" s="61">
        <f t="shared" si="9"/>
        <v>3.5785842645569721E-2</v>
      </c>
      <c r="D15" s="61">
        <f t="shared" si="9"/>
        <v>0.26636024595644248</v>
      </c>
      <c r="E15" s="61">
        <f t="shared" si="9"/>
        <v>0.22260818194033938</v>
      </c>
      <c r="F15" s="61">
        <f t="shared" si="9"/>
        <v>0.23675299266239724</v>
      </c>
      <c r="G15" s="61">
        <f t="shared" si="9"/>
        <v>0.51206432786824752</v>
      </c>
      <c r="H15" s="61">
        <f t="shared" si="9"/>
        <v>0.56617482397531993</v>
      </c>
    </row>
    <row r="16" spans="1:8" x14ac:dyDescent="0.25">
      <c r="A16" s="48"/>
      <c r="B16" s="59">
        <f>B9</f>
        <v>2022</v>
      </c>
      <c r="C16" s="61">
        <f t="shared" si="9"/>
        <v>1.7522807685437014E-2</v>
      </c>
      <c r="D16" s="61">
        <f t="shared" si="9"/>
        <v>5.7936945633032311E-2</v>
      </c>
      <c r="E16" s="61">
        <f t="shared" si="9"/>
        <v>3.9718164194791461E-2</v>
      </c>
      <c r="F16" s="61">
        <f t="shared" si="9"/>
        <v>0.1173912125924883</v>
      </c>
      <c r="G16" s="61">
        <f t="shared" si="9"/>
        <v>0.16177194024405384</v>
      </c>
      <c r="H16" s="61">
        <f t="shared" si="9"/>
        <v>0.18212944652728713</v>
      </c>
    </row>
    <row r="17" spans="1:8" outlineLevel="1" x14ac:dyDescent="0.25">
      <c r="A17" s="48"/>
      <c r="B17" s="59">
        <v>2023</v>
      </c>
      <c r="C17" s="61">
        <f t="shared" si="9"/>
        <v>8.5114683368419097E-3</v>
      </c>
      <c r="D17" s="61">
        <f t="shared" si="9"/>
        <v>3.855957035426516E-2</v>
      </c>
      <c r="E17" s="61">
        <f t="shared" si="9"/>
        <v>2.9794507014358818E-2</v>
      </c>
      <c r="F17" s="61">
        <f t="shared" si="9"/>
        <v>3.5552409262283868E-2</v>
      </c>
      <c r="G17" s="61">
        <f t="shared" si="9"/>
        <v>6.6406182783784962E-2</v>
      </c>
      <c r="H17" s="61">
        <f t="shared" si="9"/>
        <v>7.5482865242761488E-2</v>
      </c>
    </row>
    <row r="18" spans="1:8" outlineLevel="1" x14ac:dyDescent="0.25">
      <c r="A18" s="48"/>
      <c r="B18" s="59">
        <v>2024</v>
      </c>
      <c r="C18" s="61">
        <f t="shared" ref="C18:H18" si="10">C11/C10-1</f>
        <v>2.0948152411965681E-2</v>
      </c>
      <c r="D18" s="61">
        <f t="shared" si="10"/>
        <v>3.0020487944102836E-2</v>
      </c>
      <c r="E18" s="61">
        <f t="shared" si="10"/>
        <v>8.886186346196201E-3</v>
      </c>
      <c r="F18" s="61">
        <f t="shared" si="10"/>
        <v>1.165880378235995E-2</v>
      </c>
      <c r="G18" s="61">
        <f t="shared" si="10"/>
        <v>2.0648592431539603E-2</v>
      </c>
      <c r="H18" s="61">
        <f t="shared" si="10"/>
        <v>4.2029294704853948E-2</v>
      </c>
    </row>
    <row r="19" spans="1:8" x14ac:dyDescent="0.25">
      <c r="A19" s="48"/>
      <c r="B19" s="64"/>
      <c r="C19" s="65"/>
      <c r="D19" s="65"/>
      <c r="E19" s="65"/>
      <c r="F19" s="65"/>
      <c r="G19" s="65"/>
      <c r="H19" s="65"/>
    </row>
    <row r="20" spans="1:8" ht="15" customHeight="1" x14ac:dyDescent="0.25">
      <c r="A20" s="58"/>
      <c r="B20" s="64"/>
      <c r="C20" s="57" t="s">
        <v>4</v>
      </c>
      <c r="D20" s="57"/>
      <c r="E20" s="57"/>
      <c r="F20" s="57"/>
      <c r="G20" s="57"/>
      <c r="H20" s="57"/>
    </row>
    <row r="21" spans="1:8" x14ac:dyDescent="0.25">
      <c r="A21" s="58"/>
      <c r="B21" s="59">
        <f>B7</f>
        <v>2020</v>
      </c>
      <c r="C21" s="66">
        <f>C7/C$6</f>
        <v>0.96963688437581441</v>
      </c>
      <c r="D21" s="66">
        <f t="shared" ref="D21:G21" si="11">D7/D$6</f>
        <v>0.77332005750020461</v>
      </c>
      <c r="E21" s="66">
        <f t="shared" si="11"/>
        <v>0.79753572699332176</v>
      </c>
      <c r="F21" s="66">
        <f t="shared" si="11"/>
        <v>0.90827209904736816</v>
      </c>
      <c r="G21" s="66">
        <f t="shared" si="11"/>
        <v>0.72437944882149308</v>
      </c>
      <c r="H21" s="66">
        <f>H7/H$6</f>
        <v>0.70238503186114221</v>
      </c>
    </row>
    <row r="22" spans="1:8" x14ac:dyDescent="0.25">
      <c r="A22" s="48"/>
      <c r="B22" s="59">
        <f>B8</f>
        <v>2021</v>
      </c>
      <c r="C22" s="66">
        <f t="shared" ref="C22:H25" si="12">C8/C$6</f>
        <v>1.0043361573434277</v>
      </c>
      <c r="D22" s="66">
        <f t="shared" si="12"/>
        <v>0.97930177821900932</v>
      </c>
      <c r="E22" s="66">
        <f t="shared" si="12"/>
        <v>0.97507370521177195</v>
      </c>
      <c r="F22" s="66">
        <f t="shared" si="12"/>
        <v>1.12330823664859</v>
      </c>
      <c r="G22" s="66">
        <f t="shared" si="12"/>
        <v>1.0953083244038426</v>
      </c>
      <c r="H22" s="66">
        <f t="shared" si="12"/>
        <v>1.1000577536380238</v>
      </c>
    </row>
    <row r="23" spans="1:8" outlineLevel="1" x14ac:dyDescent="0.25">
      <c r="A23" s="48"/>
      <c r="B23" s="59">
        <f>B9</f>
        <v>2022</v>
      </c>
      <c r="C23" s="66">
        <f t="shared" si="12"/>
        <v>1.0219349466800873</v>
      </c>
      <c r="D23" s="66">
        <f t="shared" si="12"/>
        <v>1.0360395321020159</v>
      </c>
      <c r="E23" s="66">
        <f t="shared" si="12"/>
        <v>1.0138018427373967</v>
      </c>
      <c r="F23" s="66">
        <f t="shared" si="12"/>
        <v>1.2551747526638977</v>
      </c>
      <c r="G23" s="66">
        <f t="shared" si="12"/>
        <v>1.2724984772081156</v>
      </c>
      <c r="H23" s="66">
        <f t="shared" si="12"/>
        <v>1.3004106634561681</v>
      </c>
    </row>
    <row r="24" spans="1:8" outlineLevel="1" x14ac:dyDescent="0.25">
      <c r="A24" s="48"/>
      <c r="B24" s="59">
        <v>2023</v>
      </c>
      <c r="C24" s="67">
        <f t="shared" si="12"/>
        <v>1.0306331136210671</v>
      </c>
      <c r="D24" s="67">
        <f t="shared" si="12"/>
        <v>1.0759887713299034</v>
      </c>
      <c r="E24" s="67">
        <f t="shared" si="12"/>
        <v>1.0440075688520061</v>
      </c>
      <c r="F24" s="67">
        <f t="shared" si="12"/>
        <v>1.2997992391662905</v>
      </c>
      <c r="G24" s="67">
        <f t="shared" si="12"/>
        <v>1.3570002436776858</v>
      </c>
      <c r="H24" s="67">
        <f t="shared" si="12"/>
        <v>1.3985693863260802</v>
      </c>
    </row>
    <row r="25" spans="1:8" s="45" customFormat="1" x14ac:dyDescent="0.25">
      <c r="A25" s="58"/>
      <c r="B25" s="59">
        <v>2024</v>
      </c>
      <c r="C25" s="67">
        <f t="shared" si="12"/>
        <v>1.05222297316602</v>
      </c>
      <c r="D25" s="67">
        <f t="shared" si="12"/>
        <v>1.1082904792676029</v>
      </c>
      <c r="E25" s="67">
        <f t="shared" si="12"/>
        <v>1.0532848146556641</v>
      </c>
      <c r="F25" s="67">
        <f t="shared" si="12"/>
        <v>1.3149533434521909</v>
      </c>
      <c r="G25" s="67">
        <f t="shared" si="12"/>
        <v>1.3850203886388863</v>
      </c>
      <c r="H25" s="67">
        <f t="shared" si="12"/>
        <v>1.4573502712291655</v>
      </c>
    </row>
    <row r="26" spans="1:8" s="45" customFormat="1" x14ac:dyDescent="0.25">
      <c r="B26" s="59"/>
      <c r="C26" s="67"/>
      <c r="D26" s="67"/>
      <c r="E26" s="67"/>
      <c r="F26" s="67"/>
      <c r="G26" s="67"/>
      <c r="H26" s="67"/>
    </row>
    <row r="27" spans="1:8" s="45" customFormat="1" x14ac:dyDescent="0.25">
      <c r="B27" s="68" t="s">
        <v>20</v>
      </c>
    </row>
    <row r="28" spans="1:8" s="45" customFormat="1" x14ac:dyDescent="0.25">
      <c r="B28" s="45" t="s">
        <v>24</v>
      </c>
    </row>
    <row r="29" spans="1:8" s="45" customFormat="1" x14ac:dyDescent="0.25">
      <c r="B29" s="68"/>
      <c r="C29" s="69"/>
      <c r="D29" s="69"/>
      <c r="E29" s="69"/>
      <c r="F29" s="69"/>
      <c r="G29" s="69"/>
      <c r="H29" s="69"/>
    </row>
    <row r="30" spans="1:8" s="45" customFormat="1" x14ac:dyDescent="0.25">
      <c r="B30" s="68"/>
      <c r="C30" s="69"/>
      <c r="D30" s="69"/>
      <c r="E30" s="69"/>
      <c r="F30" s="69"/>
      <c r="G30" s="69"/>
      <c r="H30" s="69"/>
    </row>
    <row r="31" spans="1:8" s="45" customFormat="1" x14ac:dyDescent="0.25"/>
    <row r="32" spans="1:8" s="45" customFormat="1" x14ac:dyDescent="0.25"/>
    <row r="33" s="45" customFormat="1" x14ac:dyDescent="0.25"/>
    <row r="34" s="45" customFormat="1" x14ac:dyDescent="0.25"/>
    <row r="35" s="45" customFormat="1" x14ac:dyDescent="0.25"/>
    <row r="36" s="45" customFormat="1" x14ac:dyDescent="0.25"/>
    <row r="37" s="45" customFormat="1" x14ac:dyDescent="0.25"/>
    <row r="38" s="45" customFormat="1" x14ac:dyDescent="0.25"/>
    <row r="39" s="45" customFormat="1" x14ac:dyDescent="0.25"/>
    <row r="40" s="45" customFormat="1" x14ac:dyDescent="0.25"/>
    <row r="41" s="45" customFormat="1" x14ac:dyDescent="0.25"/>
    <row r="42" s="45" customFormat="1" x14ac:dyDescent="0.25"/>
    <row r="43" s="45" customFormat="1" x14ac:dyDescent="0.25"/>
  </sheetData>
  <mergeCells count="3">
    <mergeCell ref="C20:H20"/>
    <mergeCell ref="C13:H13"/>
    <mergeCell ref="C5:H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563D3-90E0-485E-A62A-4255C2FD9430}">
  <dimension ref="A1:R43"/>
  <sheetViews>
    <sheetView zoomScaleNormal="100" workbookViewId="0">
      <selection activeCell="C20" sqref="C20:H20"/>
    </sheetView>
  </sheetViews>
  <sheetFormatPr baseColWidth="10" defaultColWidth="8.6640625" defaultRowHeight="18" outlineLevelRow="1" x14ac:dyDescent="0.25"/>
  <cols>
    <col min="1" max="1" width="8.1640625" style="49" customWidth="1"/>
    <col min="2" max="2" width="9" style="49" customWidth="1"/>
    <col min="3" max="8" width="19.33203125" style="49" customWidth="1"/>
    <col min="9" max="18" width="8.6640625" style="45"/>
    <col min="19" max="16384" width="8.6640625" style="49"/>
  </cols>
  <sheetData>
    <row r="1" spans="1:8" s="45" customFormat="1" x14ac:dyDescent="0.25"/>
    <row r="2" spans="1:8" ht="20" x14ac:dyDescent="0.25">
      <c r="A2" s="46"/>
      <c r="B2" s="47" t="s">
        <v>29</v>
      </c>
      <c r="C2" s="48"/>
      <c r="D2" s="48"/>
      <c r="E2" s="48"/>
      <c r="F2" s="48"/>
      <c r="G2" s="48"/>
      <c r="H2" s="48"/>
    </row>
    <row r="3" spans="1:8" x14ac:dyDescent="0.25">
      <c r="A3" s="50"/>
      <c r="B3" s="51"/>
      <c r="C3" s="48"/>
      <c r="D3" s="48"/>
      <c r="E3" s="48"/>
      <c r="F3" s="48"/>
      <c r="G3" s="48"/>
      <c r="H3" s="48"/>
    </row>
    <row r="4" spans="1:8" ht="38" x14ac:dyDescent="0.25">
      <c r="A4" s="52"/>
      <c r="B4" s="53"/>
      <c r="C4" s="54" t="s">
        <v>26</v>
      </c>
      <c r="D4" s="54" t="s">
        <v>27</v>
      </c>
      <c r="E4" s="54" t="s">
        <v>18</v>
      </c>
      <c r="F4" s="54" t="s">
        <v>21</v>
      </c>
      <c r="G4" s="54" t="s">
        <v>22</v>
      </c>
      <c r="H4" s="54" t="s">
        <v>19</v>
      </c>
    </row>
    <row r="5" spans="1:8" ht="15" customHeight="1" x14ac:dyDescent="0.25">
      <c r="A5" s="55"/>
      <c r="B5" s="56"/>
      <c r="C5" s="57" t="s">
        <v>2</v>
      </c>
      <c r="D5" s="57"/>
      <c r="E5" s="57"/>
      <c r="F5" s="57"/>
      <c r="G5" s="57"/>
      <c r="H5" s="57"/>
    </row>
    <row r="6" spans="1:8" x14ac:dyDescent="0.25">
      <c r="A6" s="58"/>
      <c r="B6" s="59">
        <v>2019</v>
      </c>
      <c r="C6" s="60">
        <v>41585.5</v>
      </c>
      <c r="D6" s="60">
        <v>29638.34085075001</v>
      </c>
      <c r="E6" s="61">
        <f t="shared" ref="E6:E10" si="0">D6/C6</f>
        <v>0.71270853664738931</v>
      </c>
      <c r="F6" s="62">
        <v>178.69412809663342</v>
      </c>
      <c r="G6" s="62">
        <f t="shared" ref="G6:G10" si="1">(H6/365)/C6</f>
        <v>127.35683054323275</v>
      </c>
      <c r="H6" s="63">
        <f t="shared" ref="H6:H10" si="2">D6*F6*365</f>
        <v>1933112078.942796</v>
      </c>
    </row>
    <row r="7" spans="1:8" x14ac:dyDescent="0.25">
      <c r="A7" s="58"/>
      <c r="B7" s="59">
        <v>2020</v>
      </c>
      <c r="C7" s="60">
        <v>41817.833333333336</v>
      </c>
      <c r="D7" s="60">
        <v>20579.835509749999</v>
      </c>
      <c r="E7" s="61">
        <f t="shared" si="0"/>
        <v>0.49213060240846207</v>
      </c>
      <c r="F7" s="62">
        <v>163.79315179099748</v>
      </c>
      <c r="G7" s="62">
        <f t="shared" si="1"/>
        <v>80.607622461284251</v>
      </c>
      <c r="H7" s="63">
        <f t="shared" si="2"/>
        <v>1230355184.3410182</v>
      </c>
    </row>
    <row r="8" spans="1:8" x14ac:dyDescent="0.25">
      <c r="A8" s="58"/>
      <c r="B8" s="59">
        <v>2021</v>
      </c>
      <c r="C8" s="60">
        <v>42300.166666666664</v>
      </c>
      <c r="D8" s="60">
        <v>27245.595439166664</v>
      </c>
      <c r="E8" s="61">
        <f t="shared" si="0"/>
        <v>0.64410137326094064</v>
      </c>
      <c r="F8" s="62">
        <v>217.51603993805497</v>
      </c>
      <c r="G8" s="62">
        <f t="shared" si="1"/>
        <v>140.10238003038282</v>
      </c>
      <c r="H8" s="63">
        <f t="shared" si="2"/>
        <v>2163119219.3738804</v>
      </c>
    </row>
    <row r="9" spans="1:8" x14ac:dyDescent="0.25">
      <c r="A9" s="58"/>
      <c r="B9" s="59">
        <v>2022</v>
      </c>
      <c r="C9" s="60">
        <v>42780.875028718401</v>
      </c>
      <c r="D9" s="60">
        <v>29173.010287752139</v>
      </c>
      <c r="E9" s="61">
        <f t="shared" si="0"/>
        <v>0.68191710123200078</v>
      </c>
      <c r="F9" s="62">
        <v>239.78699386341469</v>
      </c>
      <c r="G9" s="62">
        <f t="shared" si="1"/>
        <v>163.5148517684753</v>
      </c>
      <c r="H9" s="63">
        <f t="shared" si="2"/>
        <v>2553287580.1789927</v>
      </c>
    </row>
    <row r="10" spans="1:8" outlineLevel="1" x14ac:dyDescent="0.25">
      <c r="A10" s="58"/>
      <c r="B10" s="59">
        <v>2023</v>
      </c>
      <c r="C10" s="60">
        <v>43075.626807689609</v>
      </c>
      <c r="D10" s="60">
        <v>30302.370938996162</v>
      </c>
      <c r="E10" s="61">
        <f t="shared" si="0"/>
        <v>0.70346906556416633</v>
      </c>
      <c r="F10" s="62">
        <v>243.33513364378331</v>
      </c>
      <c r="G10" s="62">
        <f t="shared" si="1"/>
        <v>171.17873908332379</v>
      </c>
      <c r="H10" s="63">
        <f t="shared" si="2"/>
        <v>2691375490.9899063</v>
      </c>
    </row>
    <row r="11" spans="1:8" outlineLevel="1" x14ac:dyDescent="0.25">
      <c r="A11" s="58"/>
      <c r="B11" s="59">
        <v>2024</v>
      </c>
      <c r="C11" s="60">
        <v>43968.403908634005</v>
      </c>
      <c r="D11" s="60">
        <v>31278.359608632571</v>
      </c>
      <c r="E11" s="61">
        <f t="shared" ref="E11" si="3">D11/C11</f>
        <v>0.71138264817683061</v>
      </c>
      <c r="F11" s="62">
        <v>243.88985840349119</v>
      </c>
      <c r="G11" s="62">
        <f t="shared" ref="G11" si="4">(H11/365)/C11</f>
        <v>173.49901333454781</v>
      </c>
      <c r="H11" s="63">
        <f t="shared" ref="H11" si="5">D11*F11*365</f>
        <v>2784393264.0556498</v>
      </c>
    </row>
    <row r="12" spans="1:8" x14ac:dyDescent="0.25">
      <c r="A12" s="58"/>
      <c r="B12" s="51"/>
      <c r="C12" s="48"/>
      <c r="D12" s="48"/>
      <c r="E12" s="48"/>
      <c r="F12" s="48"/>
      <c r="G12" s="48"/>
      <c r="H12" s="48"/>
    </row>
    <row r="13" spans="1:8" ht="15" customHeight="1" x14ac:dyDescent="0.25">
      <c r="A13" s="55"/>
      <c r="B13" s="51"/>
      <c r="C13" s="57" t="s">
        <v>3</v>
      </c>
      <c r="D13" s="57"/>
      <c r="E13" s="57"/>
      <c r="F13" s="57"/>
      <c r="G13" s="57"/>
      <c r="H13" s="57"/>
    </row>
    <row r="14" spans="1:8" x14ac:dyDescent="0.25">
      <c r="A14" s="48"/>
      <c r="B14" s="59">
        <f>B7</f>
        <v>2020</v>
      </c>
      <c r="C14" s="61">
        <f t="shared" ref="C14:H18" si="6">C7/C6-1</f>
        <v>5.586883248568375E-3</v>
      </c>
      <c r="D14" s="61">
        <f t="shared" si="6"/>
        <v>-0.30563469752291417</v>
      </c>
      <c r="E14" s="61">
        <f t="shared" si="6"/>
        <v>-0.30949248240597071</v>
      </c>
      <c r="F14" s="61">
        <f t="shared" si="6"/>
        <v>-8.3388169854007987E-2</v>
      </c>
      <c r="G14" s="61">
        <f t="shared" si="6"/>
        <v>-0.36707264056857114</v>
      </c>
      <c r="H14" s="61">
        <f t="shared" si="6"/>
        <v>-0.36353654930660306</v>
      </c>
    </row>
    <row r="15" spans="1:8" x14ac:dyDescent="0.25">
      <c r="A15" s="48"/>
      <c r="B15" s="59">
        <f>B8</f>
        <v>2021</v>
      </c>
      <c r="C15" s="61">
        <f t="shared" si="6"/>
        <v>1.1534154088965076E-2</v>
      </c>
      <c r="D15" s="61">
        <f t="shared" si="6"/>
        <v>0.32389762912627096</v>
      </c>
      <c r="E15" s="61">
        <f t="shared" si="6"/>
        <v>0.30880170854797773</v>
      </c>
      <c r="F15" s="61">
        <f t="shared" si="6"/>
        <v>0.32799227293463828</v>
      </c>
      <c r="G15" s="61">
        <f t="shared" si="6"/>
        <v>0.73807855575536707</v>
      </c>
      <c r="H15" s="61">
        <f t="shared" si="6"/>
        <v>0.75812582163617526</v>
      </c>
    </row>
    <row r="16" spans="1:8" x14ac:dyDescent="0.25">
      <c r="A16" s="48"/>
      <c r="B16" s="59">
        <f>B9</f>
        <v>2022</v>
      </c>
      <c r="C16" s="61">
        <f t="shared" si="6"/>
        <v>1.1364219102014683E-2</v>
      </c>
      <c r="D16" s="61">
        <f t="shared" si="6"/>
        <v>7.0742254574283736E-2</v>
      </c>
      <c r="E16" s="61">
        <f t="shared" si="6"/>
        <v>5.8710832705739513E-2</v>
      </c>
      <c r="F16" s="61">
        <f t="shared" si="6"/>
        <v>0.10238763969637432</v>
      </c>
      <c r="G16" s="61">
        <f t="shared" si="6"/>
        <v>0.16710973598746293</v>
      </c>
      <c r="H16" s="61">
        <f t="shared" si="6"/>
        <v>0.18037302674331901</v>
      </c>
    </row>
    <row r="17" spans="1:8" outlineLevel="1" x14ac:dyDescent="0.25">
      <c r="A17" s="48"/>
      <c r="B17" s="59">
        <v>2023</v>
      </c>
      <c r="C17" s="61">
        <f t="shared" si="6"/>
        <v>6.889802482378915E-3</v>
      </c>
      <c r="D17" s="61">
        <f t="shared" si="6"/>
        <v>3.8712516812780429E-2</v>
      </c>
      <c r="E17" s="61">
        <f t="shared" si="6"/>
        <v>3.1604962382125734E-2</v>
      </c>
      <c r="F17" s="61">
        <f t="shared" si="6"/>
        <v>1.4797048510436284E-2</v>
      </c>
      <c r="G17" s="61">
        <f t="shared" si="6"/>
        <v>4.6869671054100781E-2</v>
      </c>
      <c r="H17" s="61">
        <f t="shared" si="6"/>
        <v>5.4082396312456593E-2</v>
      </c>
    </row>
    <row r="18" spans="1:8" outlineLevel="1" x14ac:dyDescent="0.25">
      <c r="A18" s="48"/>
      <c r="B18" s="59">
        <v>2024</v>
      </c>
      <c r="C18" s="61">
        <f t="shared" si="6"/>
        <v>2.0725806380721634E-2</v>
      </c>
      <c r="D18" s="61">
        <f t="shared" si="6"/>
        <v>3.220832691940978E-2</v>
      </c>
      <c r="E18" s="61">
        <f t="shared" si="6"/>
        <v>1.1249368309206087E-2</v>
      </c>
      <c r="F18" s="61">
        <f t="shared" si="6"/>
        <v>2.2796739270702915E-3</v>
      </c>
      <c r="G18" s="61">
        <f t="shared" si="6"/>
        <v>1.3554687127906639E-2</v>
      </c>
      <c r="H18" s="61">
        <f t="shared" si="6"/>
        <v>3.4561425329592721E-2</v>
      </c>
    </row>
    <row r="19" spans="1:8" x14ac:dyDescent="0.25">
      <c r="A19" s="48"/>
      <c r="B19" s="64"/>
      <c r="C19" s="65"/>
      <c r="D19" s="65"/>
      <c r="E19" s="65"/>
      <c r="F19" s="65"/>
      <c r="G19" s="65"/>
      <c r="H19" s="65"/>
    </row>
    <row r="20" spans="1:8" ht="15" customHeight="1" x14ac:dyDescent="0.25">
      <c r="A20" s="58"/>
      <c r="B20" s="64"/>
      <c r="C20" s="57" t="s">
        <v>4</v>
      </c>
      <c r="D20" s="57"/>
      <c r="E20" s="57"/>
      <c r="F20" s="57"/>
      <c r="G20" s="57"/>
      <c r="H20" s="57"/>
    </row>
    <row r="21" spans="1:8" x14ac:dyDescent="0.25">
      <c r="A21" s="58"/>
      <c r="B21" s="59">
        <f>B7</f>
        <v>2020</v>
      </c>
      <c r="C21" s="66">
        <f>C7/C$6</f>
        <v>1.0055868832485684</v>
      </c>
      <c r="D21" s="66">
        <f t="shared" ref="D21:G21" si="7">D7/D$6</f>
        <v>0.69436530247708583</v>
      </c>
      <c r="E21" s="66">
        <f t="shared" si="7"/>
        <v>0.69050751759402929</v>
      </c>
      <c r="F21" s="66">
        <f t="shared" si="7"/>
        <v>0.91661183014599201</v>
      </c>
      <c r="G21" s="66">
        <f t="shared" si="7"/>
        <v>0.63292735943142886</v>
      </c>
      <c r="H21" s="66">
        <f>H7/H$6</f>
        <v>0.63646345069339694</v>
      </c>
    </row>
    <row r="22" spans="1:8" x14ac:dyDescent="0.25">
      <c r="A22" s="48"/>
      <c r="B22" s="59">
        <f>B8</f>
        <v>2021</v>
      </c>
      <c r="C22" s="66">
        <f t="shared" ref="C22:H25" si="8">C8/C$6</f>
        <v>1.0171854773097995</v>
      </c>
      <c r="D22" s="66">
        <f t="shared" si="8"/>
        <v>0.9192685776969598</v>
      </c>
      <c r="E22" s="66">
        <f t="shared" si="8"/>
        <v>0.90373741879228831</v>
      </c>
      <c r="F22" s="66">
        <f t="shared" si="8"/>
        <v>1.2172534277143545</v>
      </c>
      <c r="G22" s="66">
        <f t="shared" si="8"/>
        <v>1.100077470778636</v>
      </c>
      <c r="H22" s="66">
        <f t="shared" si="8"/>
        <v>1.1189828271917237</v>
      </c>
    </row>
    <row r="23" spans="1:8" outlineLevel="1" x14ac:dyDescent="0.25">
      <c r="A23" s="48"/>
      <c r="B23" s="59">
        <f>B9</f>
        <v>2022</v>
      </c>
      <c r="C23" s="66">
        <f t="shared" si="8"/>
        <v>1.0287449959413353</v>
      </c>
      <c r="D23" s="66">
        <f t="shared" si="8"/>
        <v>0.98429970944253797</v>
      </c>
      <c r="E23" s="66">
        <f t="shared" si="8"/>
        <v>0.95679659519691918</v>
      </c>
      <c r="F23" s="66">
        <f t="shared" si="8"/>
        <v>1.3418851330903483</v>
      </c>
      <c r="G23" s="66">
        <f t="shared" si="8"/>
        <v>1.28391112648621</v>
      </c>
      <c r="H23" s="66">
        <f t="shared" si="8"/>
        <v>1.3208171466060912</v>
      </c>
    </row>
    <row r="24" spans="1:8" outlineLevel="1" x14ac:dyDescent="0.25">
      <c r="A24" s="48"/>
      <c r="B24" s="59">
        <v>2023</v>
      </c>
      <c r="C24" s="67">
        <f t="shared" si="8"/>
        <v>1.035832845768107</v>
      </c>
      <c r="D24" s="67">
        <f t="shared" si="8"/>
        <v>1.0224044284931473</v>
      </c>
      <c r="E24" s="67">
        <f t="shared" si="8"/>
        <v>0.98703611559546367</v>
      </c>
      <c r="F24" s="67">
        <f t="shared" si="8"/>
        <v>1.3617410725001193</v>
      </c>
      <c r="G24" s="67">
        <f t="shared" si="8"/>
        <v>1.3440876186473185</v>
      </c>
      <c r="H24" s="67">
        <f t="shared" si="8"/>
        <v>1.39225010298513</v>
      </c>
    </row>
    <row r="25" spans="1:8" s="45" customFormat="1" x14ac:dyDescent="0.25">
      <c r="A25" s="58"/>
      <c r="B25" s="59">
        <v>2024</v>
      </c>
      <c r="C25" s="67">
        <f t="shared" si="8"/>
        <v>1.0573013167722884</v>
      </c>
      <c r="D25" s="67">
        <f t="shared" si="8"/>
        <v>1.0553343645699067</v>
      </c>
      <c r="E25" s="67">
        <f t="shared" si="8"/>
        <v>0.99813964839428504</v>
      </c>
      <c r="F25" s="67">
        <f t="shared" si="8"/>
        <v>1.3648453981185185</v>
      </c>
      <c r="G25" s="67">
        <f t="shared" si="8"/>
        <v>1.362306305790576</v>
      </c>
      <c r="H25" s="67">
        <f t="shared" si="8"/>
        <v>1.4403682509595681</v>
      </c>
    </row>
    <row r="26" spans="1:8" s="45" customFormat="1" x14ac:dyDescent="0.25">
      <c r="B26" s="59"/>
      <c r="C26" s="67"/>
      <c r="D26" s="67"/>
      <c r="E26" s="67"/>
      <c r="F26" s="67"/>
      <c r="G26" s="67"/>
      <c r="H26" s="67"/>
    </row>
    <row r="27" spans="1:8" s="45" customFormat="1" x14ac:dyDescent="0.25">
      <c r="B27" s="68" t="s">
        <v>20</v>
      </c>
    </row>
    <row r="28" spans="1:8" s="45" customFormat="1" x14ac:dyDescent="0.25"/>
    <row r="29" spans="1:8" s="45" customFormat="1" x14ac:dyDescent="0.25">
      <c r="B29" s="68"/>
      <c r="C29" s="69"/>
      <c r="D29" s="69"/>
      <c r="E29" s="69"/>
      <c r="F29" s="69"/>
      <c r="G29" s="69"/>
      <c r="H29" s="69"/>
    </row>
    <row r="30" spans="1:8" s="45" customFormat="1" x14ac:dyDescent="0.25">
      <c r="B30" s="68"/>
      <c r="C30" s="69"/>
      <c r="D30" s="69"/>
      <c r="E30" s="69"/>
      <c r="F30" s="69"/>
      <c r="G30" s="69"/>
      <c r="H30" s="69"/>
    </row>
    <row r="31" spans="1:8" s="45" customFormat="1" x14ac:dyDescent="0.25"/>
    <row r="32" spans="1:8" s="45" customFormat="1" x14ac:dyDescent="0.25"/>
    <row r="33" s="45" customFormat="1" x14ac:dyDescent="0.25"/>
    <row r="34" s="45" customFormat="1" x14ac:dyDescent="0.25"/>
    <row r="35" s="45" customFormat="1" x14ac:dyDescent="0.25"/>
    <row r="36" s="45" customFormat="1" x14ac:dyDescent="0.25"/>
    <row r="37" s="45" customFormat="1" x14ac:dyDescent="0.25"/>
    <row r="38" s="45" customFormat="1" x14ac:dyDescent="0.25"/>
    <row r="39" s="45" customFormat="1" x14ac:dyDescent="0.25"/>
    <row r="40" s="45" customFormat="1" x14ac:dyDescent="0.25"/>
    <row r="41" s="45" customFormat="1" x14ac:dyDescent="0.25"/>
    <row r="42" s="45" customFormat="1" x14ac:dyDescent="0.25"/>
    <row r="43" s="45" customFormat="1" x14ac:dyDescent="0.25"/>
  </sheetData>
  <mergeCells count="3">
    <mergeCell ref="C5:H5"/>
    <mergeCell ref="C13:H13"/>
    <mergeCell ref="C20:H20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69362-ADF7-412A-81C6-D549E559E10C}">
  <dimension ref="A1:R43"/>
  <sheetViews>
    <sheetView zoomScaleNormal="100" workbookViewId="0">
      <selection activeCell="C20" sqref="C20:H20"/>
    </sheetView>
  </sheetViews>
  <sheetFormatPr baseColWidth="10" defaultColWidth="8.6640625" defaultRowHeight="18" outlineLevelRow="1" x14ac:dyDescent="0.25"/>
  <cols>
    <col min="1" max="1" width="8.1640625" style="49" customWidth="1"/>
    <col min="2" max="2" width="9" style="49" customWidth="1"/>
    <col min="3" max="8" width="19.33203125" style="49" customWidth="1"/>
    <col min="9" max="18" width="8.6640625" style="45"/>
    <col min="19" max="16384" width="8.6640625" style="49"/>
  </cols>
  <sheetData>
    <row r="1" spans="1:8" s="45" customFormat="1" x14ac:dyDescent="0.25"/>
    <row r="2" spans="1:8" ht="20" x14ac:dyDescent="0.25">
      <c r="A2" s="46"/>
      <c r="B2" s="47" t="s">
        <v>30</v>
      </c>
      <c r="C2" s="48"/>
      <c r="D2" s="48"/>
      <c r="E2" s="48"/>
      <c r="F2" s="48"/>
      <c r="G2" s="48"/>
      <c r="H2" s="48"/>
    </row>
    <row r="3" spans="1:8" x14ac:dyDescent="0.25">
      <c r="A3" s="50"/>
      <c r="B3" s="51"/>
      <c r="C3" s="48"/>
      <c r="D3" s="48"/>
      <c r="E3" s="48"/>
      <c r="F3" s="48"/>
      <c r="G3" s="48"/>
      <c r="H3" s="48"/>
    </row>
    <row r="4" spans="1:8" ht="38" x14ac:dyDescent="0.25">
      <c r="A4" s="52"/>
      <c r="B4" s="53"/>
      <c r="C4" s="54" t="s">
        <v>26</v>
      </c>
      <c r="D4" s="54" t="s">
        <v>27</v>
      </c>
      <c r="E4" s="54" t="s">
        <v>18</v>
      </c>
      <c r="F4" s="54" t="s">
        <v>21</v>
      </c>
      <c r="G4" s="54" t="s">
        <v>22</v>
      </c>
      <c r="H4" s="54" t="s">
        <v>19</v>
      </c>
    </row>
    <row r="5" spans="1:8" ht="15" customHeight="1" x14ac:dyDescent="0.25">
      <c r="A5" s="55"/>
      <c r="B5" s="56"/>
      <c r="C5" s="57" t="s">
        <v>2</v>
      </c>
      <c r="D5" s="57"/>
      <c r="E5" s="57"/>
      <c r="F5" s="57"/>
      <c r="G5" s="57"/>
      <c r="H5" s="57"/>
    </row>
    <row r="6" spans="1:8" x14ac:dyDescent="0.25">
      <c r="A6" s="58"/>
      <c r="B6" s="59">
        <v>2019</v>
      </c>
      <c r="C6" s="60">
        <v>39760.833333333336</v>
      </c>
      <c r="D6" s="60">
        <v>26961.307629500003</v>
      </c>
      <c r="E6" s="61">
        <f t="shared" ref="E6:E10" si="0">D6/C6</f>
        <v>0.67808708644185023</v>
      </c>
      <c r="F6" s="62">
        <v>93.608351917126555</v>
      </c>
      <c r="G6" s="62">
        <f t="shared" ref="G6:G10" si="1">(H6/365)/C6</f>
        <v>63.474614618107736</v>
      </c>
      <c r="H6" s="63">
        <f t="shared" ref="H6:H10" si="2">D6*F6*365</f>
        <v>921188304.04577303</v>
      </c>
    </row>
    <row r="7" spans="1:8" x14ac:dyDescent="0.25">
      <c r="A7" s="58"/>
      <c r="B7" s="59">
        <v>2020</v>
      </c>
      <c r="C7" s="60">
        <v>41031.583333333336</v>
      </c>
      <c r="D7" s="60">
        <v>23780.101744833333</v>
      </c>
      <c r="E7" s="61">
        <f t="shared" si="0"/>
        <v>0.5795560349608736</v>
      </c>
      <c r="F7" s="62">
        <v>90.158473738271425</v>
      </c>
      <c r="G7" s="62">
        <f t="shared" si="1"/>
        <v>52.251887557876636</v>
      </c>
      <c r="H7" s="63">
        <f t="shared" si="2"/>
        <v>782551852.70906711</v>
      </c>
    </row>
    <row r="8" spans="1:8" x14ac:dyDescent="0.25">
      <c r="A8" s="58"/>
      <c r="B8" s="59">
        <v>2021</v>
      </c>
      <c r="C8" s="60">
        <v>41901.5</v>
      </c>
      <c r="D8" s="60">
        <v>28408.721954833327</v>
      </c>
      <c r="E8" s="61">
        <f t="shared" si="0"/>
        <v>0.67798818550250772</v>
      </c>
      <c r="F8" s="62">
        <v>105.44051767974399</v>
      </c>
      <c r="G8" s="62">
        <f t="shared" si="1"/>
        <v>71.487425260134714</v>
      </c>
      <c r="H8" s="63">
        <f t="shared" si="2"/>
        <v>1093332077.5812001</v>
      </c>
    </row>
    <row r="9" spans="1:8" x14ac:dyDescent="0.25">
      <c r="A9" s="58"/>
      <c r="B9" s="59">
        <v>2022</v>
      </c>
      <c r="C9" s="60">
        <v>42583.011754152583</v>
      </c>
      <c r="D9" s="60">
        <v>29113.853667596664</v>
      </c>
      <c r="E9" s="61">
        <f t="shared" si="0"/>
        <v>0.68369644297781629</v>
      </c>
      <c r="F9" s="62">
        <v>117.20390359005624</v>
      </c>
      <c r="G9" s="62">
        <f t="shared" si="1"/>
        <v>80.131891987636365</v>
      </c>
      <c r="H9" s="63">
        <f t="shared" si="2"/>
        <v>1245473913.9130816</v>
      </c>
    </row>
    <row r="10" spans="1:8" outlineLevel="1" x14ac:dyDescent="0.25">
      <c r="A10" s="58"/>
      <c r="B10" s="59">
        <v>2023</v>
      </c>
      <c r="C10" s="60">
        <v>43021.359446888928</v>
      </c>
      <c r="D10" s="60">
        <v>29848.16000052691</v>
      </c>
      <c r="E10" s="61">
        <f t="shared" si="0"/>
        <v>0.69379862431765549</v>
      </c>
      <c r="F10" s="62">
        <v>121.8302931257733</v>
      </c>
      <c r="G10" s="62">
        <f t="shared" si="1"/>
        <v>84.52568977087823</v>
      </c>
      <c r="H10" s="63">
        <f t="shared" si="2"/>
        <v>1327289679.9771488</v>
      </c>
    </row>
    <row r="11" spans="1:8" outlineLevel="1" x14ac:dyDescent="0.25">
      <c r="A11" s="58"/>
      <c r="B11" s="59">
        <v>2024</v>
      </c>
      <c r="C11" s="60">
        <v>44061.093021463137</v>
      </c>
      <c r="D11" s="60">
        <v>30880.610535843571</v>
      </c>
      <c r="E11" s="61">
        <f t="shared" ref="E11" si="3">D11/C11</f>
        <v>0.70085893059441218</v>
      </c>
      <c r="F11" s="62">
        <v>123.05801382048885</v>
      </c>
      <c r="G11" s="62">
        <f t="shared" ref="G11" si="4">(H11/365)/C11</f>
        <v>86.246307967300211</v>
      </c>
      <c r="H11" s="63">
        <f t="shared" ref="H11" si="5">D11*F11*365</f>
        <v>1387038908.3083148</v>
      </c>
    </row>
    <row r="12" spans="1:8" x14ac:dyDescent="0.25">
      <c r="A12" s="58"/>
      <c r="B12" s="51"/>
      <c r="C12" s="48"/>
      <c r="D12" s="48"/>
      <c r="E12" s="48"/>
      <c r="F12" s="48"/>
      <c r="G12" s="48"/>
      <c r="H12" s="48"/>
    </row>
    <row r="13" spans="1:8" ht="15" customHeight="1" x14ac:dyDescent="0.25">
      <c r="A13" s="55"/>
      <c r="B13" s="51"/>
      <c r="C13" s="57" t="s">
        <v>3</v>
      </c>
      <c r="D13" s="57"/>
      <c r="E13" s="57"/>
      <c r="F13" s="57"/>
      <c r="G13" s="57"/>
      <c r="H13" s="57"/>
    </row>
    <row r="14" spans="1:8" x14ac:dyDescent="0.25">
      <c r="A14" s="48"/>
      <c r="B14" s="59">
        <f>B7</f>
        <v>2020</v>
      </c>
      <c r="C14" s="61">
        <f t="shared" ref="C14:H18" si="6">C7/C6-1</f>
        <v>3.1959843229308671E-2</v>
      </c>
      <c r="D14" s="61">
        <f t="shared" si="6"/>
        <v>-0.11799152802165724</v>
      </c>
      <c r="E14" s="61">
        <f t="shared" si="6"/>
        <v>-0.14530737047066034</v>
      </c>
      <c r="F14" s="61">
        <f t="shared" si="6"/>
        <v>-3.6854384338583124E-2</v>
      </c>
      <c r="G14" s="61">
        <f t="shared" si="6"/>
        <v>-0.17680654113068905</v>
      </c>
      <c r="H14" s="61">
        <f t="shared" si="6"/>
        <v>-0.15049740723783356</v>
      </c>
    </row>
    <row r="15" spans="1:8" x14ac:dyDescent="0.25">
      <c r="A15" s="48"/>
      <c r="B15" s="59">
        <f>B8</f>
        <v>2021</v>
      </c>
      <c r="C15" s="61">
        <f t="shared" si="6"/>
        <v>2.1201147896234396E-2</v>
      </c>
      <c r="D15" s="61">
        <f t="shared" si="6"/>
        <v>0.19464257384877026</v>
      </c>
      <c r="E15" s="61">
        <f t="shared" si="6"/>
        <v>0.16984061005986995</v>
      </c>
      <c r="F15" s="61">
        <f t="shared" si="6"/>
        <v>0.16950202579777573</v>
      </c>
      <c r="G15" s="61">
        <f t="shared" si="6"/>
        <v>0.36813096332552386</v>
      </c>
      <c r="H15" s="61">
        <f t="shared" si="6"/>
        <v>0.39713691022040587</v>
      </c>
    </row>
    <row r="16" spans="1:8" x14ac:dyDescent="0.25">
      <c r="A16" s="48"/>
      <c r="B16" s="59">
        <f>B9</f>
        <v>2022</v>
      </c>
      <c r="C16" s="61">
        <f t="shared" si="6"/>
        <v>1.6264614731037907E-2</v>
      </c>
      <c r="D16" s="61">
        <f t="shared" si="6"/>
        <v>2.4820958643771984E-2</v>
      </c>
      <c r="E16" s="61">
        <f t="shared" si="6"/>
        <v>8.4194055255959466E-3</v>
      </c>
      <c r="F16" s="61">
        <f t="shared" si="6"/>
        <v>0.11156418964141812</v>
      </c>
      <c r="G16" s="61">
        <f t="shared" si="6"/>
        <v>0.1209228993217395</v>
      </c>
      <c r="H16" s="61">
        <f t="shared" si="6"/>
        <v>0.13915427842240558</v>
      </c>
    </row>
    <row r="17" spans="1:8" outlineLevel="1" x14ac:dyDescent="0.25">
      <c r="A17" s="48"/>
      <c r="B17" s="59">
        <v>2023</v>
      </c>
      <c r="C17" s="61">
        <f t="shared" si="6"/>
        <v>1.0293957018988831E-2</v>
      </c>
      <c r="D17" s="61">
        <f t="shared" si="6"/>
        <v>2.5221887192059311E-2</v>
      </c>
      <c r="E17" s="61">
        <f t="shared" si="6"/>
        <v>1.477582843028924E-2</v>
      </c>
      <c r="F17" s="61">
        <f t="shared" si="6"/>
        <v>3.9472998714264351E-2</v>
      </c>
      <c r="G17" s="61">
        <f t="shared" si="6"/>
        <v>5.4832073401184456E-2</v>
      </c>
      <c r="H17" s="61">
        <f t="shared" si="6"/>
        <v>6.5690469427027054E-2</v>
      </c>
    </row>
    <row r="18" spans="1:8" outlineLevel="1" x14ac:dyDescent="0.25">
      <c r="A18" s="48"/>
      <c r="B18" s="59">
        <v>2024</v>
      </c>
      <c r="C18" s="61">
        <f t="shared" si="6"/>
        <v>2.4167845645551633E-2</v>
      </c>
      <c r="D18" s="61">
        <f t="shared" si="6"/>
        <v>3.4590089817879477E-2</v>
      </c>
      <c r="E18" s="61">
        <f t="shared" si="6"/>
        <v>1.0176304808474423E-2</v>
      </c>
      <c r="F18" s="61">
        <f t="shared" si="6"/>
        <v>1.0077302313047154E-2</v>
      </c>
      <c r="G18" s="61">
        <f t="shared" si="6"/>
        <v>2.0356156821506266E-2</v>
      </c>
      <c r="H18" s="61">
        <f t="shared" si="6"/>
        <v>4.5015966923056761E-2</v>
      </c>
    </row>
    <row r="19" spans="1:8" x14ac:dyDescent="0.25">
      <c r="A19" s="48"/>
      <c r="B19" s="64"/>
      <c r="C19" s="65"/>
      <c r="D19" s="65"/>
      <c r="E19" s="65"/>
      <c r="F19" s="65"/>
      <c r="G19" s="65"/>
      <c r="H19" s="65"/>
    </row>
    <row r="20" spans="1:8" ht="15" customHeight="1" x14ac:dyDescent="0.25">
      <c r="A20" s="58"/>
      <c r="B20" s="64"/>
      <c r="C20" s="57" t="s">
        <v>4</v>
      </c>
      <c r="D20" s="57"/>
      <c r="E20" s="57"/>
      <c r="F20" s="57"/>
      <c r="G20" s="57"/>
      <c r="H20" s="57"/>
    </row>
    <row r="21" spans="1:8" x14ac:dyDescent="0.25">
      <c r="A21" s="58"/>
      <c r="B21" s="59">
        <f>B7</f>
        <v>2020</v>
      </c>
      <c r="C21" s="66">
        <f>C7/C$6</f>
        <v>1.0319598432293087</v>
      </c>
      <c r="D21" s="66">
        <f t="shared" ref="D21:G21" si="7">D7/D$6</f>
        <v>0.88200847197834276</v>
      </c>
      <c r="E21" s="66">
        <f t="shared" si="7"/>
        <v>0.85469262952933966</v>
      </c>
      <c r="F21" s="66">
        <f t="shared" si="7"/>
        <v>0.96314561566141688</v>
      </c>
      <c r="G21" s="66">
        <f t="shared" si="7"/>
        <v>0.82319345886931095</v>
      </c>
      <c r="H21" s="66">
        <f>H7/H$6</f>
        <v>0.84950259276216644</v>
      </c>
    </row>
    <row r="22" spans="1:8" x14ac:dyDescent="0.25">
      <c r="A22" s="48"/>
      <c r="B22" s="59">
        <f>B8</f>
        <v>2021</v>
      </c>
      <c r="C22" s="66">
        <f t="shared" ref="C22:H25" si="8">C8/C$6</f>
        <v>1.053838576488588</v>
      </c>
      <c r="D22" s="66">
        <f t="shared" si="8"/>
        <v>1.0536848711206284</v>
      </c>
      <c r="E22" s="66">
        <f t="shared" si="8"/>
        <v>0.99985414714227716</v>
      </c>
      <c r="F22" s="66">
        <f t="shared" si="8"/>
        <v>1.1264007486542729</v>
      </c>
      <c r="G22" s="66">
        <f t="shared" si="8"/>
        <v>1.1262364598861403</v>
      </c>
      <c r="H22" s="66">
        <f t="shared" si="8"/>
        <v>1.1868714276759569</v>
      </c>
    </row>
    <row r="23" spans="1:8" outlineLevel="1" x14ac:dyDescent="0.25">
      <c r="A23" s="48"/>
      <c r="B23" s="59">
        <f>B9</f>
        <v>2022</v>
      </c>
      <c r="C23" s="66">
        <f t="shared" si="8"/>
        <v>1.0709788549238801</v>
      </c>
      <c r="D23" s="66">
        <f t="shared" si="8"/>
        <v>1.0798383397302818</v>
      </c>
      <c r="E23" s="66">
        <f t="shared" si="8"/>
        <v>1.0082723246735168</v>
      </c>
      <c r="F23" s="66">
        <f t="shared" si="8"/>
        <v>1.2520667353893735</v>
      </c>
      <c r="G23" s="66">
        <f t="shared" si="8"/>
        <v>1.2624242379374244</v>
      </c>
      <c r="H23" s="66">
        <f t="shared" si="8"/>
        <v>1.352029664774375</v>
      </c>
    </row>
    <row r="24" spans="1:8" outlineLevel="1" x14ac:dyDescent="0.25">
      <c r="A24" s="48"/>
      <c r="B24" s="59">
        <v>2023</v>
      </c>
      <c r="C24" s="67">
        <f t="shared" si="8"/>
        <v>1.0820034652247126</v>
      </c>
      <c r="D24" s="67">
        <f t="shared" si="8"/>
        <v>1.1070739005206196</v>
      </c>
      <c r="E24" s="67">
        <f t="shared" si="8"/>
        <v>1.0231703835539014</v>
      </c>
      <c r="F24" s="67">
        <f t="shared" si="8"/>
        <v>1.3014895640255713</v>
      </c>
      <c r="G24" s="67">
        <f t="shared" si="8"/>
        <v>1.3316455764154438</v>
      </c>
      <c r="H24" s="67">
        <f t="shared" si="8"/>
        <v>1.44084512813267</v>
      </c>
    </row>
    <row r="25" spans="1:8" s="45" customFormat="1" x14ac:dyDescent="0.25">
      <c r="A25" s="58"/>
      <c r="B25" s="59">
        <v>2024</v>
      </c>
      <c r="C25" s="67">
        <f t="shared" si="8"/>
        <v>1.1081531579602155</v>
      </c>
      <c r="D25" s="67">
        <f t="shared" si="8"/>
        <v>1.145367686174658</v>
      </c>
      <c r="E25" s="67">
        <f t="shared" si="8"/>
        <v>1.0335824772479498</v>
      </c>
      <c r="F25" s="67">
        <f t="shared" si="8"/>
        <v>1.3146050678195329</v>
      </c>
      <c r="G25" s="67">
        <f t="shared" si="8"/>
        <v>1.3587527625996216</v>
      </c>
      <c r="H25" s="67">
        <f t="shared" si="8"/>
        <v>1.5057061647619379</v>
      </c>
    </row>
    <row r="26" spans="1:8" s="45" customFormat="1" x14ac:dyDescent="0.25">
      <c r="B26" s="59"/>
      <c r="C26" s="67"/>
      <c r="D26" s="67"/>
      <c r="E26" s="67"/>
      <c r="F26" s="67"/>
      <c r="G26" s="67"/>
      <c r="H26" s="67"/>
    </row>
    <row r="27" spans="1:8" s="45" customFormat="1" x14ac:dyDescent="0.25">
      <c r="B27" s="68" t="s">
        <v>20</v>
      </c>
    </row>
    <row r="28" spans="1:8" s="45" customFormat="1" x14ac:dyDescent="0.25"/>
    <row r="29" spans="1:8" s="45" customFormat="1" x14ac:dyDescent="0.25">
      <c r="B29" s="68"/>
      <c r="C29" s="69"/>
      <c r="D29" s="69"/>
      <c r="E29" s="69"/>
      <c r="F29" s="69"/>
      <c r="G29" s="69"/>
      <c r="H29" s="69"/>
    </row>
    <row r="30" spans="1:8" s="45" customFormat="1" x14ac:dyDescent="0.25">
      <c r="B30" s="68"/>
      <c r="C30" s="69"/>
      <c r="D30" s="69"/>
      <c r="E30" s="69"/>
      <c r="F30" s="69"/>
      <c r="G30" s="69"/>
      <c r="H30" s="69"/>
    </row>
    <row r="31" spans="1:8" s="45" customFormat="1" x14ac:dyDescent="0.25"/>
    <row r="32" spans="1:8" s="45" customFormat="1" x14ac:dyDescent="0.25"/>
    <row r="33" s="45" customFormat="1" x14ac:dyDescent="0.25"/>
    <row r="34" s="45" customFormat="1" x14ac:dyDescent="0.25"/>
    <row r="35" s="45" customFormat="1" x14ac:dyDescent="0.25"/>
    <row r="36" s="45" customFormat="1" x14ac:dyDescent="0.25"/>
    <row r="37" s="45" customFormat="1" x14ac:dyDescent="0.25"/>
    <row r="38" s="45" customFormat="1" x14ac:dyDescent="0.25"/>
    <row r="39" s="45" customFormat="1" x14ac:dyDescent="0.25"/>
    <row r="40" s="45" customFormat="1" x14ac:dyDescent="0.25"/>
    <row r="41" s="45" customFormat="1" x14ac:dyDescent="0.25"/>
    <row r="42" s="45" customFormat="1" x14ac:dyDescent="0.25"/>
    <row r="43" s="45" customFormat="1" x14ac:dyDescent="0.25"/>
  </sheetData>
  <mergeCells count="3">
    <mergeCell ref="C5:H5"/>
    <mergeCell ref="C13:H13"/>
    <mergeCell ref="C20:H20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8D03B-BF50-499A-A27D-4E6EDACD1F45}">
  <dimension ref="A1:R43"/>
  <sheetViews>
    <sheetView zoomScaleNormal="100" workbookViewId="0">
      <selection activeCell="C20" sqref="C20:H20"/>
    </sheetView>
  </sheetViews>
  <sheetFormatPr baseColWidth="10" defaultColWidth="8.6640625" defaultRowHeight="18" outlineLevelRow="1" x14ac:dyDescent="0.25"/>
  <cols>
    <col min="1" max="1" width="8.1640625" style="49" customWidth="1"/>
    <col min="2" max="2" width="9" style="49" customWidth="1"/>
    <col min="3" max="8" width="19.33203125" style="49" customWidth="1"/>
    <col min="9" max="18" width="8.6640625" style="45"/>
    <col min="19" max="16384" width="8.6640625" style="49"/>
  </cols>
  <sheetData>
    <row r="1" spans="1:8" s="45" customFormat="1" x14ac:dyDescent="0.25"/>
    <row r="2" spans="1:8" ht="20" x14ac:dyDescent="0.25">
      <c r="A2" s="46"/>
      <c r="B2" s="47" t="s">
        <v>31</v>
      </c>
      <c r="C2" s="48"/>
      <c r="D2" s="48"/>
      <c r="E2" s="48"/>
      <c r="F2" s="48"/>
      <c r="G2" s="48"/>
      <c r="H2" s="48"/>
    </row>
    <row r="3" spans="1:8" x14ac:dyDescent="0.25">
      <c r="A3" s="50"/>
      <c r="B3" s="51"/>
      <c r="C3" s="48"/>
      <c r="D3" s="48"/>
      <c r="E3" s="48"/>
      <c r="F3" s="48"/>
      <c r="G3" s="48"/>
      <c r="H3" s="48"/>
    </row>
    <row r="4" spans="1:8" ht="38" x14ac:dyDescent="0.25">
      <c r="A4" s="52"/>
      <c r="B4" s="53"/>
      <c r="C4" s="54" t="s">
        <v>26</v>
      </c>
      <c r="D4" s="54" t="s">
        <v>27</v>
      </c>
      <c r="E4" s="54" t="s">
        <v>18</v>
      </c>
      <c r="F4" s="54" t="s">
        <v>21</v>
      </c>
      <c r="G4" s="54" t="s">
        <v>22</v>
      </c>
      <c r="H4" s="54" t="s">
        <v>19</v>
      </c>
    </row>
    <row r="5" spans="1:8" ht="15" customHeight="1" x14ac:dyDescent="0.25">
      <c r="A5" s="55"/>
      <c r="B5" s="56"/>
      <c r="C5" s="57" t="s">
        <v>2</v>
      </c>
      <c r="D5" s="57"/>
      <c r="E5" s="57"/>
      <c r="F5" s="57"/>
      <c r="G5" s="57"/>
      <c r="H5" s="57"/>
    </row>
    <row r="6" spans="1:8" x14ac:dyDescent="0.25">
      <c r="A6" s="58"/>
      <c r="B6" s="59">
        <v>2019</v>
      </c>
      <c r="C6" s="60">
        <v>26397.666666666668</v>
      </c>
      <c r="D6" s="60">
        <v>16246.356020666668</v>
      </c>
      <c r="E6" s="61">
        <f t="shared" ref="E6:E10" si="0">D6/C6</f>
        <v>0.61544666904903211</v>
      </c>
      <c r="F6" s="62">
        <v>134.36826864133468</v>
      </c>
      <c r="G6" s="62">
        <f t="shared" ref="G6:G10" si="1">(H6/365)/C6</f>
        <v>82.696503361194942</v>
      </c>
      <c r="H6" s="63">
        <f t="shared" ref="H6:H10" si="2">D6*F6*365</f>
        <v>796793076.53311181</v>
      </c>
    </row>
    <row r="7" spans="1:8" x14ac:dyDescent="0.25">
      <c r="A7" s="58"/>
      <c r="B7" s="59">
        <v>2020</v>
      </c>
      <c r="C7" s="60">
        <v>23893</v>
      </c>
      <c r="D7" s="60">
        <v>11375.421051083331</v>
      </c>
      <c r="E7" s="61">
        <f t="shared" si="0"/>
        <v>0.47609848286457668</v>
      </c>
      <c r="F7" s="62">
        <v>118.49210449491117</v>
      </c>
      <c r="G7" s="62">
        <f t="shared" si="1"/>
        <v>56.413911181458097</v>
      </c>
      <c r="H7" s="63">
        <f t="shared" si="2"/>
        <v>491982616.64838105</v>
      </c>
    </row>
    <row r="8" spans="1:8" x14ac:dyDescent="0.25">
      <c r="A8" s="58"/>
      <c r="B8" s="59">
        <v>2021</v>
      </c>
      <c r="C8" s="60">
        <v>27285.166666666668</v>
      </c>
      <c r="D8" s="60">
        <v>15574.360566583331</v>
      </c>
      <c r="E8" s="61">
        <f t="shared" si="0"/>
        <v>0.570799539429238</v>
      </c>
      <c r="F8" s="62">
        <v>143.88796980267696</v>
      </c>
      <c r="G8" s="62">
        <f t="shared" si="1"/>
        <v>82.131186892776114</v>
      </c>
      <c r="H8" s="63">
        <f t="shared" si="2"/>
        <v>817951539.85869896</v>
      </c>
    </row>
    <row r="9" spans="1:8" x14ac:dyDescent="0.25">
      <c r="A9" s="58"/>
      <c r="B9" s="59">
        <v>2022</v>
      </c>
      <c r="C9" s="60">
        <v>27355.225215397357</v>
      </c>
      <c r="D9" s="60">
        <v>16718.572207021836</v>
      </c>
      <c r="E9" s="61">
        <f t="shared" si="0"/>
        <v>0.61116558446799052</v>
      </c>
      <c r="F9" s="62">
        <v>164.78606086794548</v>
      </c>
      <c r="G9" s="62">
        <f t="shared" si="1"/>
        <v>100.71156920253576</v>
      </c>
      <c r="H9" s="63">
        <f t="shared" si="2"/>
        <v>1005570494.9259763</v>
      </c>
    </row>
    <row r="10" spans="1:8" outlineLevel="1" x14ac:dyDescent="0.25">
      <c r="A10" s="58"/>
      <c r="B10" s="59">
        <v>2023</v>
      </c>
      <c r="C10" s="60">
        <v>27507.149249294209</v>
      </c>
      <c r="D10" s="60">
        <v>17838.092704683982</v>
      </c>
      <c r="E10" s="61">
        <f t="shared" si="0"/>
        <v>0.64848932701165607</v>
      </c>
      <c r="F10" s="62">
        <v>169.94122957033804</v>
      </c>
      <c r="G10" s="62">
        <f t="shared" si="1"/>
        <v>110.20507359560186</v>
      </c>
      <c r="H10" s="63">
        <f t="shared" si="2"/>
        <v>1106471003.7096405</v>
      </c>
    </row>
    <row r="11" spans="1:8" outlineLevel="1" x14ac:dyDescent="0.25">
      <c r="A11" s="58"/>
      <c r="B11" s="59">
        <v>2024</v>
      </c>
      <c r="C11" s="60">
        <v>27781.61312867016</v>
      </c>
      <c r="D11" s="60">
        <v>18334.391875649413</v>
      </c>
      <c r="E11" s="61">
        <f t="shared" ref="E11" si="3">D11/C11</f>
        <v>0.65994698690583331</v>
      </c>
      <c r="F11" s="62">
        <v>170.78545640869604</v>
      </c>
      <c r="G11" s="62">
        <f t="shared" ref="G11" si="4">(H11/365)/C11</f>
        <v>112.70934736425649</v>
      </c>
      <c r="H11" s="63">
        <f t="shared" ref="H11" si="5">D11*F11*365</f>
        <v>1142905331.8274159</v>
      </c>
    </row>
    <row r="12" spans="1:8" x14ac:dyDescent="0.25">
      <c r="A12" s="58"/>
      <c r="B12" s="51"/>
      <c r="C12" s="48"/>
      <c r="D12" s="48"/>
      <c r="E12" s="48"/>
      <c r="F12" s="48"/>
      <c r="G12" s="48"/>
      <c r="H12" s="48"/>
    </row>
    <row r="13" spans="1:8" ht="15" customHeight="1" x14ac:dyDescent="0.25">
      <c r="A13" s="55"/>
      <c r="B13" s="51"/>
      <c r="C13" s="57" t="s">
        <v>3</v>
      </c>
      <c r="D13" s="57"/>
      <c r="E13" s="57"/>
      <c r="F13" s="57"/>
      <c r="G13" s="57"/>
      <c r="H13" s="57"/>
    </row>
    <row r="14" spans="1:8" x14ac:dyDescent="0.25">
      <c r="A14" s="48"/>
      <c r="B14" s="59">
        <f>B7</f>
        <v>2020</v>
      </c>
      <c r="C14" s="61">
        <f t="shared" ref="C14:H18" si="6">C7/C6-1</f>
        <v>-9.4882123419999242E-2</v>
      </c>
      <c r="D14" s="61">
        <f t="shared" si="6"/>
        <v>-0.29981707672705915</v>
      </c>
      <c r="E14" s="61">
        <f t="shared" si="6"/>
        <v>-0.22641797119443619</v>
      </c>
      <c r="F14" s="61">
        <f t="shared" si="6"/>
        <v>-0.11815411709144885</v>
      </c>
      <c r="G14" s="61">
        <f t="shared" si="6"/>
        <v>-0.31781987280576929</v>
      </c>
      <c r="H14" s="61">
        <f t="shared" si="6"/>
        <v>-0.38254657182888308</v>
      </c>
    </row>
    <row r="15" spans="1:8" x14ac:dyDescent="0.25">
      <c r="A15" s="48"/>
      <c r="B15" s="59">
        <f>B8</f>
        <v>2021</v>
      </c>
      <c r="C15" s="61">
        <f t="shared" si="6"/>
        <v>0.14197324181419946</v>
      </c>
      <c r="D15" s="61">
        <f t="shared" si="6"/>
        <v>0.36912387652676082</v>
      </c>
      <c r="E15" s="61">
        <f t="shared" si="6"/>
        <v>0.19891064553465188</v>
      </c>
      <c r="F15" s="61">
        <f t="shared" si="6"/>
        <v>0.21432537987251665</v>
      </c>
      <c r="G15" s="61">
        <f t="shared" si="6"/>
        <v>0.45586762507207035</v>
      </c>
      <c r="H15" s="61">
        <f t="shared" si="6"/>
        <v>0.66256187145589163</v>
      </c>
    </row>
    <row r="16" spans="1:8" x14ac:dyDescent="0.25">
      <c r="A16" s="48"/>
      <c r="B16" s="59">
        <f>B9</f>
        <v>2022</v>
      </c>
      <c r="C16" s="61">
        <f t="shared" si="6"/>
        <v>2.5676423232656731E-3</v>
      </c>
      <c r="D16" s="61">
        <f t="shared" si="6"/>
        <v>7.3467648032597088E-2</v>
      </c>
      <c r="E16" s="61">
        <f t="shared" si="6"/>
        <v>7.0718426085479846E-2</v>
      </c>
      <c r="F16" s="61">
        <f t="shared" si="6"/>
        <v>0.14523862623072281</v>
      </c>
      <c r="G16" s="61">
        <f t="shared" si="6"/>
        <v>0.2262280993700565</v>
      </c>
      <c r="H16" s="61">
        <f t="shared" si="6"/>
        <v>0.22937661453597658</v>
      </c>
    </row>
    <row r="17" spans="1:8" outlineLevel="1" x14ac:dyDescent="0.25">
      <c r="A17" s="48"/>
      <c r="B17" s="59">
        <v>2023</v>
      </c>
      <c r="C17" s="61">
        <f t="shared" si="6"/>
        <v>5.5537482400744853E-3</v>
      </c>
      <c r="D17" s="61">
        <f t="shared" si="6"/>
        <v>6.6962685796335242E-2</v>
      </c>
      <c r="E17" s="61">
        <f t="shared" si="6"/>
        <v>6.1069771420711128E-2</v>
      </c>
      <c r="F17" s="61">
        <f t="shared" si="6"/>
        <v>3.1284009552990932E-2</v>
      </c>
      <c r="G17" s="61">
        <f t="shared" si="6"/>
        <v>9.4264288286226794E-2</v>
      </c>
      <c r="H17" s="61">
        <f t="shared" si="6"/>
        <v>0.10034155665147271</v>
      </c>
    </row>
    <row r="18" spans="1:8" outlineLevel="1" x14ac:dyDescent="0.25">
      <c r="A18" s="48"/>
      <c r="B18" s="59">
        <v>2024</v>
      </c>
      <c r="C18" s="61">
        <f t="shared" si="6"/>
        <v>9.9779107201736217E-3</v>
      </c>
      <c r="D18" s="61">
        <f t="shared" si="6"/>
        <v>2.7822434785032213E-2</v>
      </c>
      <c r="E18" s="61">
        <f t="shared" si="6"/>
        <v>1.7668232023148267E-2</v>
      </c>
      <c r="F18" s="61">
        <f t="shared" si="6"/>
        <v>4.9677576212225905E-3</v>
      </c>
      <c r="G18" s="61">
        <f t="shared" si="6"/>
        <v>2.2723761138657483E-2</v>
      </c>
      <c r="H18" s="61">
        <f t="shared" si="6"/>
        <v>3.2928407518699521E-2</v>
      </c>
    </row>
    <row r="19" spans="1:8" x14ac:dyDescent="0.25">
      <c r="A19" s="48"/>
      <c r="B19" s="64"/>
      <c r="C19" s="65"/>
      <c r="D19" s="65"/>
      <c r="E19" s="65"/>
      <c r="F19" s="65"/>
      <c r="G19" s="65"/>
      <c r="H19" s="65"/>
    </row>
    <row r="20" spans="1:8" ht="15" customHeight="1" x14ac:dyDescent="0.25">
      <c r="A20" s="58"/>
      <c r="B20" s="64"/>
      <c r="C20" s="57" t="s">
        <v>4</v>
      </c>
      <c r="D20" s="57"/>
      <c r="E20" s="57"/>
      <c r="F20" s="57"/>
      <c r="G20" s="57"/>
      <c r="H20" s="57"/>
    </row>
    <row r="21" spans="1:8" x14ac:dyDescent="0.25">
      <c r="A21" s="58"/>
      <c r="B21" s="59">
        <f>B7</f>
        <v>2020</v>
      </c>
      <c r="C21" s="66">
        <f>C7/C$6</f>
        <v>0.90511787658000076</v>
      </c>
      <c r="D21" s="66">
        <f t="shared" ref="D21:G21" si="7">D7/D$6</f>
        <v>0.70018292327294085</v>
      </c>
      <c r="E21" s="66">
        <f t="shared" si="7"/>
        <v>0.77358202880556381</v>
      </c>
      <c r="F21" s="66">
        <f t="shared" si="7"/>
        <v>0.88184588290855115</v>
      </c>
      <c r="G21" s="66">
        <f t="shared" si="7"/>
        <v>0.68218012719423071</v>
      </c>
      <c r="H21" s="66">
        <f>H7/H$6</f>
        <v>0.61745342817111692</v>
      </c>
    </row>
    <row r="22" spans="1:8" x14ac:dyDescent="0.25">
      <c r="A22" s="48"/>
      <c r="B22" s="59">
        <f>B8</f>
        <v>2021</v>
      </c>
      <c r="C22" s="66">
        <f t="shared" ref="C22:H25" si="8">C8/C$6</f>
        <v>1.033620395742048</v>
      </c>
      <c r="D22" s="66">
        <f t="shared" si="8"/>
        <v>0.95863715818928841</v>
      </c>
      <c r="E22" s="66">
        <f t="shared" si="8"/>
        <v>0.92745572952928423</v>
      </c>
      <c r="F22" s="66">
        <f t="shared" si="8"/>
        <v>1.0708478367519414</v>
      </c>
      <c r="G22" s="66">
        <f t="shared" si="8"/>
        <v>0.99316396164962761</v>
      </c>
      <c r="H22" s="66">
        <f t="shared" si="8"/>
        <v>1.0265545270770282</v>
      </c>
    </row>
    <row r="23" spans="1:8" outlineLevel="1" x14ac:dyDescent="0.25">
      <c r="A23" s="48"/>
      <c r="B23" s="59">
        <f>B9</f>
        <v>2022</v>
      </c>
      <c r="C23" s="66">
        <f t="shared" si="8"/>
        <v>1.0362743632163458</v>
      </c>
      <c r="D23" s="66">
        <f t="shared" si="8"/>
        <v>1.0290659755181082</v>
      </c>
      <c r="E23" s="66">
        <f t="shared" si="8"/>
        <v>0.99304393898555565</v>
      </c>
      <c r="F23" s="66">
        <f t="shared" si="8"/>
        <v>1.2263763054639345</v>
      </c>
      <c r="G23" s="66">
        <f t="shared" si="8"/>
        <v>1.2178455570564586</v>
      </c>
      <c r="H23" s="66">
        <f t="shared" si="8"/>
        <v>1.2620221291345375</v>
      </c>
    </row>
    <row r="24" spans="1:8" outlineLevel="1" x14ac:dyDescent="0.25">
      <c r="A24" s="48"/>
      <c r="B24" s="59">
        <v>2023</v>
      </c>
      <c r="C24" s="67">
        <f t="shared" si="8"/>
        <v>1.0420295701372928</v>
      </c>
      <c r="D24" s="67">
        <f t="shared" si="8"/>
        <v>1.0979749971004267</v>
      </c>
      <c r="E24" s="67">
        <f t="shared" si="8"/>
        <v>1.0536889053501262</v>
      </c>
      <c r="F24" s="67">
        <f t="shared" si="8"/>
        <v>1.2647422735196301</v>
      </c>
      <c r="G24" s="67">
        <f t="shared" si="8"/>
        <v>1.3326449017349291</v>
      </c>
      <c r="H24" s="67">
        <f t="shared" si="8"/>
        <v>1.3886553941005029</v>
      </c>
    </row>
    <row r="25" spans="1:8" s="45" customFormat="1" x14ac:dyDescent="0.25">
      <c r="A25" s="58"/>
      <c r="B25" s="59">
        <v>2024</v>
      </c>
      <c r="C25" s="67">
        <f t="shared" si="8"/>
        <v>1.0524268481559036</v>
      </c>
      <c r="D25" s="67">
        <f t="shared" si="8"/>
        <v>1.1285233348528492</v>
      </c>
      <c r="E25" s="67">
        <f t="shared" si="8"/>
        <v>1.0723057254100694</v>
      </c>
      <c r="F25" s="67">
        <f t="shared" si="8"/>
        <v>1.2710252065877896</v>
      </c>
      <c r="G25" s="67">
        <f t="shared" si="8"/>
        <v>1.3629276061646032</v>
      </c>
      <c r="H25" s="67">
        <f t="shared" si="8"/>
        <v>1.4343816048204843</v>
      </c>
    </row>
    <row r="26" spans="1:8" s="45" customFormat="1" x14ac:dyDescent="0.25">
      <c r="B26" s="59"/>
      <c r="C26" s="67"/>
      <c r="D26" s="67"/>
      <c r="E26" s="67"/>
      <c r="F26" s="67"/>
      <c r="G26" s="67"/>
      <c r="H26" s="67"/>
    </row>
    <row r="27" spans="1:8" s="45" customFormat="1" x14ac:dyDescent="0.25">
      <c r="B27" s="68" t="s">
        <v>20</v>
      </c>
    </row>
    <row r="28" spans="1:8" s="45" customFormat="1" x14ac:dyDescent="0.25"/>
    <row r="29" spans="1:8" s="45" customFormat="1" x14ac:dyDescent="0.25">
      <c r="B29" s="68"/>
      <c r="C29" s="69"/>
      <c r="D29" s="69"/>
      <c r="E29" s="69"/>
      <c r="F29" s="69"/>
      <c r="G29" s="69"/>
      <c r="H29" s="69"/>
    </row>
    <row r="30" spans="1:8" s="45" customFormat="1" x14ac:dyDescent="0.25">
      <c r="B30" s="68"/>
      <c r="C30" s="69"/>
      <c r="D30" s="69"/>
      <c r="E30" s="69"/>
      <c r="F30" s="69"/>
      <c r="G30" s="69"/>
      <c r="H30" s="69"/>
    </row>
    <row r="31" spans="1:8" s="45" customFormat="1" x14ac:dyDescent="0.25"/>
    <row r="32" spans="1:8" s="45" customFormat="1" x14ac:dyDescent="0.25"/>
    <row r="33" s="45" customFormat="1" x14ac:dyDescent="0.25"/>
    <row r="34" s="45" customFormat="1" x14ac:dyDescent="0.25"/>
    <row r="35" s="45" customFormat="1" x14ac:dyDescent="0.25"/>
    <row r="36" s="45" customFormat="1" x14ac:dyDescent="0.25"/>
    <row r="37" s="45" customFormat="1" x14ac:dyDescent="0.25"/>
    <row r="38" s="45" customFormat="1" x14ac:dyDescent="0.25"/>
    <row r="39" s="45" customFormat="1" x14ac:dyDescent="0.25"/>
    <row r="40" s="45" customFormat="1" x14ac:dyDescent="0.25"/>
    <row r="41" s="45" customFormat="1" x14ac:dyDescent="0.25"/>
    <row r="42" s="45" customFormat="1" x14ac:dyDescent="0.25"/>
    <row r="43" s="45" customFormat="1" x14ac:dyDescent="0.25"/>
  </sheetData>
  <mergeCells count="3">
    <mergeCell ref="C5:H5"/>
    <mergeCell ref="C13:H13"/>
    <mergeCell ref="C20:H20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EC69B-2507-46ED-A246-402BA1CE5453}">
  <dimension ref="A1:R43"/>
  <sheetViews>
    <sheetView zoomScaleNormal="100" workbookViewId="0">
      <selection activeCell="C20" sqref="C20:H20"/>
    </sheetView>
  </sheetViews>
  <sheetFormatPr baseColWidth="10" defaultColWidth="8.6640625" defaultRowHeight="18" outlineLevelRow="1" x14ac:dyDescent="0.25"/>
  <cols>
    <col min="1" max="1" width="8.1640625" style="49" customWidth="1"/>
    <col min="2" max="2" width="9" style="49" customWidth="1"/>
    <col min="3" max="8" width="19.33203125" style="49" customWidth="1"/>
    <col min="9" max="18" width="8.6640625" style="45"/>
    <col min="19" max="16384" width="8.6640625" style="49"/>
  </cols>
  <sheetData>
    <row r="1" spans="1:8" s="45" customFormat="1" x14ac:dyDescent="0.25"/>
    <row r="2" spans="1:8" ht="20" x14ac:dyDescent="0.25">
      <c r="A2" s="46"/>
      <c r="B2" s="47" t="s">
        <v>32</v>
      </c>
      <c r="C2" s="48"/>
      <c r="D2" s="48"/>
      <c r="E2" s="48"/>
      <c r="F2" s="48"/>
      <c r="G2" s="48"/>
      <c r="H2" s="48"/>
    </row>
    <row r="3" spans="1:8" x14ac:dyDescent="0.25">
      <c r="A3" s="50"/>
      <c r="B3" s="51"/>
      <c r="C3" s="48"/>
      <c r="D3" s="48"/>
      <c r="E3" s="48"/>
      <c r="F3" s="48"/>
      <c r="G3" s="48"/>
      <c r="H3" s="48"/>
    </row>
    <row r="4" spans="1:8" ht="38" x14ac:dyDescent="0.25">
      <c r="A4" s="52"/>
      <c r="B4" s="53"/>
      <c r="C4" s="54" t="s">
        <v>26</v>
      </c>
      <c r="D4" s="54" t="s">
        <v>27</v>
      </c>
      <c r="E4" s="54" t="s">
        <v>18</v>
      </c>
      <c r="F4" s="54" t="s">
        <v>21</v>
      </c>
      <c r="G4" s="54" t="s">
        <v>22</v>
      </c>
      <c r="H4" s="54" t="s">
        <v>19</v>
      </c>
    </row>
    <row r="5" spans="1:8" ht="15" customHeight="1" x14ac:dyDescent="0.25">
      <c r="A5" s="55"/>
      <c r="B5" s="56"/>
      <c r="C5" s="57" t="s">
        <v>2</v>
      </c>
      <c r="D5" s="57"/>
      <c r="E5" s="57"/>
      <c r="F5" s="57"/>
      <c r="G5" s="57"/>
      <c r="H5" s="57"/>
    </row>
    <row r="6" spans="1:8" x14ac:dyDescent="0.25">
      <c r="A6" s="58"/>
      <c r="B6" s="59">
        <v>2019</v>
      </c>
      <c r="C6" s="60">
        <v>20872.5</v>
      </c>
      <c r="D6" s="60">
        <v>15895.851672166667</v>
      </c>
      <c r="E6" s="61">
        <f t="shared" ref="E6:E10" si="0">D6/C6</f>
        <v>0.76156913029903783</v>
      </c>
      <c r="F6" s="62">
        <v>119.72303715824488</v>
      </c>
      <c r="G6" s="62">
        <f t="shared" ref="G6:G10" si="1">(H6/365)/C6</f>
        <v>91.177369285363952</v>
      </c>
      <c r="H6" s="63">
        <f t="shared" ref="H6:H10" si="2">D6*F6*365</f>
        <v>694631368.74919701</v>
      </c>
    </row>
    <row r="7" spans="1:8" x14ac:dyDescent="0.25">
      <c r="A7" s="58"/>
      <c r="B7" s="59">
        <v>2020</v>
      </c>
      <c r="C7" s="60">
        <v>21216.5</v>
      </c>
      <c r="D7" s="60">
        <v>11571.52182675</v>
      </c>
      <c r="E7" s="61">
        <f t="shared" si="0"/>
        <v>0.54540201384535625</v>
      </c>
      <c r="F7" s="62">
        <v>101.86262904194466</v>
      </c>
      <c r="G7" s="62">
        <f t="shared" si="1"/>
        <v>55.55608301505908</v>
      </c>
      <c r="H7" s="63">
        <f t="shared" si="2"/>
        <v>430227556.88048536</v>
      </c>
    </row>
    <row r="8" spans="1:8" x14ac:dyDescent="0.25">
      <c r="A8" s="58"/>
      <c r="B8" s="59">
        <v>2021</v>
      </c>
      <c r="C8" s="60">
        <v>21500.916666666668</v>
      </c>
      <c r="D8" s="60">
        <v>14430.488885166667</v>
      </c>
      <c r="E8" s="61">
        <f t="shared" si="0"/>
        <v>0.67115691432535818</v>
      </c>
      <c r="F8" s="62">
        <v>118.00961245711031</v>
      </c>
      <c r="G8" s="62">
        <f t="shared" si="1"/>
        <v>79.202967357445502</v>
      </c>
      <c r="H8" s="63">
        <f t="shared" si="2"/>
        <v>621571786.33038199</v>
      </c>
    </row>
    <row r="9" spans="1:8" x14ac:dyDescent="0.25">
      <c r="A9" s="58"/>
      <c r="B9" s="59">
        <v>2022</v>
      </c>
      <c r="C9" s="60">
        <v>21711.974915502109</v>
      </c>
      <c r="D9" s="60">
        <v>15825.59293077083</v>
      </c>
      <c r="E9" s="61">
        <f t="shared" si="0"/>
        <v>0.72888776780372622</v>
      </c>
      <c r="F9" s="62">
        <v>133.91283500916384</v>
      </c>
      <c r="G9" s="62">
        <f t="shared" si="1"/>
        <v>97.607427390098124</v>
      </c>
      <c r="H9" s="63">
        <f t="shared" si="2"/>
        <v>773526255.4970839</v>
      </c>
    </row>
    <row r="10" spans="1:8" outlineLevel="1" x14ac:dyDescent="0.25">
      <c r="A10" s="58"/>
      <c r="B10" s="59">
        <v>2023</v>
      </c>
      <c r="C10" s="60">
        <v>21784.741550999974</v>
      </c>
      <c r="D10" s="60">
        <v>16411.043239819188</v>
      </c>
      <c r="E10" s="61">
        <f t="shared" si="0"/>
        <v>0.75332742421568366</v>
      </c>
      <c r="F10" s="62">
        <v>141.77703916390863</v>
      </c>
      <c r="G10" s="62">
        <f t="shared" si="1"/>
        <v>106.8045317262734</v>
      </c>
      <c r="H10" s="63">
        <f t="shared" si="2"/>
        <v>849248828.8483417</v>
      </c>
    </row>
    <row r="11" spans="1:8" outlineLevel="1" x14ac:dyDescent="0.25">
      <c r="A11" s="58"/>
      <c r="B11" s="59">
        <v>2024</v>
      </c>
      <c r="C11" s="60">
        <v>22157.765334697313</v>
      </c>
      <c r="D11" s="60">
        <v>16734.77654707956</v>
      </c>
      <c r="E11" s="61">
        <f t="shared" ref="E11" si="3">D11/C11</f>
        <v>0.75525560878082865</v>
      </c>
      <c r="F11" s="62">
        <v>145.61972324418215</v>
      </c>
      <c r="G11" s="62">
        <f t="shared" ref="G11" si="4">(H11/365)/C11</f>
        <v>109.98011272928058</v>
      </c>
      <c r="H11" s="63">
        <f t="shared" ref="H11" si="5">D11*F11*365</f>
        <v>889473438.2087189</v>
      </c>
    </row>
    <row r="12" spans="1:8" x14ac:dyDescent="0.25">
      <c r="A12" s="58"/>
      <c r="B12" s="51"/>
      <c r="C12" s="48"/>
      <c r="D12" s="48"/>
      <c r="E12" s="48"/>
      <c r="F12" s="48"/>
      <c r="G12" s="48"/>
      <c r="H12" s="48"/>
    </row>
    <row r="13" spans="1:8" ht="15" customHeight="1" x14ac:dyDescent="0.25">
      <c r="A13" s="55"/>
      <c r="B13" s="51"/>
      <c r="C13" s="57" t="s">
        <v>3</v>
      </c>
      <c r="D13" s="57"/>
      <c r="E13" s="57"/>
      <c r="F13" s="57"/>
      <c r="G13" s="57"/>
      <c r="H13" s="57"/>
    </row>
    <row r="14" spans="1:8" x14ac:dyDescent="0.25">
      <c r="A14" s="48"/>
      <c r="B14" s="59">
        <f>B7</f>
        <v>2020</v>
      </c>
      <c r="C14" s="61">
        <f t="shared" ref="C14:H18" si="6">C7/C6-1</f>
        <v>1.6481015690501755E-2</v>
      </c>
      <c r="D14" s="61">
        <f t="shared" si="6"/>
        <v>-0.27204140643740948</v>
      </c>
      <c r="E14" s="61">
        <f t="shared" si="6"/>
        <v>-0.28384437847264288</v>
      </c>
      <c r="F14" s="61">
        <f t="shared" si="6"/>
        <v>-0.14918104769337825</v>
      </c>
      <c r="G14" s="61">
        <f t="shared" si="6"/>
        <v>-0.39068122440359665</v>
      </c>
      <c r="H14" s="61">
        <f t="shared" si="6"/>
        <v>-0.38063903210247485</v>
      </c>
    </row>
    <row r="15" spans="1:8" x14ac:dyDescent="0.25">
      <c r="A15" s="48"/>
      <c r="B15" s="59">
        <f>B8</f>
        <v>2021</v>
      </c>
      <c r="C15" s="61">
        <f t="shared" si="6"/>
        <v>1.3405447018437044E-2</v>
      </c>
      <c r="D15" s="61">
        <f t="shared" si="6"/>
        <v>0.24706923611443776</v>
      </c>
      <c r="E15" s="61">
        <f t="shared" si="6"/>
        <v>0.23057285687921669</v>
      </c>
      <c r="F15" s="61">
        <f t="shared" si="6"/>
        <v>0.15851724589315963</v>
      </c>
      <c r="G15" s="61">
        <f t="shared" si="6"/>
        <v>0.42563987702258776</v>
      </c>
      <c r="H15" s="61">
        <f t="shared" si="6"/>
        <v>0.44475121686138519</v>
      </c>
    </row>
    <row r="16" spans="1:8" x14ac:dyDescent="0.25">
      <c r="A16" s="48"/>
      <c r="B16" s="59">
        <f>B9</f>
        <v>2022</v>
      </c>
      <c r="C16" s="61">
        <f t="shared" si="6"/>
        <v>9.8162442144920092E-3</v>
      </c>
      <c r="D16" s="61">
        <f t="shared" si="6"/>
        <v>9.6677531628066582E-2</v>
      </c>
      <c r="E16" s="61">
        <f t="shared" si="6"/>
        <v>8.6016924278279561E-2</v>
      </c>
      <c r="F16" s="61">
        <f t="shared" si="6"/>
        <v>0.13476209455253851</v>
      </c>
      <c r="G16" s="61">
        <f t="shared" si="6"/>
        <v>0.23237083971352623</v>
      </c>
      <c r="H16" s="61">
        <f t="shared" si="6"/>
        <v>0.24446809283897264</v>
      </c>
    </row>
    <row r="17" spans="1:8" outlineLevel="1" x14ac:dyDescent="0.25">
      <c r="A17" s="48"/>
      <c r="B17" s="59">
        <v>2023</v>
      </c>
      <c r="C17" s="61">
        <f t="shared" si="6"/>
        <v>3.3514517118344855E-3</v>
      </c>
      <c r="D17" s="61">
        <f t="shared" si="6"/>
        <v>3.6993894106174263E-2</v>
      </c>
      <c r="E17" s="61">
        <f t="shared" si="6"/>
        <v>3.3530067990575008E-2</v>
      </c>
      <c r="F17" s="61">
        <f t="shared" si="6"/>
        <v>5.8726291278999643E-2</v>
      </c>
      <c r="G17" s="61">
        <f t="shared" si="6"/>
        <v>9.4225455808993885E-2</v>
      </c>
      <c r="H17" s="61">
        <f t="shared" si="6"/>
        <v>9.7892699585997889E-2</v>
      </c>
    </row>
    <row r="18" spans="1:8" outlineLevel="1" x14ac:dyDescent="0.25">
      <c r="A18" s="48"/>
      <c r="B18" s="59">
        <v>2024</v>
      </c>
      <c r="C18" s="61">
        <f t="shared" si="6"/>
        <v>1.7123167737568057E-2</v>
      </c>
      <c r="D18" s="61">
        <f t="shared" si="6"/>
        <v>1.9726552573749778E-2</v>
      </c>
      <c r="E18" s="61">
        <f t="shared" si="6"/>
        <v>2.5595571104457537E-3</v>
      </c>
      <c r="F18" s="61">
        <f t="shared" si="6"/>
        <v>2.7103712300205363E-2</v>
      </c>
      <c r="G18" s="61">
        <f t="shared" si="6"/>
        <v>2.9732642910188511E-2</v>
      </c>
      <c r="H18" s="61">
        <f t="shared" si="6"/>
        <v>4.7364927679588886E-2</v>
      </c>
    </row>
    <row r="19" spans="1:8" x14ac:dyDescent="0.25">
      <c r="A19" s="48"/>
      <c r="B19" s="64"/>
      <c r="C19" s="65"/>
      <c r="D19" s="65"/>
      <c r="E19" s="65"/>
      <c r="F19" s="65"/>
      <c r="G19" s="65"/>
      <c r="H19" s="65"/>
    </row>
    <row r="20" spans="1:8" ht="15" customHeight="1" x14ac:dyDescent="0.25">
      <c r="A20" s="58"/>
      <c r="B20" s="64"/>
      <c r="C20" s="57" t="s">
        <v>4</v>
      </c>
      <c r="D20" s="57"/>
      <c r="E20" s="57"/>
      <c r="F20" s="57"/>
      <c r="G20" s="57"/>
      <c r="H20" s="57"/>
    </row>
    <row r="21" spans="1:8" x14ac:dyDescent="0.25">
      <c r="A21" s="58"/>
      <c r="B21" s="59">
        <f>B7</f>
        <v>2020</v>
      </c>
      <c r="C21" s="66">
        <f>C7/C$6</f>
        <v>1.0164810156905018</v>
      </c>
      <c r="D21" s="66">
        <f t="shared" ref="D21:G21" si="7">D7/D$6</f>
        <v>0.72795859356259052</v>
      </c>
      <c r="E21" s="66">
        <f t="shared" si="7"/>
        <v>0.71615562152735712</v>
      </c>
      <c r="F21" s="66">
        <f t="shared" si="7"/>
        <v>0.85081895230662175</v>
      </c>
      <c r="G21" s="66">
        <f t="shared" si="7"/>
        <v>0.60931877559640335</v>
      </c>
      <c r="H21" s="66">
        <f>H7/H$6</f>
        <v>0.61936096789752515</v>
      </c>
    </row>
    <row r="22" spans="1:8" x14ac:dyDescent="0.25">
      <c r="A22" s="48"/>
      <c r="B22" s="59">
        <f>B8</f>
        <v>2021</v>
      </c>
      <c r="C22" s="66">
        <f t="shared" ref="C22:H25" si="8">C8/C$6</f>
        <v>1.0301073980915878</v>
      </c>
      <c r="D22" s="66">
        <f t="shared" si="8"/>
        <v>0.90781476719704035</v>
      </c>
      <c r="E22" s="66">
        <f t="shared" si="8"/>
        <v>0.88128166915303097</v>
      </c>
      <c r="F22" s="66">
        <f t="shared" si="8"/>
        <v>0.98568842937997103</v>
      </c>
      <c r="G22" s="66">
        <f t="shared" si="8"/>
        <v>0.86866914430881026</v>
      </c>
      <c r="H22" s="66">
        <f t="shared" si="8"/>
        <v>0.89482251204639474</v>
      </c>
    </row>
    <row r="23" spans="1:8" outlineLevel="1" x14ac:dyDescent="0.25">
      <c r="A23" s="48"/>
      <c r="B23" s="59">
        <f>B9</f>
        <v>2022</v>
      </c>
      <c r="C23" s="66">
        <f t="shared" si="8"/>
        <v>1.0402191838784098</v>
      </c>
      <c r="D23" s="66">
        <f t="shared" si="8"/>
        <v>0.99558005806515804</v>
      </c>
      <c r="E23" s="66">
        <f t="shared" si="8"/>
        <v>0.95708680775640298</v>
      </c>
      <c r="F23" s="66">
        <f t="shared" si="8"/>
        <v>1.1185218666994179</v>
      </c>
      <c r="G23" s="66">
        <f t="shared" si="8"/>
        <v>1.0705225228050788</v>
      </c>
      <c r="H23" s="66">
        <f t="shared" si="8"/>
        <v>1.1135780649957554</v>
      </c>
    </row>
    <row r="24" spans="1:8" outlineLevel="1" x14ac:dyDescent="0.25">
      <c r="A24" s="48"/>
      <c r="B24" s="59">
        <v>2023</v>
      </c>
      <c r="C24" s="67">
        <f t="shared" si="8"/>
        <v>1.0437054282429021</v>
      </c>
      <c r="D24" s="67">
        <f t="shared" si="8"/>
        <v>1.0324104413074393</v>
      </c>
      <c r="E24" s="67">
        <f t="shared" si="8"/>
        <v>0.98917799349335767</v>
      </c>
      <c r="F24" s="67">
        <f t="shared" si="8"/>
        <v>1.1842085076451385</v>
      </c>
      <c r="G24" s="67">
        <f t="shared" si="8"/>
        <v>1.1713929954701814</v>
      </c>
      <c r="H24" s="67">
        <f t="shared" si="8"/>
        <v>1.2225892279779418</v>
      </c>
    </row>
    <row r="25" spans="1:8" s="45" customFormat="1" x14ac:dyDescent="0.25">
      <c r="A25" s="58"/>
      <c r="B25" s="59">
        <v>2024</v>
      </c>
      <c r="C25" s="67">
        <f t="shared" si="8"/>
        <v>1.0615769713593155</v>
      </c>
      <c r="D25" s="67">
        <f t="shared" si="8"/>
        <v>1.0527763401555787</v>
      </c>
      <c r="E25" s="67">
        <f t="shared" si="8"/>
        <v>0.9917098510600999</v>
      </c>
      <c r="F25" s="67">
        <f t="shared" si="8"/>
        <v>1.2163049543398079</v>
      </c>
      <c r="G25" s="67">
        <f t="shared" si="8"/>
        <v>1.2062216051119923</v>
      </c>
      <c r="H25" s="67">
        <f t="shared" si="8"/>
        <v>1.2804970783429612</v>
      </c>
    </row>
    <row r="26" spans="1:8" s="45" customFormat="1" x14ac:dyDescent="0.25">
      <c r="B26" s="59"/>
      <c r="C26" s="67"/>
      <c r="D26" s="67"/>
      <c r="E26" s="67"/>
      <c r="F26" s="67"/>
      <c r="G26" s="67"/>
      <c r="H26" s="67"/>
    </row>
    <row r="27" spans="1:8" s="45" customFormat="1" x14ac:dyDescent="0.25">
      <c r="B27" s="68" t="s">
        <v>20</v>
      </c>
    </row>
    <row r="28" spans="1:8" s="45" customFormat="1" x14ac:dyDescent="0.25"/>
    <row r="29" spans="1:8" s="45" customFormat="1" x14ac:dyDescent="0.25">
      <c r="B29" s="68"/>
      <c r="C29" s="69"/>
      <c r="D29" s="69"/>
      <c r="E29" s="69"/>
      <c r="F29" s="69"/>
      <c r="G29" s="69"/>
      <c r="H29" s="69"/>
    </row>
    <row r="30" spans="1:8" s="45" customFormat="1" x14ac:dyDescent="0.25">
      <c r="B30" s="68"/>
      <c r="C30" s="69"/>
      <c r="D30" s="69"/>
      <c r="E30" s="69"/>
      <c r="F30" s="69"/>
      <c r="G30" s="69"/>
      <c r="H30" s="69"/>
    </row>
    <row r="31" spans="1:8" s="45" customFormat="1" x14ac:dyDescent="0.25"/>
    <row r="32" spans="1:8" s="45" customFormat="1" x14ac:dyDescent="0.25"/>
    <row r="33" s="45" customFormat="1" x14ac:dyDescent="0.25"/>
    <row r="34" s="45" customFormat="1" x14ac:dyDescent="0.25"/>
    <row r="35" s="45" customFormat="1" x14ac:dyDescent="0.25"/>
    <row r="36" s="45" customFormat="1" x14ac:dyDescent="0.25"/>
    <row r="37" s="45" customFormat="1" x14ac:dyDescent="0.25"/>
    <row r="38" s="45" customFormat="1" x14ac:dyDescent="0.25"/>
    <row r="39" s="45" customFormat="1" x14ac:dyDescent="0.25"/>
    <row r="40" s="45" customFormat="1" x14ac:dyDescent="0.25"/>
    <row r="41" s="45" customFormat="1" x14ac:dyDescent="0.25"/>
    <row r="42" s="45" customFormat="1" x14ac:dyDescent="0.25"/>
    <row r="43" s="45" customFormat="1" x14ac:dyDescent="0.25"/>
  </sheetData>
  <mergeCells count="3">
    <mergeCell ref="C5:H5"/>
    <mergeCell ref="C13:H13"/>
    <mergeCell ref="C20:H20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2A762-3F0A-4D94-A358-6A976094C66E}">
  <dimension ref="A1:R43"/>
  <sheetViews>
    <sheetView zoomScaleNormal="100" workbookViewId="0">
      <selection activeCell="C20" sqref="C20:H20"/>
    </sheetView>
  </sheetViews>
  <sheetFormatPr baseColWidth="10" defaultColWidth="8.6640625" defaultRowHeight="18" outlineLevelRow="1" x14ac:dyDescent="0.25"/>
  <cols>
    <col min="1" max="1" width="8.1640625" style="49" customWidth="1"/>
    <col min="2" max="2" width="9" style="49" customWidth="1"/>
    <col min="3" max="8" width="19.33203125" style="49" customWidth="1"/>
    <col min="9" max="18" width="8.6640625" style="45"/>
    <col min="19" max="16384" width="8.6640625" style="49"/>
  </cols>
  <sheetData>
    <row r="1" spans="1:8" s="45" customFormat="1" x14ac:dyDescent="0.25"/>
    <row r="2" spans="1:8" ht="20" x14ac:dyDescent="0.25">
      <c r="A2" s="46"/>
      <c r="B2" s="47" t="s">
        <v>33</v>
      </c>
      <c r="C2" s="48"/>
      <c r="D2" s="48"/>
      <c r="E2" s="48"/>
      <c r="F2" s="48"/>
      <c r="G2" s="48"/>
      <c r="H2" s="48"/>
    </row>
    <row r="3" spans="1:8" x14ac:dyDescent="0.25">
      <c r="A3" s="50"/>
      <c r="B3" s="51"/>
      <c r="C3" s="48"/>
      <c r="D3" s="48"/>
      <c r="E3" s="48"/>
      <c r="F3" s="48"/>
      <c r="G3" s="48"/>
      <c r="H3" s="48"/>
    </row>
    <row r="4" spans="1:8" ht="38" x14ac:dyDescent="0.25">
      <c r="A4" s="52"/>
      <c r="B4" s="53"/>
      <c r="C4" s="54" t="s">
        <v>26</v>
      </c>
      <c r="D4" s="54" t="s">
        <v>27</v>
      </c>
      <c r="E4" s="54" t="s">
        <v>18</v>
      </c>
      <c r="F4" s="54" t="s">
        <v>21</v>
      </c>
      <c r="G4" s="54" t="s">
        <v>22</v>
      </c>
      <c r="H4" s="54" t="s">
        <v>19</v>
      </c>
    </row>
    <row r="5" spans="1:8" ht="15" customHeight="1" x14ac:dyDescent="0.25">
      <c r="A5" s="55"/>
      <c r="B5" s="56"/>
      <c r="C5" s="57" t="s">
        <v>2</v>
      </c>
      <c r="D5" s="57"/>
      <c r="E5" s="57"/>
      <c r="F5" s="57"/>
      <c r="G5" s="57"/>
      <c r="H5" s="57"/>
    </row>
    <row r="6" spans="1:8" x14ac:dyDescent="0.25">
      <c r="A6" s="58"/>
      <c r="B6" s="59">
        <v>2019</v>
      </c>
      <c r="C6" s="60">
        <v>15004.083333333334</v>
      </c>
      <c r="D6" s="60">
        <v>9468.0859479166666</v>
      </c>
      <c r="E6" s="61">
        <f t="shared" ref="E6:E10" si="0">D6/C6</f>
        <v>0.6310339483973807</v>
      </c>
      <c r="F6" s="62">
        <v>152.48363401923899</v>
      </c>
      <c r="G6" s="62">
        <f t="shared" ref="G6:G10" si="1">(H6/365)/C6</f>
        <v>96.222349641141534</v>
      </c>
      <c r="H6" s="63">
        <f t="shared" ref="H6:H10" si="2">D6*F6*365</f>
        <v>526960775.6788609</v>
      </c>
    </row>
    <row r="7" spans="1:8" x14ac:dyDescent="0.25">
      <c r="A7" s="58"/>
      <c r="B7" s="59">
        <v>2020</v>
      </c>
      <c r="C7" s="60">
        <v>14377.416666666666</v>
      </c>
      <c r="D7" s="60">
        <v>6870.3803529166662</v>
      </c>
      <c r="E7" s="61">
        <f t="shared" si="0"/>
        <v>0.47785916706756543</v>
      </c>
      <c r="F7" s="62">
        <v>143.74146568957454</v>
      </c>
      <c r="G7" s="62">
        <f t="shared" si="1"/>
        <v>68.688177067491125</v>
      </c>
      <c r="H7" s="63">
        <f t="shared" si="2"/>
        <v>360458867.74718076</v>
      </c>
    </row>
    <row r="8" spans="1:8" x14ac:dyDescent="0.25">
      <c r="A8" s="58"/>
      <c r="B8" s="59">
        <v>2021</v>
      </c>
      <c r="C8" s="60">
        <v>15101.583333333334</v>
      </c>
      <c r="D8" s="60">
        <v>8742.9184336666676</v>
      </c>
      <c r="E8" s="61">
        <f t="shared" si="0"/>
        <v>0.57894051508947741</v>
      </c>
      <c r="F8" s="62">
        <v>167.29952093606579</v>
      </c>
      <c r="G8" s="62">
        <f t="shared" si="1"/>
        <v>96.85647082494873</v>
      </c>
      <c r="H8" s="63">
        <f t="shared" si="2"/>
        <v>533880413.92046922</v>
      </c>
    </row>
    <row r="9" spans="1:8" x14ac:dyDescent="0.25">
      <c r="A9" s="58"/>
      <c r="B9" s="59">
        <v>2022</v>
      </c>
      <c r="C9" s="60">
        <v>15223.280472690858</v>
      </c>
      <c r="D9" s="60">
        <v>9584.8691221249992</v>
      </c>
      <c r="E9" s="61">
        <f t="shared" si="0"/>
        <v>0.62961916384049799</v>
      </c>
      <c r="F9" s="62">
        <v>192.00621194332203</v>
      </c>
      <c r="G9" s="62">
        <f t="shared" si="1"/>
        <v>120.89079061593586</v>
      </c>
      <c r="H9" s="63">
        <f t="shared" si="2"/>
        <v>671729360.4207834</v>
      </c>
    </row>
    <row r="10" spans="1:8" outlineLevel="1" x14ac:dyDescent="0.25">
      <c r="A10" s="58"/>
      <c r="B10" s="59">
        <v>2023</v>
      </c>
      <c r="C10" s="60">
        <v>15299.050579852572</v>
      </c>
      <c r="D10" s="60">
        <v>10203.641641373973</v>
      </c>
      <c r="E10" s="61">
        <f t="shared" si="0"/>
        <v>0.66694606885026064</v>
      </c>
      <c r="F10" s="62">
        <v>203.63306609779701</v>
      </c>
      <c r="G10" s="62">
        <f t="shared" si="1"/>
        <v>135.81227292185099</v>
      </c>
      <c r="H10" s="63">
        <f t="shared" si="2"/>
        <v>758396573.97059119</v>
      </c>
    </row>
    <row r="11" spans="1:8" outlineLevel="1" x14ac:dyDescent="0.25">
      <c r="A11" s="58"/>
      <c r="B11" s="59">
        <v>2024</v>
      </c>
      <c r="C11" s="60">
        <v>15442.945596646963</v>
      </c>
      <c r="D11" s="60">
        <v>10606.159426606171</v>
      </c>
      <c r="E11" s="61">
        <f t="shared" ref="E11" si="3">D11/C11</f>
        <v>0.6867963990567334</v>
      </c>
      <c r="F11" s="62">
        <v>210.16509683887776</v>
      </c>
      <c r="G11" s="62">
        <f t="shared" ref="G11" si="4">(H11/365)/C11</f>
        <v>144.34063171635091</v>
      </c>
      <c r="H11" s="63">
        <f t="shared" ref="H11" si="5">D11*F11*365</f>
        <v>813601250.88816071</v>
      </c>
    </row>
    <row r="12" spans="1:8" x14ac:dyDescent="0.25">
      <c r="A12" s="58"/>
      <c r="B12" s="51"/>
      <c r="C12" s="48"/>
      <c r="D12" s="48"/>
      <c r="E12" s="48"/>
      <c r="F12" s="48"/>
      <c r="G12" s="48"/>
      <c r="H12" s="48"/>
    </row>
    <row r="13" spans="1:8" ht="15" customHeight="1" x14ac:dyDescent="0.25">
      <c r="A13" s="55"/>
      <c r="B13" s="51"/>
      <c r="C13" s="57" t="s">
        <v>3</v>
      </c>
      <c r="D13" s="57"/>
      <c r="E13" s="57"/>
      <c r="F13" s="57"/>
      <c r="G13" s="57"/>
      <c r="H13" s="57"/>
    </row>
    <row r="14" spans="1:8" x14ac:dyDescent="0.25">
      <c r="A14" s="48"/>
      <c r="B14" s="59">
        <f>B7</f>
        <v>2020</v>
      </c>
      <c r="C14" s="61">
        <f t="shared" ref="C14:H18" si="6">C7/C6-1</f>
        <v>-4.1766408033368729E-2</v>
      </c>
      <c r="D14" s="61">
        <f t="shared" si="6"/>
        <v>-0.27436438677149877</v>
      </c>
      <c r="E14" s="61">
        <f t="shared" si="6"/>
        <v>-0.24273619782078126</v>
      </c>
      <c r="F14" s="61">
        <f t="shared" si="6"/>
        <v>-5.7331846698783773E-2</v>
      </c>
      <c r="G14" s="61">
        <f t="shared" si="6"/>
        <v>-0.2861515300378582</v>
      </c>
      <c r="H14" s="61">
        <f t="shared" si="6"/>
        <v>-0.31596641650829305</v>
      </c>
    </row>
    <row r="15" spans="1:8" x14ac:dyDescent="0.25">
      <c r="A15" s="48"/>
      <c r="B15" s="59">
        <f>B8</f>
        <v>2021</v>
      </c>
      <c r="C15" s="61">
        <f t="shared" si="6"/>
        <v>5.0368343872624344E-2</v>
      </c>
      <c r="D15" s="61">
        <f t="shared" si="6"/>
        <v>0.27255231654751944</v>
      </c>
      <c r="E15" s="61">
        <f t="shared" si="6"/>
        <v>0.21152957814372098</v>
      </c>
      <c r="F15" s="61">
        <f t="shared" si="6"/>
        <v>0.1638918535683187</v>
      </c>
      <c r="G15" s="61">
        <f t="shared" si="6"/>
        <v>0.4100894063585383</v>
      </c>
      <c r="H15" s="61">
        <f t="shared" si="6"/>
        <v>0.4811132744691502</v>
      </c>
    </row>
    <row r="16" spans="1:8" x14ac:dyDescent="0.25">
      <c r="A16" s="48"/>
      <c r="B16" s="59">
        <f>B9</f>
        <v>2022</v>
      </c>
      <c r="C16" s="61">
        <f t="shared" si="6"/>
        <v>8.0585682091298683E-3</v>
      </c>
      <c r="D16" s="61">
        <f t="shared" si="6"/>
        <v>9.6300874227100319E-2</v>
      </c>
      <c r="E16" s="61">
        <f t="shared" si="6"/>
        <v>8.7536884066902854E-2</v>
      </c>
      <c r="F16" s="61">
        <f t="shared" si="6"/>
        <v>0.14767938885310983</v>
      </c>
      <c r="G16" s="61">
        <f t="shared" si="6"/>
        <v>0.24814366646111852</v>
      </c>
      <c r="H16" s="61">
        <f t="shared" si="6"/>
        <v>0.25820191733208842</v>
      </c>
    </row>
    <row r="17" spans="1:8" outlineLevel="1" x14ac:dyDescent="0.25">
      <c r="A17" s="48"/>
      <c r="B17" s="59">
        <v>2023</v>
      </c>
      <c r="C17" s="61">
        <f t="shared" si="6"/>
        <v>4.977252261602727E-3</v>
      </c>
      <c r="D17" s="61">
        <f t="shared" si="6"/>
        <v>6.4557221529571551E-2</v>
      </c>
      <c r="E17" s="61">
        <f t="shared" si="6"/>
        <v>5.9284893398223737E-2</v>
      </c>
      <c r="F17" s="61">
        <f t="shared" si="6"/>
        <v>6.0554572879689461E-2</v>
      </c>
      <c r="G17" s="61">
        <f t="shared" si="6"/>
        <v>0.12342943767586023</v>
      </c>
      <c r="H17" s="61">
        <f t="shared" si="6"/>
        <v>0.12902102938528381</v>
      </c>
    </row>
    <row r="18" spans="1:8" outlineLevel="1" x14ac:dyDescent="0.25">
      <c r="A18" s="48"/>
      <c r="B18" s="59">
        <v>2024</v>
      </c>
      <c r="C18" s="61">
        <f t="shared" si="6"/>
        <v>9.4054867028081635E-3</v>
      </c>
      <c r="D18" s="61">
        <f t="shared" si="6"/>
        <v>3.9448443935943267E-2</v>
      </c>
      <c r="E18" s="61">
        <f t="shared" si="6"/>
        <v>2.9763021529900513E-2</v>
      </c>
      <c r="F18" s="61">
        <f t="shared" si="6"/>
        <v>3.2077456113849712E-2</v>
      </c>
      <c r="G18" s="61">
        <f t="shared" si="6"/>
        <v>6.2795199660691248E-2</v>
      </c>
      <c r="H18" s="61">
        <f t="shared" si="6"/>
        <v>7.2791305778908022E-2</v>
      </c>
    </row>
    <row r="19" spans="1:8" x14ac:dyDescent="0.25">
      <c r="A19" s="48"/>
      <c r="B19" s="64"/>
      <c r="C19" s="65"/>
      <c r="D19" s="65"/>
      <c r="E19" s="65"/>
      <c r="F19" s="65"/>
      <c r="G19" s="65"/>
      <c r="H19" s="65"/>
    </row>
    <row r="20" spans="1:8" ht="15" customHeight="1" x14ac:dyDescent="0.25">
      <c r="A20" s="58"/>
      <c r="B20" s="64"/>
      <c r="C20" s="57" t="s">
        <v>4</v>
      </c>
      <c r="D20" s="57"/>
      <c r="E20" s="57"/>
      <c r="F20" s="57"/>
      <c r="G20" s="57"/>
      <c r="H20" s="57"/>
    </row>
    <row r="21" spans="1:8" x14ac:dyDescent="0.25">
      <c r="A21" s="58"/>
      <c r="B21" s="59">
        <f>B7</f>
        <v>2020</v>
      </c>
      <c r="C21" s="66">
        <f>C7/C$6</f>
        <v>0.95823359196663127</v>
      </c>
      <c r="D21" s="66">
        <f t="shared" ref="D21:G21" si="7">D7/D$6</f>
        <v>0.72563561322850123</v>
      </c>
      <c r="E21" s="66">
        <f t="shared" si="7"/>
        <v>0.75726380217921874</v>
      </c>
      <c r="F21" s="66">
        <f t="shared" si="7"/>
        <v>0.94266815330121623</v>
      </c>
      <c r="G21" s="66">
        <f t="shared" si="7"/>
        <v>0.7138484699621418</v>
      </c>
      <c r="H21" s="66">
        <f>H7/H$6</f>
        <v>0.68403358349170695</v>
      </c>
    </row>
    <row r="22" spans="1:8" x14ac:dyDescent="0.25">
      <c r="A22" s="48"/>
      <c r="B22" s="59">
        <f>B8</f>
        <v>2021</v>
      </c>
      <c r="C22" s="66">
        <f t="shared" ref="C22:H25" si="8">C8/C$6</f>
        <v>1.0064982310371067</v>
      </c>
      <c r="D22" s="66">
        <f t="shared" si="8"/>
        <v>0.92340928058330918</v>
      </c>
      <c r="E22" s="66">
        <f t="shared" si="8"/>
        <v>0.91744749479769905</v>
      </c>
      <c r="F22" s="66">
        <f t="shared" si="8"/>
        <v>1.0971637842455766</v>
      </c>
      <c r="G22" s="66">
        <f t="shared" si="8"/>
        <v>1.0065901652388674</v>
      </c>
      <c r="H22" s="66">
        <f t="shared" si="8"/>
        <v>1.0131312206922689</v>
      </c>
    </row>
    <row r="23" spans="1:8" outlineLevel="1" x14ac:dyDescent="0.25">
      <c r="A23" s="48"/>
      <c r="B23" s="59">
        <f>B9</f>
        <v>2022</v>
      </c>
      <c r="C23" s="66">
        <f t="shared" si="8"/>
        <v>1.0146091656842875</v>
      </c>
      <c r="D23" s="66">
        <f t="shared" si="8"/>
        <v>1.0123344015728997</v>
      </c>
      <c r="E23" s="66">
        <f t="shared" si="8"/>
        <v>0.99775798978727559</v>
      </c>
      <c r="F23" s="66">
        <f t="shared" si="8"/>
        <v>1.2591922613747286</v>
      </c>
      <c r="G23" s="66">
        <f t="shared" si="8"/>
        <v>1.256369139464943</v>
      </c>
      <c r="H23" s="66">
        <f t="shared" si="8"/>
        <v>1.274723644384012</v>
      </c>
    </row>
    <row r="24" spans="1:8" outlineLevel="1" x14ac:dyDescent="0.25">
      <c r="A24" s="48"/>
      <c r="B24" s="59">
        <v>2023</v>
      </c>
      <c r="C24" s="67">
        <f t="shared" si="8"/>
        <v>1.0196591314488326</v>
      </c>
      <c r="D24" s="67">
        <f t="shared" si="8"/>
        <v>1.0776878977972477</v>
      </c>
      <c r="E24" s="67">
        <f t="shared" si="8"/>
        <v>1.0569099658490402</v>
      </c>
      <c r="F24" s="67">
        <f t="shared" si="8"/>
        <v>1.3354421109356853</v>
      </c>
      <c r="G24" s="67">
        <f t="shared" si="8"/>
        <v>1.4114420758624056</v>
      </c>
      <c r="H24" s="67">
        <f t="shared" si="8"/>
        <v>1.4391898011641977</v>
      </c>
    </row>
    <row r="25" spans="1:8" s="45" customFormat="1" x14ac:dyDescent="0.25">
      <c r="A25" s="58"/>
      <c r="B25" s="59">
        <v>2024</v>
      </c>
      <c r="C25" s="67">
        <f t="shared" si="8"/>
        <v>1.0292495218510713</v>
      </c>
      <c r="D25" s="67">
        <f t="shared" si="8"/>
        <v>1.1202010084139471</v>
      </c>
      <c r="E25" s="67">
        <f t="shared" si="8"/>
        <v>1.0883667999177715</v>
      </c>
      <c r="F25" s="67">
        <f t="shared" si="8"/>
        <v>1.3782796966418118</v>
      </c>
      <c r="G25" s="67">
        <f t="shared" si="8"/>
        <v>1.5000738628256858</v>
      </c>
      <c r="H25" s="67">
        <f t="shared" si="8"/>
        <v>1.5439503060546265</v>
      </c>
    </row>
    <row r="26" spans="1:8" s="45" customFormat="1" x14ac:dyDescent="0.25">
      <c r="B26" s="59"/>
      <c r="C26" s="67"/>
      <c r="D26" s="67"/>
      <c r="E26" s="67"/>
      <c r="F26" s="67"/>
      <c r="G26" s="67"/>
      <c r="H26" s="67"/>
    </row>
    <row r="27" spans="1:8" s="45" customFormat="1" x14ac:dyDescent="0.25">
      <c r="B27" s="68" t="s">
        <v>20</v>
      </c>
    </row>
    <row r="28" spans="1:8" s="45" customFormat="1" x14ac:dyDescent="0.25"/>
    <row r="29" spans="1:8" s="45" customFormat="1" x14ac:dyDescent="0.25">
      <c r="B29" s="68"/>
      <c r="C29" s="69"/>
      <c r="D29" s="69"/>
      <c r="E29" s="69"/>
      <c r="F29" s="69"/>
      <c r="G29" s="69"/>
      <c r="H29" s="69"/>
    </row>
    <row r="30" spans="1:8" s="45" customFormat="1" x14ac:dyDescent="0.25">
      <c r="B30" s="68"/>
      <c r="C30" s="69"/>
      <c r="D30" s="69"/>
      <c r="E30" s="69"/>
      <c r="F30" s="69"/>
      <c r="G30" s="69"/>
      <c r="H30" s="69"/>
    </row>
    <row r="31" spans="1:8" s="45" customFormat="1" x14ac:dyDescent="0.25"/>
    <row r="32" spans="1:8" s="45" customFormat="1" x14ac:dyDescent="0.25"/>
    <row r="33" s="45" customFormat="1" x14ac:dyDescent="0.25"/>
    <row r="34" s="45" customFormat="1" x14ac:dyDescent="0.25"/>
    <row r="35" s="45" customFormat="1" x14ac:dyDescent="0.25"/>
    <row r="36" s="45" customFormat="1" x14ac:dyDescent="0.25"/>
    <row r="37" s="45" customFormat="1" x14ac:dyDescent="0.25"/>
    <row r="38" s="45" customFormat="1" x14ac:dyDescent="0.25"/>
    <row r="39" s="45" customFormat="1" x14ac:dyDescent="0.25"/>
    <row r="40" s="45" customFormat="1" x14ac:dyDescent="0.25"/>
    <row r="41" s="45" customFormat="1" x14ac:dyDescent="0.25"/>
    <row r="42" s="45" customFormat="1" x14ac:dyDescent="0.25"/>
    <row r="43" s="45" customFormat="1" x14ac:dyDescent="0.25"/>
  </sheetData>
  <mergeCells count="3">
    <mergeCell ref="C5:H5"/>
    <mergeCell ref="C13:H13"/>
    <mergeCell ref="C20:H2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Summary</vt:lpstr>
      <vt:lpstr>California</vt:lpstr>
      <vt:lpstr>Gateways</vt:lpstr>
      <vt:lpstr>All Other Regions</vt:lpstr>
      <vt:lpstr>Central Coast</vt:lpstr>
      <vt:lpstr>Central Valley</vt:lpstr>
      <vt:lpstr>Deserts</vt:lpstr>
      <vt:lpstr>Gold Country</vt:lpstr>
      <vt:lpstr>High Sierra</vt:lpstr>
      <vt:lpstr>Inland Empire</vt:lpstr>
      <vt:lpstr>Los Angeles</vt:lpstr>
      <vt:lpstr>North Coast</vt:lpstr>
      <vt:lpstr>Orange County</vt:lpstr>
      <vt:lpstr>Shasta Cascade</vt:lpstr>
      <vt:lpstr>San Diego</vt:lpstr>
      <vt:lpstr>San Francisco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Emina Cardamone</dc:creator>
  <cp:lastModifiedBy>Microsoft Office User</cp:lastModifiedBy>
  <dcterms:created xsi:type="dcterms:W3CDTF">2020-09-18T18:20:07Z</dcterms:created>
  <dcterms:modified xsi:type="dcterms:W3CDTF">2022-04-13T23:49:38Z</dcterms:modified>
</cp:coreProperties>
</file>