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common/CTTC ASSESSMENT/G Drive/ot/Research Files/VENDORS/TOURISM ECONOMICS/Travel and Tourism Forecasts/2021/January/# Industry Site/"/>
    </mc:Choice>
  </mc:AlternateContent>
  <xr:revisionPtr revIDLastSave="0" documentId="13_ncr:1_{4ABA9C54-CD74-F541-8516-59B09C7EC49C}" xr6:coauthVersionLast="36" xr6:coauthVersionMax="45" xr10:uidLastSave="{00000000-0000-0000-0000-000000000000}"/>
  <bookViews>
    <workbookView xWindow="0" yWindow="460" windowWidth="27900" windowHeight="19700" xr2:uid="{70B93E26-12EF-4263-BEC7-0C913A94CF2B}"/>
  </bookViews>
  <sheets>
    <sheet name="forecast_Jan2021" sheetId="4" r:id="rId1"/>
    <sheet name="intl_spend_fcast_Jan2021" sheetId="5" r:id="rId2"/>
  </sheets>
  <externalReferences>
    <externalReference r:id="rId3"/>
  </externalReferences>
  <definedNames>
    <definedName name="_DLX1.USE" localSheetId="1">#REF!</definedName>
    <definedName name="_DLX1.USE">#REF!</definedName>
    <definedName name="_dlx10.use" localSheetId="1">#REF!</definedName>
    <definedName name="_dlx10.use">#REF!</definedName>
    <definedName name="Data">[1]sheet0!$C$2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54" i="4" l="1"/>
  <c r="AF234" i="4"/>
  <c r="AF172" i="4"/>
  <c r="AF114" i="4"/>
  <c r="AF112" i="4"/>
  <c r="AF109" i="4"/>
  <c r="AF106" i="4"/>
  <c r="AF104" i="4"/>
  <c r="AF101" i="4"/>
  <c r="AF62" i="4"/>
  <c r="AF59" i="4"/>
  <c r="AF58" i="4"/>
  <c r="AF57" i="4"/>
  <c r="AF56" i="4"/>
  <c r="AF51" i="4"/>
  <c r="AF47" i="4"/>
  <c r="AA43" i="4"/>
  <c r="AF230" i="4"/>
  <c r="AF232" i="4"/>
  <c r="AF164" i="4"/>
  <c r="AF165" i="4"/>
  <c r="AF169" i="4"/>
  <c r="AF150" i="4"/>
  <c r="AF102" i="4"/>
  <c r="AF103" i="4"/>
  <c r="AF105" i="4"/>
  <c r="AF108" i="4"/>
  <c r="AF110" i="4"/>
  <c r="AF111" i="4"/>
  <c r="AF113" i="4"/>
  <c r="AF116" i="4"/>
  <c r="AF52" i="4"/>
  <c r="Q33" i="5"/>
  <c r="S33" i="5"/>
  <c r="Z9" i="5"/>
  <c r="AA9" i="5"/>
  <c r="AB9" i="5"/>
  <c r="T34" i="5"/>
  <c r="Q35" i="5"/>
  <c r="AB10" i="5"/>
  <c r="AC10" i="5"/>
  <c r="AD10" i="5"/>
  <c r="Z11" i="5"/>
  <c r="AD11" i="5"/>
  <c r="Y12" i="5"/>
  <c r="P37" i="5"/>
  <c r="AB12" i="5"/>
  <c r="Y13" i="5"/>
  <c r="AA13" i="5"/>
  <c r="S38" i="5"/>
  <c r="T38" i="5"/>
  <c r="T39" i="5"/>
  <c r="Q40" i="5"/>
  <c r="S40" i="5"/>
  <c r="AD15" i="5"/>
  <c r="Z16" i="5"/>
  <c r="S41" i="5"/>
  <c r="Y17" i="5"/>
  <c r="Z17" i="5"/>
  <c r="AB17" i="5"/>
  <c r="T42" i="5"/>
  <c r="AC18" i="5"/>
  <c r="AD18" i="5"/>
  <c r="Z19" i="5"/>
  <c r="S44" i="5"/>
  <c r="AD19" i="5"/>
  <c r="Y20" i="5"/>
  <c r="Z20" i="5"/>
  <c r="AB20" i="5"/>
  <c r="Y21" i="5"/>
  <c r="AD21" i="5"/>
  <c r="AB22" i="5"/>
  <c r="T47" i="5"/>
  <c r="P48" i="5"/>
  <c r="AD23" i="5"/>
  <c r="AA7" i="5"/>
  <c r="N48" i="5"/>
  <c r="M48" i="5"/>
  <c r="L48" i="5"/>
  <c r="K48" i="5"/>
  <c r="J48" i="5"/>
  <c r="I48" i="5"/>
  <c r="H48" i="5"/>
  <c r="G48" i="5"/>
  <c r="N47" i="5"/>
  <c r="M47" i="5"/>
  <c r="L47" i="5"/>
  <c r="K47" i="5"/>
  <c r="J47" i="5"/>
  <c r="I47" i="5"/>
  <c r="H47" i="5"/>
  <c r="G47" i="5"/>
  <c r="O46" i="5"/>
  <c r="N46" i="5"/>
  <c r="M46" i="5"/>
  <c r="L46" i="5"/>
  <c r="K46" i="5"/>
  <c r="J46" i="5"/>
  <c r="I46" i="5"/>
  <c r="H46" i="5"/>
  <c r="G46" i="5"/>
  <c r="N45" i="5"/>
  <c r="M45" i="5"/>
  <c r="L45" i="5"/>
  <c r="K45" i="5"/>
  <c r="J45" i="5"/>
  <c r="I45" i="5"/>
  <c r="H45" i="5"/>
  <c r="G45" i="5"/>
  <c r="N44" i="5"/>
  <c r="M44" i="5"/>
  <c r="L44" i="5"/>
  <c r="K44" i="5"/>
  <c r="J44" i="5"/>
  <c r="I44" i="5"/>
  <c r="H44" i="5"/>
  <c r="G44" i="5"/>
  <c r="O43" i="5"/>
  <c r="N43" i="5"/>
  <c r="M43" i="5"/>
  <c r="L43" i="5"/>
  <c r="K43" i="5"/>
  <c r="J43" i="5"/>
  <c r="I43" i="5"/>
  <c r="H43" i="5"/>
  <c r="G43" i="5"/>
  <c r="N42" i="5"/>
  <c r="M42" i="5"/>
  <c r="L42" i="5"/>
  <c r="K42" i="5"/>
  <c r="J42" i="5"/>
  <c r="I42" i="5"/>
  <c r="H42" i="5"/>
  <c r="G42" i="5"/>
  <c r="Q41" i="5"/>
  <c r="N41" i="5"/>
  <c r="M41" i="5"/>
  <c r="L41" i="5"/>
  <c r="K41" i="5"/>
  <c r="J41" i="5"/>
  <c r="I41" i="5"/>
  <c r="H41" i="5"/>
  <c r="G41" i="5"/>
  <c r="N40" i="5"/>
  <c r="M40" i="5"/>
  <c r="L40" i="5"/>
  <c r="K40" i="5"/>
  <c r="J40" i="5"/>
  <c r="I40" i="5"/>
  <c r="H40" i="5"/>
  <c r="G40" i="5"/>
  <c r="N39" i="5"/>
  <c r="M39" i="5"/>
  <c r="L39" i="5"/>
  <c r="K39" i="5"/>
  <c r="J39" i="5"/>
  <c r="I39" i="5"/>
  <c r="H39" i="5"/>
  <c r="G39" i="5"/>
  <c r="N38" i="5"/>
  <c r="M38" i="5"/>
  <c r="L38" i="5"/>
  <c r="K38" i="5"/>
  <c r="J38" i="5"/>
  <c r="I38" i="5"/>
  <c r="H38" i="5"/>
  <c r="G38" i="5"/>
  <c r="N37" i="5"/>
  <c r="M37" i="5"/>
  <c r="L37" i="5"/>
  <c r="K37" i="5"/>
  <c r="J37" i="5"/>
  <c r="I37" i="5"/>
  <c r="H37" i="5"/>
  <c r="G37" i="5"/>
  <c r="N36" i="5"/>
  <c r="M36" i="5"/>
  <c r="L36" i="5"/>
  <c r="K36" i="5"/>
  <c r="J36" i="5"/>
  <c r="I36" i="5"/>
  <c r="H36" i="5"/>
  <c r="G36" i="5"/>
  <c r="O35" i="5"/>
  <c r="N35" i="5"/>
  <c r="M35" i="5"/>
  <c r="L35" i="5"/>
  <c r="K35" i="5"/>
  <c r="J35" i="5"/>
  <c r="I35" i="5"/>
  <c r="H35" i="5"/>
  <c r="G35" i="5"/>
  <c r="N34" i="5"/>
  <c r="M34" i="5"/>
  <c r="L34" i="5"/>
  <c r="K34" i="5"/>
  <c r="J34" i="5"/>
  <c r="I34" i="5"/>
  <c r="H34" i="5"/>
  <c r="G34" i="5"/>
  <c r="N33" i="5"/>
  <c r="M33" i="5"/>
  <c r="L33" i="5"/>
  <c r="K33" i="5"/>
  <c r="J33" i="5"/>
  <c r="I33" i="5"/>
  <c r="H33" i="5"/>
  <c r="G33" i="5"/>
  <c r="N32" i="5"/>
  <c r="M32" i="5"/>
  <c r="L32" i="5"/>
  <c r="K32" i="5"/>
  <c r="J32" i="5"/>
  <c r="I32" i="5"/>
  <c r="H32" i="5"/>
  <c r="G32" i="5"/>
  <c r="N31" i="5"/>
  <c r="M31" i="5"/>
  <c r="L31" i="5"/>
  <c r="K31" i="5"/>
  <c r="J31" i="5"/>
  <c r="I31" i="5"/>
  <c r="H31" i="5"/>
  <c r="G31" i="5"/>
  <c r="N30" i="5"/>
  <c r="O30" i="5" s="1"/>
  <c r="P30" i="5" s="1"/>
  <c r="Q30" i="5" s="1"/>
  <c r="R30" i="5" s="1"/>
  <c r="AB23" i="5"/>
  <c r="X23" i="5"/>
  <c r="S48" i="5"/>
  <c r="R48" i="5"/>
  <c r="Q48" i="5"/>
  <c r="O48" i="5"/>
  <c r="Y22" i="5"/>
  <c r="X22" i="5"/>
  <c r="Q47" i="5"/>
  <c r="P47" i="5"/>
  <c r="O47" i="5"/>
  <c r="X21" i="5"/>
  <c r="AC21" i="5"/>
  <c r="AB21" i="5"/>
  <c r="Z21" i="5"/>
  <c r="X20" i="5"/>
  <c r="AC20" i="5"/>
  <c r="AA19" i="5"/>
  <c r="X19" i="5"/>
  <c r="R44" i="5"/>
  <c r="Y19" i="5"/>
  <c r="X18" i="5"/>
  <c r="Q43" i="5"/>
  <c r="P43" i="5"/>
  <c r="Y18" i="5"/>
  <c r="AC17" i="5"/>
  <c r="X17" i="5"/>
  <c r="AA17" i="5"/>
  <c r="AD16" i="5"/>
  <c r="X16" i="5"/>
  <c r="T41" i="5"/>
  <c r="AA16" i="5"/>
  <c r="Y16" i="5"/>
  <c r="AB15" i="5"/>
  <c r="AA15" i="5"/>
  <c r="X15" i="5"/>
  <c r="R40" i="5"/>
  <c r="O40" i="5"/>
  <c r="AB14" i="5"/>
  <c r="Y14" i="5"/>
  <c r="X14" i="5"/>
  <c r="Q39" i="5"/>
  <c r="P39" i="5"/>
  <c r="O39" i="5"/>
  <c r="AD13" i="5"/>
  <c r="AC13" i="5"/>
  <c r="X13" i="5"/>
  <c r="AB13" i="5"/>
  <c r="Z13" i="5"/>
  <c r="AD12" i="5"/>
  <c r="AA12" i="5"/>
  <c r="X12" i="5"/>
  <c r="T37" i="5"/>
  <c r="AC12" i="5"/>
  <c r="Q37" i="5"/>
  <c r="AA11" i="5"/>
  <c r="X11" i="5"/>
  <c r="S36" i="5"/>
  <c r="R36" i="5"/>
  <c r="Y11" i="5"/>
  <c r="X10" i="5"/>
  <c r="P35" i="5"/>
  <c r="Y10" i="5"/>
  <c r="AC9" i="5"/>
  <c r="Y9" i="5"/>
  <c r="X9" i="5"/>
  <c r="O34" i="5"/>
  <c r="AD8" i="5"/>
  <c r="X8" i="5"/>
  <c r="T33" i="5"/>
  <c r="AA8" i="5"/>
  <c r="Y8" i="5"/>
  <c r="X7" i="5"/>
  <c r="AD7" i="5"/>
  <c r="S32" i="5"/>
  <c r="X6" i="5"/>
  <c r="N5" i="5"/>
  <c r="O5" i="5" s="1"/>
  <c r="P5" i="5" s="1"/>
  <c r="Q5" i="5" s="1"/>
  <c r="R5" i="5" s="1"/>
  <c r="Z8" i="5" l="1"/>
  <c r="P40" i="5"/>
  <c r="P41" i="5"/>
  <c r="O42" i="5"/>
  <c r="O38" i="5"/>
  <c r="R32" i="5"/>
  <c r="AF107" i="4"/>
  <c r="AF115" i="4"/>
  <c r="AF173" i="4"/>
  <c r="R41" i="5"/>
  <c r="P33" i="5"/>
  <c r="AD17" i="5"/>
  <c r="T46" i="5"/>
  <c r="P46" i="5"/>
  <c r="S43" i="5"/>
  <c r="S39" i="5"/>
  <c r="P38" i="5"/>
  <c r="AF61" i="4"/>
  <c r="Z12" i="5"/>
  <c r="AD9" i="5"/>
  <c r="AF168" i="4"/>
  <c r="R35" i="5"/>
  <c r="S35" i="5"/>
  <c r="AB18" i="5"/>
  <c r="S47" i="5"/>
  <c r="R43" i="5"/>
  <c r="AB7" i="5"/>
  <c r="P32" i="5"/>
  <c r="P31" i="5"/>
  <c r="AA20" i="5"/>
  <c r="Q45" i="5"/>
  <c r="Y6" i="5"/>
  <c r="O31" i="5"/>
  <c r="P34" i="5"/>
  <c r="P42" i="5"/>
  <c r="R47" i="5"/>
  <c r="T48" i="5"/>
  <c r="AB11" i="5"/>
  <c r="AC14" i="5"/>
  <c r="AB19" i="5"/>
  <c r="AC22" i="5"/>
  <c r="O33" i="5"/>
  <c r="Q34" i="5"/>
  <c r="O37" i="5"/>
  <c r="Q38" i="5"/>
  <c r="O41" i="5"/>
  <c r="Q42" i="5"/>
  <c r="O45" i="5"/>
  <c r="Q46" i="5"/>
  <c r="T32" i="5"/>
  <c r="T36" i="5"/>
  <c r="R39" i="5"/>
  <c r="T40" i="5"/>
  <c r="T44" i="5"/>
  <c r="Y7" i="5"/>
  <c r="AB8" i="5"/>
  <c r="Z10" i="5"/>
  <c r="AC11" i="5"/>
  <c r="AD14" i="5"/>
  <c r="Y15" i="5"/>
  <c r="AB16" i="5"/>
  <c r="Z18" i="5"/>
  <c r="AC19" i="5"/>
  <c r="AA21" i="5"/>
  <c r="AD22" i="5"/>
  <c r="Y23" i="5"/>
  <c r="R34" i="5"/>
  <c r="T35" i="5"/>
  <c r="R38" i="5"/>
  <c r="R42" i="5"/>
  <c r="T43" i="5"/>
  <c r="P45" i="5"/>
  <c r="R46" i="5"/>
  <c r="Z7" i="5"/>
  <c r="AC8" i="5"/>
  <c r="AA10" i="5"/>
  <c r="Z15" i="5"/>
  <c r="AC16" i="5"/>
  <c r="AA18" i="5"/>
  <c r="Z23" i="5"/>
  <c r="O32" i="5"/>
  <c r="S34" i="5"/>
  <c r="O36" i="5"/>
  <c r="S42" i="5"/>
  <c r="O44" i="5"/>
  <c r="S46" i="5"/>
  <c r="AA23" i="5"/>
  <c r="R33" i="5"/>
  <c r="P36" i="5"/>
  <c r="R37" i="5"/>
  <c r="P44" i="5"/>
  <c r="R45" i="5"/>
  <c r="Q32" i="5"/>
  <c r="Q36" i="5"/>
  <c r="S37" i="5"/>
  <c r="Q44" i="5"/>
  <c r="S45" i="5"/>
  <c r="Z6" i="5"/>
  <c r="AC7" i="5"/>
  <c r="Z14" i="5"/>
  <c r="AC15" i="5"/>
  <c r="Z22" i="5"/>
  <c r="AC23" i="5"/>
  <c r="AA14" i="5"/>
  <c r="AA22" i="5"/>
  <c r="S31" i="5" l="1"/>
  <c r="AC6" i="5"/>
  <c r="T45" i="5"/>
  <c r="AD20" i="5"/>
  <c r="AB6" i="5"/>
  <c r="R31" i="5"/>
  <c r="Q31" i="5"/>
  <c r="AA6" i="5"/>
  <c r="Z62" i="4"/>
  <c r="Z61" i="4"/>
  <c r="Z59" i="4"/>
  <c r="Z58" i="4"/>
  <c r="Z57" i="4"/>
  <c r="Z56" i="4"/>
  <c r="Z52" i="4"/>
  <c r="Z51" i="4"/>
  <c r="Z49" i="4"/>
  <c r="Z48" i="4"/>
  <c r="Z47" i="4"/>
  <c r="Z43" i="4"/>
  <c r="Z42" i="4"/>
  <c r="Z41" i="4"/>
  <c r="T31" i="5" l="1"/>
  <c r="AD6" i="5"/>
  <c r="Z173" i="4"/>
  <c r="Z172" i="4"/>
  <c r="Z169" i="4"/>
  <c r="Z168" i="4"/>
  <c r="Z165" i="4"/>
  <c r="Z164" i="4"/>
  <c r="Z232" i="4"/>
  <c r="Z234" i="4"/>
  <c r="Z230" i="4"/>
  <c r="Z154" i="4"/>
  <c r="Z116" i="4"/>
  <c r="Z115" i="4"/>
  <c r="Z114" i="4"/>
  <c r="Z113" i="4"/>
  <c r="Z112" i="4"/>
  <c r="Z111" i="4"/>
  <c r="Z110" i="4"/>
  <c r="Z109" i="4"/>
  <c r="Z108" i="4"/>
  <c r="Z107" i="4"/>
  <c r="Z106" i="4"/>
  <c r="Z105" i="4"/>
  <c r="Z104" i="4"/>
  <c r="Z103" i="4"/>
  <c r="Z102" i="4"/>
  <c r="Z101" i="4"/>
  <c r="Z150" i="4" l="1"/>
  <c r="AA168" i="4" l="1"/>
  <c r="AB168" i="4"/>
  <c r="AC168" i="4"/>
  <c r="AE168" i="4"/>
  <c r="AD168" i="4"/>
  <c r="AB172" i="4" l="1"/>
  <c r="AC172" i="4"/>
  <c r="AE169" i="4"/>
  <c r="AD169" i="4"/>
  <c r="AD172" i="4"/>
  <c r="AC169" i="4"/>
  <c r="AA172" i="4"/>
  <c r="AE172" i="4"/>
  <c r="AA169" i="4"/>
  <c r="AB169" i="4"/>
  <c r="AA173" i="4" l="1"/>
  <c r="AA52" i="4"/>
  <c r="AC52" i="4"/>
  <c r="AD173" i="4"/>
  <c r="AE52" i="4"/>
  <c r="AB173" i="4"/>
  <c r="AE173" i="4"/>
  <c r="AC173" i="4"/>
  <c r="AB52" i="4"/>
  <c r="AE51" i="4" l="1"/>
  <c r="AC51" i="4"/>
  <c r="AB51" i="4"/>
  <c r="AA51" i="4"/>
  <c r="AD52" i="4"/>
  <c r="AB47" i="4" l="1"/>
  <c r="AD51" i="4"/>
  <c r="AC47" i="4"/>
  <c r="AE47" i="4"/>
  <c r="AA47" i="4"/>
  <c r="AD47" i="4" l="1"/>
  <c r="AC165" i="4" l="1"/>
  <c r="AD165" i="4"/>
  <c r="AB165" i="4"/>
  <c r="AA165" i="4"/>
  <c r="AE165" i="4"/>
  <c r="AA164" i="4" l="1"/>
  <c r="AB164" i="4"/>
  <c r="AC164" i="4"/>
  <c r="AD164" i="4" l="1"/>
  <c r="AE164" i="4"/>
  <c r="AA154" i="4"/>
  <c r="AC154" i="4" l="1"/>
  <c r="AB154" i="4"/>
  <c r="AD154" i="4" l="1"/>
  <c r="AE154" i="4"/>
  <c r="AE113" i="4" l="1"/>
  <c r="AA113" i="4"/>
  <c r="AD113" i="4"/>
  <c r="AB113" i="4"/>
  <c r="AC113" i="4"/>
  <c r="AA105" i="4" l="1"/>
  <c r="AA114" i="4"/>
  <c r="AA108" i="4"/>
  <c r="AA110" i="4"/>
  <c r="AA106" i="4"/>
  <c r="AB105" i="4"/>
  <c r="AA107" i="4"/>
  <c r="AA112" i="4"/>
  <c r="AA103" i="4"/>
  <c r="AA104" i="4"/>
  <c r="AA109" i="4"/>
  <c r="AB114" i="4" l="1"/>
  <c r="AB107" i="4"/>
  <c r="AB104" i="4"/>
  <c r="AA102" i="4"/>
  <c r="AB102" i="4"/>
  <c r="AB110" i="4"/>
  <c r="AB108" i="4"/>
  <c r="AB106" i="4"/>
  <c r="AB112" i="4"/>
  <c r="AB103" i="4"/>
  <c r="AB111" i="4"/>
  <c r="AB115" i="4"/>
  <c r="AA150" i="4"/>
  <c r="AA116" i="4"/>
  <c r="AB116" i="4"/>
  <c r="AB109" i="4"/>
  <c r="AA115" i="4"/>
  <c r="AA111" i="4" l="1"/>
  <c r="AB101" i="4"/>
  <c r="AC112" i="4" l="1"/>
  <c r="AC103" i="4"/>
  <c r="AC115" i="4"/>
  <c r="AC107" i="4"/>
  <c r="AC104" i="4"/>
  <c r="AC110" i="4"/>
  <c r="AC105" i="4"/>
  <c r="AA101" i="4"/>
  <c r="AC102" i="4"/>
  <c r="AC106" i="4"/>
  <c r="AC116" i="4"/>
  <c r="AC109" i="4"/>
  <c r="AC111" i="4"/>
  <c r="AC108" i="4"/>
  <c r="AC114" i="4"/>
  <c r="AD110" i="4" l="1"/>
  <c r="AD106" i="4"/>
  <c r="AD104" i="4"/>
  <c r="AD111" i="4"/>
  <c r="AD112" i="4"/>
  <c r="AD114" i="4"/>
  <c r="AC101" i="4"/>
  <c r="AD107" i="4"/>
  <c r="AD115" i="4"/>
  <c r="AD116" i="4"/>
  <c r="AD101" i="4"/>
  <c r="AD109" i="4"/>
  <c r="AD108" i="4"/>
  <c r="AD103" i="4"/>
  <c r="AD102" i="4"/>
  <c r="AD105" i="4"/>
  <c r="AE107" i="4" l="1"/>
  <c r="AE116" i="4"/>
  <c r="AE115" i="4"/>
  <c r="AE110" i="4"/>
  <c r="AE114" i="4"/>
  <c r="AE104" i="4"/>
  <c r="AE111" i="4"/>
  <c r="AE103" i="4"/>
  <c r="AE101" i="4"/>
  <c r="AE105" i="4"/>
  <c r="AE109" i="4"/>
  <c r="AE106" i="4"/>
  <c r="AE108" i="4"/>
  <c r="AE112" i="4"/>
  <c r="AE102" i="4"/>
  <c r="AA62" i="4" l="1"/>
  <c r="AA59" i="4" l="1"/>
  <c r="AB59" i="4" l="1"/>
  <c r="AA58" i="4"/>
  <c r="AC59" i="4" l="1"/>
  <c r="AB58" i="4"/>
  <c r="AA56" i="4"/>
  <c r="AA61" i="4" l="1"/>
  <c r="AE59" i="4"/>
  <c r="AA57" i="4"/>
  <c r="AB56" i="4"/>
  <c r="AD59" i="4"/>
  <c r="AC58" i="4"/>
  <c r="AD58" i="4" l="1"/>
  <c r="AC56" i="4"/>
  <c r="AB57" i="4"/>
  <c r="AC57" i="4" l="1"/>
  <c r="AD56" i="4"/>
  <c r="AE58" i="4"/>
  <c r="AE56" i="4" l="1"/>
  <c r="AD57" i="4"/>
  <c r="AE57" i="4" l="1"/>
  <c r="AB62" i="4" l="1"/>
  <c r="AB61" i="4" l="1"/>
  <c r="AC62" i="4" l="1"/>
  <c r="AC61" i="4" l="1"/>
  <c r="AD62" i="4" l="1"/>
  <c r="AD61" i="4" l="1"/>
  <c r="AE62" i="4" l="1"/>
  <c r="AE61" i="4" l="1"/>
  <c r="AA234" i="4" l="1"/>
  <c r="AB150" i="4" l="1"/>
  <c r="AB234" i="4" l="1"/>
  <c r="AD150" i="4" l="1"/>
  <c r="AC150" i="4"/>
  <c r="AE150" i="4"/>
  <c r="AE234" i="4" l="1"/>
  <c r="AD234" i="4"/>
  <c r="AC234" i="4" l="1"/>
  <c r="AA232" i="4" l="1"/>
  <c r="AA49" i="4"/>
  <c r="AA42" i="4" l="1"/>
  <c r="AA230" i="4"/>
  <c r="AA48" i="4"/>
  <c r="AA41" i="4" l="1"/>
  <c r="AC232" i="4" l="1"/>
  <c r="AB232" i="4"/>
  <c r="AB230" i="4" l="1"/>
  <c r="AC230" i="4"/>
  <c r="AE232" i="4" l="1"/>
  <c r="AD232" i="4"/>
  <c r="AD230" i="4" l="1"/>
  <c r="AE230" i="4"/>
  <c r="AB49" i="4" l="1"/>
  <c r="AC49" i="4" l="1"/>
  <c r="AB48" i="4"/>
  <c r="AB43" i="4"/>
  <c r="AD49" i="4" l="1"/>
  <c r="AC48" i="4"/>
  <c r="AC43" i="4"/>
  <c r="AB42" i="4" l="1"/>
  <c r="AE49" i="4"/>
  <c r="AF49" i="4"/>
  <c r="AC42" i="4"/>
  <c r="AB41" i="4"/>
  <c r="AD48" i="4"/>
  <c r="AD43" i="4"/>
  <c r="AE43" i="4" l="1"/>
  <c r="AE48" i="4"/>
  <c r="AF43" i="4"/>
  <c r="AF48" i="4"/>
  <c r="AC41" i="4"/>
  <c r="AE42" i="4"/>
  <c r="AD42" i="4"/>
  <c r="AE41" i="4" l="1"/>
  <c r="AD41" i="4"/>
  <c r="AF42" i="4" l="1"/>
  <c r="AF41" i="4" l="1"/>
</calcChain>
</file>

<file path=xl/sharedStrings.xml><?xml version="1.0" encoding="utf-8"?>
<sst xmlns="http://schemas.openxmlformats.org/spreadsheetml/2006/main" count="289" uniqueCount="75">
  <si>
    <t>Annual International Travel Spending in California</t>
  </si>
  <si>
    <t>(Millions)</t>
  </si>
  <si>
    <t>Total</t>
  </si>
  <si>
    <t>China</t>
  </si>
  <si>
    <t>India</t>
  </si>
  <si>
    <t>Japan</t>
  </si>
  <si>
    <t>South Korea</t>
  </si>
  <si>
    <t>Australia</t>
  </si>
  <si>
    <t>United Kingdom</t>
  </si>
  <si>
    <t>Germany</t>
  </si>
  <si>
    <t>France</t>
  </si>
  <si>
    <t>Italy</t>
  </si>
  <si>
    <t>Scandinavia</t>
  </si>
  <si>
    <t>Brazil</t>
  </si>
  <si>
    <t>Middle East</t>
  </si>
  <si>
    <t>Canada</t>
  </si>
  <si>
    <t>Mexico</t>
  </si>
  <si>
    <t>Land</t>
  </si>
  <si>
    <t>Air</t>
  </si>
  <si>
    <t>Rest of World</t>
  </si>
  <si>
    <t>(Annual % change)</t>
  </si>
  <si>
    <t>California Tourism Summary</t>
  </si>
  <si>
    <t>Total Visits</t>
  </si>
  <si>
    <t>Domestic</t>
  </si>
  <si>
    <t>Leisure Visits</t>
  </si>
  <si>
    <t>International</t>
  </si>
  <si>
    <t>Overseas</t>
  </si>
  <si>
    <t>Leisure</t>
  </si>
  <si>
    <t>% change</t>
  </si>
  <si>
    <t>Nevada</t>
  </si>
  <si>
    <t>Washington</t>
  </si>
  <si>
    <t>Total Travel Spending        ($ billions)</t>
  </si>
  <si>
    <t>Annual Person Trips to California</t>
  </si>
  <si>
    <t>Business</t>
  </si>
  <si>
    <t>Day</t>
  </si>
  <si>
    <t>Overnight</t>
  </si>
  <si>
    <t>Paid Accommodation</t>
  </si>
  <si>
    <t>Non-paid</t>
  </si>
  <si>
    <t>Note on volatility of historical data and treatment in forecast: Due to smaller sample sizes and relatively smaller visitor volumes in absolute terms, the historical data of origin markets tends to be more volatile than total visitor volumes.</t>
  </si>
  <si>
    <t>Annual International Trips to California</t>
  </si>
  <si>
    <t>(Thousands)</t>
  </si>
  <si>
    <t>Mexican Trips to California by Mode</t>
  </si>
  <si>
    <t>(Level in thousands and annual % change)</t>
  </si>
  <si>
    <t>Border Crossing (level)</t>
  </si>
  <si>
    <t>Air (level)</t>
  </si>
  <si>
    <t>%change</t>
  </si>
  <si>
    <t>Drive</t>
  </si>
  <si>
    <t>Fly</t>
  </si>
  <si>
    <t>Gateway</t>
  </si>
  <si>
    <t>Rural/Other</t>
  </si>
  <si>
    <t>Domestic Person Trips to California</t>
  </si>
  <si>
    <t>Non-Gateway</t>
  </si>
  <si>
    <t>Gateway is defined as visitation to one or more of the following metropolitan areas:  San Diego, Anaheim-Orange County, Los Angeles,  San Francisco Bay Area; Non-Gateway is defined as visitation to one or more non-Gateway destinations.</t>
  </si>
  <si>
    <t>Annual Overnight Visitor Stays in California</t>
  </si>
  <si>
    <t>Visitor Nights</t>
  </si>
  <si>
    <t>Average Length of Stay (nights)</t>
  </si>
  <si>
    <t>Source: Tourism Economics, TNS Global</t>
  </si>
  <si>
    <t>Direct Visitor spending</t>
  </si>
  <si>
    <t>($ Billions)</t>
  </si>
  <si>
    <t>Total spending</t>
  </si>
  <si>
    <t>Source: Tourism Economics, Dean Runyan</t>
  </si>
  <si>
    <t>Direct Travel Spending</t>
  </si>
  <si>
    <t>Total Travel Spending</t>
  </si>
  <si>
    <t>OLD FORECAST</t>
  </si>
  <si>
    <t>-</t>
  </si>
  <si>
    <t>Total Expenditures ($ billions)</t>
  </si>
  <si>
    <t>Source: Tourism Economics; DKSA, TNS Global (domestic); CIC Research, OTTI (international); Dean Runyan (expenditures)</t>
  </si>
  <si>
    <t>Relative to 2019</t>
  </si>
  <si>
    <t>% of 2019 volume</t>
  </si>
  <si>
    <t>(Percent of 2019 level)</t>
  </si>
  <si>
    <t>Source: Tourism Economics; STR; Omnitrak (domestic); OAG (air traffic); NTTO (international); Dean Runyan (spending); VisaVue; BTS</t>
  </si>
  <si>
    <t>Source: Tourism Economics; STR; OAG (air traffic); NTTO (international); Dean Runyan (spending); VisaVue; BTS</t>
  </si>
  <si>
    <t>Source: Tourism Economics; STR; Omnitrak</t>
  </si>
  <si>
    <t>Source: BEA; NTTO; Tourism Economics</t>
  </si>
  <si>
    <t>Source: Tourism Economics; STR; OAG (air traffic); NTTO (international); VisaVue; BTS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</si>
</sst>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"/>
    <numFmt numFmtId="167" formatCode="0.0%"/>
  </numFmts>
  <fonts count="23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indexed="9"/>
      <name val="Arial Black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4"/>
      <color rgb="FFFFFFFF"/>
      <name val="Arial Black"/>
      <family val="2"/>
    </font>
    <font>
      <b/>
      <sz val="10"/>
      <color rgb="FFFFFFFF"/>
      <name val="Arial"/>
      <family val="2"/>
    </font>
    <font>
      <b/>
      <sz val="12"/>
      <color rgb="FFFFFFFF"/>
      <name val="Arial"/>
      <family val="2"/>
    </font>
    <font>
      <b/>
      <sz val="11"/>
      <color rgb="FFFFFFFF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4"/>
      <color theme="0"/>
      <name val="Arial Black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C5C"/>
        <bgColor indexed="64"/>
      </patternFill>
    </fill>
    <fill>
      <patternFill patternType="solid">
        <fgColor rgb="FF92B3C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1" fillId="0" borderId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79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4" fillId="4" borderId="4" xfId="0" applyFont="1" applyFill="1" applyBorder="1" applyAlignment="1">
      <alignment vertical="top" wrapText="1"/>
    </xf>
    <xf numFmtId="0" fontId="4" fillId="4" borderId="5" xfId="0" applyFont="1" applyFill="1" applyBorder="1" applyAlignment="1">
      <alignment vertical="top" wrapText="1"/>
    </xf>
    <xf numFmtId="0" fontId="4" fillId="4" borderId="5" xfId="0" applyFont="1" applyFill="1" applyBorder="1" applyAlignment="1">
      <alignment horizontal="right" vertical="top" wrapText="1"/>
    </xf>
    <xf numFmtId="0" fontId="4" fillId="4" borderId="6" xfId="0" applyFont="1" applyFill="1" applyBorder="1" applyAlignment="1">
      <alignment vertical="top" wrapText="1"/>
    </xf>
    <xf numFmtId="0" fontId="6" fillId="5" borderId="7" xfId="3" applyFont="1" applyFill="1" applyBorder="1"/>
    <xf numFmtId="0" fontId="6" fillId="5" borderId="8" xfId="3" applyFont="1" applyFill="1" applyBorder="1"/>
    <xf numFmtId="165" fontId="5" fillId="5" borderId="8" xfId="1" applyNumberFormat="1" applyFont="1" applyFill="1" applyBorder="1"/>
    <xf numFmtId="164" fontId="6" fillId="5" borderId="2" xfId="2" applyNumberFormat="1" applyFont="1" applyFill="1" applyBorder="1"/>
    <xf numFmtId="164" fontId="6" fillId="5" borderId="8" xfId="1" applyNumberFormat="1" applyFont="1" applyFill="1" applyBorder="1"/>
    <xf numFmtId="0" fontId="5" fillId="5" borderId="9" xfId="3" applyFill="1" applyBorder="1"/>
    <xf numFmtId="0" fontId="6" fillId="2" borderId="10" xfId="3" applyFont="1" applyFill="1" applyBorder="1" applyAlignment="1">
      <alignment horizontal="left" indent="1"/>
    </xf>
    <xf numFmtId="165" fontId="5" fillId="2" borderId="0" xfId="1" applyNumberFormat="1" applyFont="1" applyFill="1"/>
    <xf numFmtId="164" fontId="5" fillId="5" borderId="0" xfId="1" applyNumberFormat="1" applyFont="1" applyFill="1"/>
    <xf numFmtId="0" fontId="5" fillId="5" borderId="11" xfId="3" applyFill="1" applyBorder="1"/>
    <xf numFmtId="0" fontId="7" fillId="5" borderId="11" xfId="3" applyFont="1" applyFill="1" applyBorder="1" applyAlignment="1">
      <alignment vertical="center"/>
    </xf>
    <xf numFmtId="0" fontId="5" fillId="0" borderId="11" xfId="3" applyBorder="1"/>
    <xf numFmtId="0" fontId="5" fillId="2" borderId="10" xfId="3" applyFill="1" applyBorder="1" applyAlignment="1">
      <alignment horizontal="left" indent="2"/>
    </xf>
    <xf numFmtId="0" fontId="5" fillId="5" borderId="0" xfId="3" applyFill="1"/>
    <xf numFmtId="165" fontId="5" fillId="5" borderId="0" xfId="3" applyNumberFormat="1" applyFill="1"/>
    <xf numFmtId="0" fontId="6" fillId="5" borderId="1" xfId="3" applyFont="1" applyFill="1" applyBorder="1"/>
    <xf numFmtId="167" fontId="5" fillId="5" borderId="8" xfId="2" applyNumberFormat="1" applyFont="1" applyFill="1" applyBorder="1"/>
    <xf numFmtId="167" fontId="5" fillId="5" borderId="2" xfId="2" applyNumberFormat="1" applyFont="1" applyFill="1" applyBorder="1"/>
    <xf numFmtId="0" fontId="6" fillId="5" borderId="10" xfId="3" applyFont="1" applyFill="1" applyBorder="1" applyAlignment="1">
      <alignment horizontal="left" indent="1"/>
    </xf>
    <xf numFmtId="167" fontId="5" fillId="5" borderId="11" xfId="2" applyNumberFormat="1" applyFont="1" applyFill="1" applyBorder="1"/>
    <xf numFmtId="0" fontId="9" fillId="5" borderId="0" xfId="3" applyFont="1" applyFill="1"/>
    <xf numFmtId="166" fontId="8" fillId="5" borderId="0" xfId="3" applyNumberFormat="1" applyFont="1" applyFill="1"/>
    <xf numFmtId="0" fontId="11" fillId="2" borderId="0" xfId="4" applyFill="1"/>
    <xf numFmtId="0" fontId="11" fillId="0" borderId="0" xfId="4"/>
    <xf numFmtId="0" fontId="5" fillId="2" borderId="12" xfId="3" applyFill="1" applyBorder="1"/>
    <xf numFmtId="0" fontId="14" fillId="4" borderId="18" xfId="4" applyFont="1" applyFill="1" applyBorder="1" applyAlignment="1">
      <alignment horizontal="center" vertical="top" wrapText="1"/>
    </xf>
    <xf numFmtId="0" fontId="14" fillId="4" borderId="19" xfId="4" applyFont="1" applyFill="1" applyBorder="1" applyAlignment="1">
      <alignment horizontal="right" vertical="top" wrapText="1"/>
    </xf>
    <xf numFmtId="0" fontId="15" fillId="4" borderId="19" xfId="4" applyFont="1" applyFill="1" applyBorder="1" applyAlignment="1">
      <alignment vertical="top" wrapText="1"/>
    </xf>
    <xf numFmtId="0" fontId="14" fillId="4" borderId="20" xfId="4" applyFont="1" applyFill="1" applyBorder="1" applyAlignment="1">
      <alignment horizontal="center" vertical="top" wrapText="1"/>
    </xf>
    <xf numFmtId="0" fontId="6" fillId="6" borderId="13" xfId="3" applyFont="1" applyFill="1" applyBorder="1"/>
    <xf numFmtId="0" fontId="5" fillId="6" borderId="14" xfId="3" applyFill="1" applyBorder="1"/>
    <xf numFmtId="167" fontId="5" fillId="6" borderId="14" xfId="5" quotePrefix="1" applyNumberFormat="1" applyFont="1" applyFill="1" applyBorder="1" applyAlignment="1">
      <alignment horizontal="right"/>
    </xf>
    <xf numFmtId="0" fontId="5" fillId="6" borderId="15" xfId="3" applyFill="1" applyBorder="1"/>
    <xf numFmtId="0" fontId="8" fillId="6" borderId="16" xfId="3" applyFont="1" applyFill="1" applyBorder="1"/>
    <xf numFmtId="0" fontId="9" fillId="6" borderId="12" xfId="3" applyFont="1" applyFill="1" applyBorder="1"/>
    <xf numFmtId="166" fontId="8" fillId="6" borderId="12" xfId="3" applyNumberFormat="1" applyFont="1" applyFill="1" applyBorder="1"/>
    <xf numFmtId="0" fontId="5" fillId="6" borderId="17" xfId="3" applyFill="1" applyBorder="1"/>
    <xf numFmtId="0" fontId="6" fillId="6" borderId="14" xfId="3" applyFont="1" applyFill="1" applyBorder="1"/>
    <xf numFmtId="0" fontId="6" fillId="6" borderId="21" xfId="3" applyFont="1" applyFill="1" applyBorder="1"/>
    <xf numFmtId="0" fontId="6" fillId="6" borderId="0" xfId="3" applyFont="1" applyFill="1"/>
    <xf numFmtId="0" fontId="5" fillId="6" borderId="0" xfId="3" applyFill="1"/>
    <xf numFmtId="0" fontId="5" fillId="6" borderId="22" xfId="3" applyFill="1" applyBorder="1"/>
    <xf numFmtId="167" fontId="5" fillId="6" borderId="0" xfId="5" quotePrefix="1" applyNumberFormat="1" applyFont="1" applyFill="1" applyAlignment="1">
      <alignment horizontal="right"/>
    </xf>
    <xf numFmtId="166" fontId="5" fillId="6" borderId="0" xfId="3" applyNumberFormat="1" applyFill="1"/>
    <xf numFmtId="0" fontId="5" fillId="6" borderId="0" xfId="3" applyFill="1" applyAlignment="1">
      <alignment horizontal="left" indent="1"/>
    </xf>
    <xf numFmtId="166" fontId="5" fillId="6" borderId="14" xfId="3" applyNumberFormat="1" applyFill="1" applyBorder="1"/>
    <xf numFmtId="166" fontId="5" fillId="2" borderId="0" xfId="3" applyNumberFormat="1" applyFill="1"/>
    <xf numFmtId="0" fontId="8" fillId="6" borderId="0" xfId="3" applyFont="1" applyFill="1"/>
    <xf numFmtId="167" fontId="8" fillId="6" borderId="0" xfId="5" quotePrefix="1" applyNumberFormat="1" applyFont="1" applyFill="1" applyAlignment="1">
      <alignment horizontal="right"/>
    </xf>
    <xf numFmtId="0" fontId="6" fillId="6" borderId="0" xfId="3" applyFont="1" applyFill="1" applyAlignment="1">
      <alignment horizontal="left" indent="1"/>
    </xf>
    <xf numFmtId="166" fontId="5" fillId="6" borderId="0" xfId="5" applyNumberFormat="1" applyFont="1" applyFill="1"/>
    <xf numFmtId="167" fontId="5" fillId="2" borderId="0" xfId="5" applyNumberFormat="1" applyFont="1" applyFill="1"/>
    <xf numFmtId="0" fontId="8" fillId="6" borderId="0" xfId="3" applyFont="1" applyFill="1" applyAlignment="1">
      <alignment horizontal="left" indent="1"/>
    </xf>
    <xf numFmtId="167" fontId="8" fillId="6" borderId="0" xfId="6" applyNumberFormat="1" applyFont="1" applyFill="1"/>
    <xf numFmtId="0" fontId="5" fillId="6" borderId="16" xfId="3" applyFill="1" applyBorder="1"/>
    <xf numFmtId="0" fontId="6" fillId="6" borderId="12" xfId="3" applyFont="1" applyFill="1" applyBorder="1"/>
    <xf numFmtId="167" fontId="5" fillId="6" borderId="12" xfId="6" applyNumberFormat="1" applyFill="1" applyBorder="1"/>
    <xf numFmtId="0" fontId="8" fillId="6" borderId="14" xfId="3" applyFont="1" applyFill="1" applyBorder="1"/>
    <xf numFmtId="0" fontId="9" fillId="6" borderId="14" xfId="3" applyFont="1" applyFill="1" applyBorder="1"/>
    <xf numFmtId="166" fontId="8" fillId="6" borderId="14" xfId="3" applyNumberFormat="1" applyFont="1" applyFill="1" applyBorder="1"/>
    <xf numFmtId="9" fontId="5" fillId="6" borderId="0" xfId="5" applyFont="1" applyFill="1"/>
    <xf numFmtId="167" fontId="5" fillId="6" borderId="0" xfId="5" applyNumberFormat="1" applyFont="1" applyFill="1"/>
    <xf numFmtId="0" fontId="9" fillId="6" borderId="21" xfId="3" applyFont="1" applyFill="1" applyBorder="1"/>
    <xf numFmtId="0" fontId="7" fillId="6" borderId="22" xfId="3" applyFont="1" applyFill="1" applyBorder="1" applyAlignment="1">
      <alignment vertical="center"/>
    </xf>
    <xf numFmtId="0" fontId="8" fillId="6" borderId="21" xfId="3" applyFont="1" applyFill="1" applyBorder="1"/>
    <xf numFmtId="0" fontId="9" fillId="6" borderId="0" xfId="3" applyFont="1" applyFill="1"/>
    <xf numFmtId="166" fontId="8" fillId="6" borderId="0" xfId="3" applyNumberFormat="1" applyFont="1" applyFill="1"/>
    <xf numFmtId="166" fontId="5" fillId="6" borderId="11" xfId="3" applyNumberFormat="1" applyFill="1" applyBorder="1"/>
    <xf numFmtId="0" fontId="17" fillId="2" borderId="12" xfId="3" applyFont="1" applyFill="1" applyBorder="1"/>
    <xf numFmtId="0" fontId="15" fillId="4" borderId="25" xfId="4" applyFont="1" applyFill="1" applyBorder="1" applyAlignment="1">
      <alignment vertical="top" wrapText="1"/>
    </xf>
    <xf numFmtId="0" fontId="15" fillId="4" borderId="26" xfId="4" applyFont="1" applyFill="1" applyBorder="1" applyAlignment="1">
      <alignment vertical="top" wrapText="1"/>
    </xf>
    <xf numFmtId="0" fontId="15" fillId="4" borderId="27" xfId="4" applyFont="1" applyFill="1" applyBorder="1" applyAlignment="1">
      <alignment vertical="top" wrapText="1"/>
    </xf>
    <xf numFmtId="0" fontId="6" fillId="6" borderId="28" xfId="3" applyFont="1" applyFill="1" applyBorder="1"/>
    <xf numFmtId="167" fontId="5" fillId="6" borderId="28" xfId="6" applyNumberFormat="1" applyFill="1" applyBorder="1"/>
    <xf numFmtId="0" fontId="5" fillId="6" borderId="29" xfId="3" applyFill="1" applyBorder="1"/>
    <xf numFmtId="167" fontId="5" fillId="6" borderId="0" xfId="6" applyNumberFormat="1" applyFill="1"/>
    <xf numFmtId="167" fontId="5" fillId="6" borderId="14" xfId="6" applyNumberFormat="1" applyFill="1" applyBorder="1"/>
    <xf numFmtId="0" fontId="9" fillId="6" borderId="0" xfId="3" applyFont="1" applyFill="1" applyAlignment="1">
      <alignment horizontal="left" indent="1"/>
    </xf>
    <xf numFmtId="167" fontId="6" fillId="6" borderId="0" xfId="6" applyNumberFormat="1" applyFont="1" applyFill="1"/>
    <xf numFmtId="0" fontId="5" fillId="2" borderId="0" xfId="3" applyFill="1"/>
    <xf numFmtId="0" fontId="5" fillId="2" borderId="30" xfId="3" applyFill="1" applyBorder="1"/>
    <xf numFmtId="167" fontId="5" fillId="6" borderId="14" xfId="5" applyNumberFormat="1" applyFont="1" applyFill="1" applyBorder="1"/>
    <xf numFmtId="0" fontId="5" fillId="2" borderId="0" xfId="3" applyFill="1" applyAlignment="1">
      <alignment horizontal="center"/>
    </xf>
    <xf numFmtId="165" fontId="5" fillId="6" borderId="14" xfId="7" applyNumberFormat="1" applyFont="1" applyFill="1" applyBorder="1"/>
    <xf numFmtId="165" fontId="5" fillId="2" borderId="0" xfId="7" applyNumberFormat="1" applyFont="1" applyFill="1"/>
    <xf numFmtId="165" fontId="5" fillId="6" borderId="0" xfId="7" applyNumberFormat="1" applyFont="1" applyFill="1"/>
    <xf numFmtId="0" fontId="6" fillId="6" borderId="0" xfId="3" applyFont="1" applyFill="1" applyAlignment="1">
      <alignment horizontal="left"/>
    </xf>
    <xf numFmtId="0" fontId="7" fillId="2" borderId="0" xfId="3" applyFont="1" applyFill="1" applyAlignment="1">
      <alignment vertical="center"/>
    </xf>
    <xf numFmtId="0" fontId="5" fillId="2" borderId="22" xfId="3" applyFill="1" applyBorder="1"/>
    <xf numFmtId="0" fontId="6" fillId="0" borderId="21" xfId="3" applyFont="1" applyBorder="1"/>
    <xf numFmtId="0" fontId="5" fillId="0" borderId="22" xfId="3" applyBorder="1"/>
    <xf numFmtId="0" fontId="8" fillId="2" borderId="0" xfId="3" applyFont="1" applyFill="1"/>
    <xf numFmtId="0" fontId="9" fillId="2" borderId="0" xfId="3" applyFont="1" applyFill="1"/>
    <xf numFmtId="166" fontId="8" fillId="2" borderId="0" xfId="3" applyNumberFormat="1" applyFont="1" applyFill="1"/>
    <xf numFmtId="165" fontId="5" fillId="2" borderId="30" xfId="3" applyNumberFormat="1" applyFill="1" applyBorder="1"/>
    <xf numFmtId="0" fontId="6" fillId="6" borderId="33" xfId="3" applyFont="1" applyFill="1" applyBorder="1"/>
    <xf numFmtId="0" fontId="5" fillId="6" borderId="34" xfId="3" applyFill="1" applyBorder="1"/>
    <xf numFmtId="0" fontId="16" fillId="2" borderId="11" xfId="3" applyFont="1" applyFill="1" applyBorder="1"/>
    <xf numFmtId="0" fontId="6" fillId="6" borderId="10" xfId="3" applyFont="1" applyFill="1" applyBorder="1"/>
    <xf numFmtId="0" fontId="5" fillId="6" borderId="11" xfId="3" applyFill="1" applyBorder="1"/>
    <xf numFmtId="0" fontId="9" fillId="6" borderId="10" xfId="3" applyFont="1" applyFill="1" applyBorder="1"/>
    <xf numFmtId="0" fontId="7" fillId="6" borderId="11" xfId="3" applyFont="1" applyFill="1" applyBorder="1" applyAlignment="1">
      <alignment vertical="center"/>
    </xf>
    <xf numFmtId="167" fontId="5" fillId="6" borderId="11" xfId="5" applyNumberFormat="1" applyFont="1" applyFill="1" applyBorder="1"/>
    <xf numFmtId="0" fontId="8" fillId="6" borderId="35" xfId="3" applyFont="1" applyFill="1" applyBorder="1"/>
    <xf numFmtId="0" fontId="9" fillId="6" borderId="30" xfId="3" applyFont="1" applyFill="1" applyBorder="1"/>
    <xf numFmtId="166" fontId="8" fillId="6" borderId="30" xfId="3" applyNumberFormat="1" applyFont="1" applyFill="1" applyBorder="1"/>
    <xf numFmtId="0" fontId="5" fillId="6" borderId="36" xfId="3" applyFill="1" applyBorder="1"/>
    <xf numFmtId="0" fontId="8" fillId="6" borderId="28" xfId="3" applyFont="1" applyFill="1" applyBorder="1"/>
    <xf numFmtId="0" fontId="9" fillId="6" borderId="28" xfId="3" applyFont="1" applyFill="1" applyBorder="1"/>
    <xf numFmtId="166" fontId="8" fillId="6" borderId="28" xfId="3" applyNumberFormat="1" applyFont="1" applyFill="1" applyBorder="1"/>
    <xf numFmtId="0" fontId="5" fillId="6" borderId="28" xfId="3" applyFill="1" applyBorder="1"/>
    <xf numFmtId="0" fontId="6" fillId="6" borderId="31" xfId="3" applyFont="1" applyFill="1" applyBorder="1"/>
    <xf numFmtId="0" fontId="18" fillId="2" borderId="28" xfId="3" applyFont="1" applyFill="1" applyBorder="1"/>
    <xf numFmtId="165" fontId="5" fillId="0" borderId="28" xfId="7" applyNumberFormat="1" applyFont="1" applyBorder="1"/>
    <xf numFmtId="165" fontId="5" fillId="6" borderId="28" xfId="7" applyNumberFormat="1" applyFont="1" applyFill="1" applyBorder="1"/>
    <xf numFmtId="0" fontId="5" fillId="6" borderId="32" xfId="3" applyFill="1" applyBorder="1"/>
    <xf numFmtId="0" fontId="8" fillId="6" borderId="10" xfId="3" applyFont="1" applyFill="1" applyBorder="1"/>
    <xf numFmtId="167" fontId="8" fillId="2" borderId="0" xfId="6" applyNumberFormat="1" applyFont="1" applyFill="1"/>
    <xf numFmtId="0" fontId="5" fillId="6" borderId="10" xfId="3" applyFill="1" applyBorder="1"/>
    <xf numFmtId="0" fontId="10" fillId="6" borderId="10" xfId="3" applyFont="1" applyFill="1" applyBorder="1" applyAlignment="1">
      <alignment vertical="top" wrapText="1"/>
    </xf>
    <xf numFmtId="0" fontId="5" fillId="6" borderId="0" xfId="3" applyFill="1" applyAlignment="1">
      <alignment horizontal="left" vertical="top" wrapText="1"/>
    </xf>
    <xf numFmtId="0" fontId="10" fillId="6" borderId="11" xfId="3" applyFont="1" applyFill="1" applyBorder="1" applyAlignment="1">
      <alignment vertical="top" wrapText="1"/>
    </xf>
    <xf numFmtId="0" fontId="10" fillId="6" borderId="35" xfId="3" applyFont="1" applyFill="1" applyBorder="1" applyAlignment="1">
      <alignment vertical="top" wrapText="1"/>
    </xf>
    <xf numFmtId="0" fontId="10" fillId="6" borderId="30" xfId="3" applyFont="1" applyFill="1" applyBorder="1" applyAlignment="1">
      <alignment vertical="top" wrapText="1"/>
    </xf>
    <xf numFmtId="0" fontId="10" fillId="6" borderId="36" xfId="3" applyFont="1" applyFill="1" applyBorder="1" applyAlignment="1">
      <alignment vertical="top" wrapText="1"/>
    </xf>
    <xf numFmtId="0" fontId="6" fillId="6" borderId="37" xfId="3" applyFont="1" applyFill="1" applyBorder="1"/>
    <xf numFmtId="166" fontId="5" fillId="6" borderId="28" xfId="3" applyNumberFormat="1" applyFill="1" applyBorder="1"/>
    <xf numFmtId="167" fontId="5" fillId="6" borderId="28" xfId="5" applyNumberFormat="1" applyFont="1" applyFill="1" applyBorder="1"/>
    <xf numFmtId="167" fontId="5" fillId="6" borderId="0" xfId="5" applyNumberFormat="1" applyFont="1" applyFill="1" applyAlignment="1">
      <alignment horizontal="right"/>
    </xf>
    <xf numFmtId="167" fontId="19" fillId="6" borderId="14" xfId="6" applyNumberFormat="1" applyFont="1" applyFill="1" applyBorder="1"/>
    <xf numFmtId="167" fontId="5" fillId="2" borderId="0" xfId="6" applyNumberFormat="1" applyFill="1"/>
    <xf numFmtId="0" fontId="5" fillId="6" borderId="22" xfId="3" applyFill="1" applyBorder="1" applyAlignment="1">
      <alignment vertical="center"/>
    </xf>
    <xf numFmtId="166" fontId="5" fillId="6" borderId="12" xfId="3" applyNumberFormat="1" applyFill="1" applyBorder="1"/>
    <xf numFmtId="0" fontId="5" fillId="6" borderId="38" xfId="3" applyFill="1" applyBorder="1"/>
    <xf numFmtId="0" fontId="6" fillId="6" borderId="30" xfId="3" applyFont="1" applyFill="1" applyBorder="1"/>
    <xf numFmtId="166" fontId="5" fillId="6" borderId="30" xfId="3" applyNumberFormat="1" applyFill="1" applyBorder="1"/>
    <xf numFmtId="0" fontId="5" fillId="6" borderId="39" xfId="3" applyFill="1" applyBorder="1"/>
    <xf numFmtId="0" fontId="14" fillId="2" borderId="0" xfId="4" applyFont="1" applyFill="1" applyAlignment="1">
      <alignment horizontal="center" vertical="top" wrapText="1"/>
    </xf>
    <xf numFmtId="0" fontId="14" fillId="2" borderId="0" xfId="4" applyFont="1" applyFill="1" applyAlignment="1">
      <alignment horizontal="right" vertical="top" wrapText="1"/>
    </xf>
    <xf numFmtId="0" fontId="15" fillId="2" borderId="0" xfId="4" applyFont="1" applyFill="1" applyAlignment="1">
      <alignment vertical="top" wrapText="1"/>
    </xf>
    <xf numFmtId="0" fontId="6" fillId="2" borderId="0" xfId="3" applyFont="1" applyFill="1"/>
    <xf numFmtId="0" fontId="14" fillId="2" borderId="0" xfId="3" applyFont="1" applyFill="1" applyAlignment="1">
      <alignment horizontal="center" vertical="top" wrapText="1"/>
    </xf>
    <xf numFmtId="0" fontId="14" fillId="2" borderId="0" xfId="3" applyFont="1" applyFill="1" applyAlignment="1">
      <alignment horizontal="right" vertical="top" wrapText="1"/>
    </xf>
    <xf numFmtId="0" fontId="15" fillId="2" borderId="0" xfId="3" applyFont="1" applyFill="1" applyAlignment="1">
      <alignment vertical="top" wrapText="1"/>
    </xf>
    <xf numFmtId="167" fontId="20" fillId="2" borderId="0" xfId="6" applyNumberFormat="1" applyFont="1" applyFill="1"/>
    <xf numFmtId="0" fontId="6" fillId="2" borderId="0" xfId="3" applyFont="1" applyFill="1" applyAlignment="1">
      <alignment horizontal="left" indent="1"/>
    </xf>
    <xf numFmtId="166" fontId="20" fillId="2" borderId="0" xfId="5" applyNumberFormat="1" applyFont="1" applyFill="1"/>
    <xf numFmtId="0" fontId="5" fillId="2" borderId="0" xfId="3" applyFill="1" applyAlignment="1">
      <alignment horizontal="left" indent="1"/>
    </xf>
    <xf numFmtId="0" fontId="14" fillId="4" borderId="10" xfId="3" applyFont="1" applyFill="1" applyBorder="1" applyAlignment="1">
      <alignment horizontal="center" vertical="top" wrapText="1"/>
    </xf>
    <xf numFmtId="0" fontId="14" fillId="4" borderId="0" xfId="3" applyFont="1" applyFill="1" applyAlignment="1">
      <alignment horizontal="right" vertical="top" wrapText="1"/>
    </xf>
    <xf numFmtId="0" fontId="15" fillId="4" borderId="0" xfId="3" applyFont="1" applyFill="1" applyAlignment="1">
      <alignment vertical="top" wrapText="1"/>
    </xf>
    <xf numFmtId="0" fontId="14" fillId="4" borderId="11" xfId="3" applyFont="1" applyFill="1" applyBorder="1" applyAlignment="1">
      <alignment horizontal="center" vertical="top" wrapText="1"/>
    </xf>
    <xf numFmtId="167" fontId="8" fillId="6" borderId="0" xfId="5" applyNumberFormat="1" applyFont="1" applyFill="1"/>
    <xf numFmtId="0" fontId="8" fillId="6" borderId="11" xfId="3" applyFont="1" applyFill="1" applyBorder="1"/>
    <xf numFmtId="167" fontId="8" fillId="6" borderId="30" xfId="6" applyNumberFormat="1" applyFont="1" applyFill="1" applyBorder="1"/>
    <xf numFmtId="0" fontId="8" fillId="6" borderId="36" xfId="3" applyFont="1" applyFill="1" applyBorder="1"/>
    <xf numFmtId="167" fontId="5" fillId="2" borderId="0" xfId="5" quotePrefix="1" applyNumberFormat="1" applyFont="1" applyFill="1" applyAlignment="1">
      <alignment horizontal="right"/>
    </xf>
    <xf numFmtId="167" fontId="5" fillId="2" borderId="0" xfId="5" quotePrefix="1" applyNumberFormat="1" applyFont="1" applyFill="1" applyAlignment="1">
      <alignment horizontal="center"/>
    </xf>
    <xf numFmtId="166" fontId="8" fillId="2" borderId="0" xfId="3" applyNumberFormat="1" applyFont="1" applyFill="1" applyAlignment="1">
      <alignment horizontal="center"/>
    </xf>
    <xf numFmtId="0" fontId="6" fillId="2" borderId="0" xfId="3" applyFont="1" applyFill="1" applyAlignment="1">
      <alignment horizontal="center"/>
    </xf>
    <xf numFmtId="166" fontId="5" fillId="2" borderId="0" xfId="3" applyNumberFormat="1" applyFill="1" applyAlignment="1">
      <alignment horizontal="center"/>
    </xf>
    <xf numFmtId="167" fontId="8" fillId="2" borderId="0" xfId="5" quotePrefix="1" applyNumberFormat="1" applyFont="1" applyFill="1" applyAlignment="1">
      <alignment horizontal="right"/>
    </xf>
    <xf numFmtId="167" fontId="8" fillId="2" borderId="0" xfId="5" quotePrefix="1" applyNumberFormat="1" applyFont="1" applyFill="1" applyAlignment="1">
      <alignment horizontal="center"/>
    </xf>
    <xf numFmtId="166" fontId="5" fillId="2" borderId="0" xfId="5" applyNumberFormat="1" applyFont="1" applyFill="1"/>
    <xf numFmtId="166" fontId="5" fillId="2" borderId="0" xfId="5" applyNumberFormat="1" applyFont="1" applyFill="1" applyAlignment="1">
      <alignment horizontal="center"/>
    </xf>
    <xf numFmtId="0" fontId="8" fillId="2" borderId="0" xfId="3" applyFont="1" applyFill="1" applyAlignment="1">
      <alignment horizontal="left" indent="1"/>
    </xf>
    <xf numFmtId="167" fontId="8" fillId="2" borderId="0" xfId="6" applyNumberFormat="1" applyFont="1" applyFill="1" applyAlignment="1">
      <alignment horizontal="center"/>
    </xf>
    <xf numFmtId="0" fontId="10" fillId="2" borderId="0" xfId="3" applyFont="1" applyFill="1" applyAlignment="1">
      <alignment vertical="top" wrapText="1"/>
    </xf>
    <xf numFmtId="2" fontId="5" fillId="2" borderId="0" xfId="3" applyNumberFormat="1" applyFill="1"/>
    <xf numFmtId="165" fontId="5" fillId="6" borderId="0" xfId="7" applyNumberFormat="1" applyFont="1" applyFill="1" applyBorder="1"/>
    <xf numFmtId="0" fontId="6" fillId="2" borderId="0" xfId="3" applyFont="1" applyFill="1" applyBorder="1" applyAlignment="1">
      <alignment horizontal="left"/>
    </xf>
    <xf numFmtId="0" fontId="5" fillId="6" borderId="0" xfId="3" applyFill="1" applyBorder="1"/>
    <xf numFmtId="167" fontId="5" fillId="6" borderId="0" xfId="5" applyNumberFormat="1" applyFont="1" applyFill="1" applyBorder="1"/>
    <xf numFmtId="0" fontId="9" fillId="6" borderId="0" xfId="3" applyFont="1" applyFill="1" applyBorder="1"/>
    <xf numFmtId="0" fontId="6" fillId="6" borderId="0" xfId="3" applyFont="1" applyFill="1" applyBorder="1"/>
    <xf numFmtId="0" fontId="5" fillId="6" borderId="0" xfId="3" applyFill="1" applyBorder="1" applyAlignment="1">
      <alignment horizontal="left" vertical="top" wrapText="1"/>
    </xf>
    <xf numFmtId="0" fontId="6" fillId="6" borderId="35" xfId="3" applyFont="1" applyFill="1" applyBorder="1"/>
    <xf numFmtId="0" fontId="6" fillId="6" borderId="30" xfId="3" applyFont="1" applyFill="1" applyBorder="1" applyAlignment="1">
      <alignment horizontal="left"/>
    </xf>
    <xf numFmtId="167" fontId="5" fillId="6" borderId="30" xfId="5" applyNumberFormat="1" applyFont="1" applyFill="1" applyBorder="1"/>
    <xf numFmtId="9" fontId="5" fillId="6" borderId="14" xfId="5" applyNumberFormat="1" applyFont="1" applyFill="1" applyBorder="1"/>
    <xf numFmtId="9" fontId="5" fillId="6" borderId="0" xfId="5" applyNumberFormat="1" applyFont="1" applyFill="1" applyBorder="1"/>
    <xf numFmtId="0" fontId="5" fillId="6" borderId="0" xfId="3" applyFill="1" applyBorder="1" applyAlignment="1">
      <alignment horizontal="left" indent="1"/>
    </xf>
    <xf numFmtId="0" fontId="11" fillId="2" borderId="35" xfId="4" applyFill="1" applyBorder="1"/>
    <xf numFmtId="0" fontId="11" fillId="2" borderId="30" xfId="4" applyFill="1" applyBorder="1"/>
    <xf numFmtId="0" fontId="11" fillId="2" borderId="36" xfId="4" applyFill="1" applyBorder="1"/>
    <xf numFmtId="167" fontId="8" fillId="2" borderId="0" xfId="5" applyNumberFormat="1" applyFont="1" applyFill="1"/>
    <xf numFmtId="167" fontId="8" fillId="6" borderId="0" xfId="5" applyNumberFormat="1" applyFont="1" applyFill="1" applyAlignment="1">
      <alignment vertical="top" wrapText="1"/>
    </xf>
    <xf numFmtId="167" fontId="8" fillId="0" borderId="0" xfId="5" applyNumberFormat="1" applyFont="1" applyAlignment="1">
      <alignment vertical="top" wrapText="1"/>
    </xf>
    <xf numFmtId="9" fontId="5" fillId="6" borderId="30" xfId="5" applyNumberFormat="1" applyFont="1" applyFill="1" applyBorder="1"/>
    <xf numFmtId="0" fontId="11" fillId="2" borderId="10" xfId="4" applyFill="1" applyBorder="1"/>
    <xf numFmtId="0" fontId="11" fillId="2" borderId="0" xfId="4" applyFill="1" applyBorder="1"/>
    <xf numFmtId="0" fontId="11" fillId="2" borderId="11" xfId="4" applyFill="1" applyBorder="1"/>
    <xf numFmtId="0" fontId="8" fillId="6" borderId="0" xfId="3" applyFont="1" applyFill="1" applyBorder="1"/>
    <xf numFmtId="166" fontId="8" fillId="6" borderId="0" xfId="3" applyNumberFormat="1" applyFont="1" applyFill="1" applyBorder="1"/>
    <xf numFmtId="0" fontId="14" fillId="4" borderId="40" xfId="4" applyFont="1" applyFill="1" applyBorder="1" applyAlignment="1">
      <alignment horizontal="center" vertical="top" wrapText="1"/>
    </xf>
    <xf numFmtId="0" fontId="14" fillId="4" borderId="41" xfId="4" applyFont="1" applyFill="1" applyBorder="1" applyAlignment="1">
      <alignment horizontal="center" vertical="top" wrapText="1"/>
    </xf>
    <xf numFmtId="166" fontId="5" fillId="6" borderId="0" xfId="3" applyNumberFormat="1" applyFill="1" applyBorder="1"/>
    <xf numFmtId="0" fontId="8" fillId="6" borderId="23" xfId="3" applyFont="1" applyFill="1" applyBorder="1"/>
    <xf numFmtId="0" fontId="5" fillId="6" borderId="24" xfId="3" applyFill="1" applyBorder="1"/>
    <xf numFmtId="0" fontId="15" fillId="4" borderId="0" xfId="4" applyFont="1" applyFill="1" applyBorder="1" applyAlignment="1">
      <alignment vertical="top" wrapText="1"/>
    </xf>
    <xf numFmtId="0" fontId="15" fillId="4" borderId="30" xfId="4" applyFont="1" applyFill="1" applyBorder="1" applyAlignment="1">
      <alignment vertical="top" wrapText="1"/>
    </xf>
    <xf numFmtId="0" fontId="15" fillId="4" borderId="10" xfId="4" applyFont="1" applyFill="1" applyBorder="1" applyAlignment="1">
      <alignment vertical="top" wrapText="1"/>
    </xf>
    <xf numFmtId="0" fontId="15" fillId="4" borderId="36" xfId="4" applyFont="1" applyFill="1" applyBorder="1" applyAlignment="1">
      <alignment vertical="top" wrapText="1"/>
    </xf>
    <xf numFmtId="0" fontId="10" fillId="2" borderId="0" xfId="3" applyFont="1" applyFill="1" applyAlignment="1">
      <alignment vertical="top" wrapText="1"/>
    </xf>
    <xf numFmtId="0" fontId="17" fillId="2" borderId="0" xfId="3" applyFont="1" applyFill="1" applyBorder="1"/>
    <xf numFmtId="0" fontId="4" fillId="4" borderId="7" xfId="0" applyFont="1" applyFill="1" applyBorder="1" applyAlignment="1">
      <alignment vertical="top" wrapText="1"/>
    </xf>
    <xf numFmtId="0" fontId="4" fillId="4" borderId="8" xfId="0" applyFont="1" applyFill="1" applyBorder="1" applyAlignment="1">
      <alignment vertical="top" wrapText="1"/>
    </xf>
    <xf numFmtId="9" fontId="0" fillId="2" borderId="1" xfId="2" applyFont="1" applyFill="1" applyBorder="1"/>
    <xf numFmtId="9" fontId="0" fillId="2" borderId="2" xfId="2" applyFont="1" applyFill="1" applyBorder="1"/>
    <xf numFmtId="0" fontId="0" fillId="2" borderId="11" xfId="0" applyFill="1" applyBorder="1"/>
    <xf numFmtId="164" fontId="5" fillId="5" borderId="0" xfId="1" applyNumberFormat="1" applyFont="1" applyFill="1" applyBorder="1"/>
    <xf numFmtId="9" fontId="0" fillId="2" borderId="10" xfId="2" applyFont="1" applyFill="1" applyBorder="1"/>
    <xf numFmtId="9" fontId="0" fillId="2" borderId="0" xfId="2" applyFont="1" applyFill="1" applyBorder="1"/>
    <xf numFmtId="0" fontId="8" fillId="5" borderId="45" xfId="3" applyFont="1" applyFill="1" applyBorder="1"/>
    <xf numFmtId="0" fontId="9" fillId="5" borderId="46" xfId="3" applyFont="1" applyFill="1" applyBorder="1"/>
    <xf numFmtId="166" fontId="8" fillId="5" borderId="46" xfId="3" applyNumberFormat="1" applyFont="1" applyFill="1" applyBorder="1"/>
    <xf numFmtId="0" fontId="5" fillId="5" borderId="47" xfId="3" applyFill="1" applyBorder="1"/>
    <xf numFmtId="0" fontId="0" fillId="2" borderId="45" xfId="0" applyFill="1" applyBorder="1"/>
    <xf numFmtId="0" fontId="0" fillId="2" borderId="46" xfId="0" applyFill="1" applyBorder="1"/>
    <xf numFmtId="0" fontId="0" fillId="2" borderId="47" xfId="0" applyFill="1" applyBorder="1"/>
    <xf numFmtId="167" fontId="5" fillId="5" borderId="0" xfId="2" applyNumberFormat="1" applyFont="1" applyFill="1" applyBorder="1"/>
    <xf numFmtId="9" fontId="11" fillId="2" borderId="0" xfId="4" applyNumberFormat="1" applyFill="1" applyBorder="1"/>
    <xf numFmtId="9" fontId="16" fillId="2" borderId="0" xfId="3" applyNumberFormat="1" applyFont="1" applyFill="1" applyBorder="1"/>
    <xf numFmtId="9" fontId="5" fillId="6" borderId="0" xfId="5" applyNumberFormat="1" applyFont="1" applyFill="1"/>
    <xf numFmtId="9" fontId="5" fillId="2" borderId="0" xfId="5" applyNumberFormat="1" applyFont="1" applyFill="1"/>
    <xf numFmtId="0" fontId="13" fillId="3" borderId="23" xfId="4" applyFont="1" applyFill="1" applyBorder="1" applyAlignment="1">
      <alignment horizontal="center" vertical="center"/>
    </xf>
    <xf numFmtId="0" fontId="13" fillId="3" borderId="12" xfId="4" applyFont="1" applyFill="1" applyBorder="1" applyAlignment="1">
      <alignment horizontal="center" vertical="center"/>
    </xf>
    <xf numFmtId="0" fontId="13" fillId="3" borderId="24" xfId="4" applyFont="1" applyFill="1" applyBorder="1" applyAlignment="1">
      <alignment horizontal="center" vertical="center"/>
    </xf>
    <xf numFmtId="0" fontId="12" fillId="3" borderId="1" xfId="4" applyFont="1" applyFill="1" applyBorder="1" applyAlignment="1">
      <alignment horizontal="center" vertical="center" wrapText="1"/>
    </xf>
    <xf numFmtId="0" fontId="12" fillId="3" borderId="28" xfId="4" applyFont="1" applyFill="1" applyBorder="1" applyAlignment="1">
      <alignment horizontal="center" vertical="center" wrapText="1"/>
    </xf>
    <xf numFmtId="0" fontId="12" fillId="3" borderId="3" xfId="4" applyFont="1" applyFill="1" applyBorder="1" applyAlignment="1">
      <alignment horizontal="center" vertical="center" wrapText="1"/>
    </xf>
    <xf numFmtId="0" fontId="13" fillId="3" borderId="10" xfId="4" applyFont="1" applyFill="1" applyBorder="1" applyAlignment="1">
      <alignment horizontal="center" vertical="center"/>
    </xf>
    <xf numFmtId="0" fontId="13" fillId="3" borderId="0" xfId="4" applyFont="1" applyFill="1" applyBorder="1" applyAlignment="1">
      <alignment horizontal="center" vertical="center"/>
    </xf>
    <xf numFmtId="0" fontId="13" fillId="3" borderId="11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 wrapText="1"/>
    </xf>
    <xf numFmtId="0" fontId="12" fillId="3" borderId="14" xfId="4" applyFont="1" applyFill="1" applyBorder="1" applyAlignment="1">
      <alignment horizontal="center" vertical="center" wrapText="1"/>
    </xf>
    <xf numFmtId="0" fontId="12" fillId="3" borderId="15" xfId="4" applyFont="1" applyFill="1" applyBorder="1" applyAlignment="1">
      <alignment horizontal="center" vertical="center" wrapText="1"/>
    </xf>
    <xf numFmtId="0" fontId="13" fillId="3" borderId="16" xfId="4" applyFont="1" applyFill="1" applyBorder="1" applyAlignment="1">
      <alignment horizontal="center" vertical="center"/>
    </xf>
    <xf numFmtId="0" fontId="13" fillId="3" borderId="17" xfId="4" applyFont="1" applyFill="1" applyBorder="1" applyAlignment="1">
      <alignment horizontal="center" vertical="center"/>
    </xf>
    <xf numFmtId="0" fontId="6" fillId="6" borderId="0" xfId="3" applyFont="1" applyFill="1" applyAlignment="1">
      <alignment vertical="top" wrapText="1"/>
    </xf>
    <xf numFmtId="0" fontId="10" fillId="2" borderId="0" xfId="3" applyFont="1" applyFill="1" applyAlignment="1">
      <alignment vertical="top" wrapText="1"/>
    </xf>
    <xf numFmtId="0" fontId="12" fillId="3" borderId="31" xfId="4" applyFont="1" applyFill="1" applyBorder="1" applyAlignment="1">
      <alignment horizontal="center" vertical="center" wrapText="1"/>
    </xf>
    <xf numFmtId="0" fontId="12" fillId="3" borderId="32" xfId="4" applyFont="1" applyFill="1" applyBorder="1" applyAlignment="1">
      <alignment horizontal="center" vertical="center" wrapText="1"/>
    </xf>
    <xf numFmtId="0" fontId="10" fillId="6" borderId="0" xfId="3" applyFont="1" applyFill="1" applyAlignment="1">
      <alignment vertical="top" wrapText="1"/>
    </xf>
    <xf numFmtId="0" fontId="6" fillId="2" borderId="0" xfId="3" applyFont="1" applyFill="1" applyAlignment="1">
      <alignment wrapText="1"/>
    </xf>
    <xf numFmtId="0" fontId="12" fillId="2" borderId="0" xfId="3" applyFont="1" applyFill="1" applyAlignment="1">
      <alignment horizontal="center" vertical="center" wrapText="1"/>
    </xf>
    <xf numFmtId="0" fontId="13" fillId="2" borderId="0" xfId="4" applyFont="1" applyFill="1" applyAlignment="1">
      <alignment horizontal="center" vertical="center"/>
    </xf>
    <xf numFmtId="0" fontId="6" fillId="2" borderId="0" xfId="3" applyFont="1" applyFill="1" applyAlignment="1">
      <alignment vertical="top" wrapText="1"/>
    </xf>
    <xf numFmtId="0" fontId="13" fillId="2" borderId="0" xfId="3" applyFont="1" applyFill="1" applyAlignment="1">
      <alignment horizontal="center" vertical="center"/>
    </xf>
    <xf numFmtId="0" fontId="12" fillId="3" borderId="31" xfId="3" applyFont="1" applyFill="1" applyBorder="1" applyAlignment="1">
      <alignment horizontal="center" vertical="center" wrapText="1"/>
    </xf>
    <xf numFmtId="0" fontId="12" fillId="3" borderId="28" xfId="3" applyFont="1" applyFill="1" applyBorder="1" applyAlignment="1">
      <alignment horizontal="center" vertical="center" wrapText="1"/>
    </xf>
    <xf numFmtId="0" fontId="12" fillId="3" borderId="32" xfId="3" applyFont="1" applyFill="1" applyBorder="1" applyAlignment="1">
      <alignment horizontal="center" vertical="center" wrapText="1"/>
    </xf>
    <xf numFmtId="0" fontId="13" fillId="3" borderId="10" xfId="3" applyFont="1" applyFill="1" applyBorder="1" applyAlignment="1">
      <alignment horizontal="center" vertical="center"/>
    </xf>
    <xf numFmtId="0" fontId="13" fillId="3" borderId="0" xfId="3" applyFont="1" applyFill="1" applyAlignment="1">
      <alignment horizontal="center" vertical="center"/>
    </xf>
    <xf numFmtId="0" fontId="13" fillId="3" borderId="11" xfId="3" applyFont="1" applyFill="1" applyBorder="1" applyAlignment="1">
      <alignment horizontal="center" vertical="center"/>
    </xf>
    <xf numFmtId="0" fontId="12" fillId="2" borderId="0" xfId="4" applyFont="1" applyFill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10" fillId="5" borderId="0" xfId="3" applyFont="1" applyFill="1" applyAlignment="1">
      <alignment vertical="top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center"/>
    </xf>
    <xf numFmtId="0" fontId="21" fillId="3" borderId="28" xfId="0" applyFont="1" applyFill="1" applyBorder="1" applyAlignment="1">
      <alignment horizontal="center"/>
    </xf>
    <xf numFmtId="0" fontId="21" fillId="3" borderId="32" xfId="0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8">
    <cellStyle name="Comma" xfId="1" builtinId="3"/>
    <cellStyle name="Comma 2" xfId="7" xr:uid="{718D6917-AEA3-40D5-8339-559CF319487F}"/>
    <cellStyle name="Normal" xfId="0" builtinId="0"/>
    <cellStyle name="Normal 2" xfId="3" xr:uid="{9CA0D1F2-FEA5-4E99-B609-2D424374EB59}"/>
    <cellStyle name="Normal 3" xfId="4" xr:uid="{B4FDAAB7-A693-4868-869A-93B8B83FCCF4}"/>
    <cellStyle name="Percent" xfId="2" builtinId="5"/>
    <cellStyle name="Percent 2" xfId="5" xr:uid="{424FC608-6050-496E-A507-930436B0E772}"/>
    <cellStyle name="Percent 2 2" xfId="6" xr:uid="{2FAFDB32-218D-4A7C-826B-3CA1BCB76D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  <sheetName val="validation"/>
      <sheetName val="Risk-Type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4460D-4D43-4023-8619-5AE52DAF96D8}">
  <dimension ref="A1:AJ279"/>
  <sheetViews>
    <sheetView tabSelected="1" zoomScaleNormal="100" workbookViewId="0">
      <selection activeCell="Y90" sqref="Y90"/>
    </sheetView>
  </sheetViews>
  <sheetFormatPr baseColWidth="10" defaultColWidth="8.83203125" defaultRowHeight="13.5" customHeight="1" outlineLevelCol="1" x14ac:dyDescent="0.15"/>
  <cols>
    <col min="1" max="2" width="3.6640625" style="29" customWidth="1"/>
    <col min="3" max="3" width="8.83203125" style="29"/>
    <col min="4" max="4" width="21.5" style="29" customWidth="1"/>
    <col min="5" max="13" width="8.83203125" style="29" hidden="1" customWidth="1" outlineLevel="1"/>
    <col min="14" max="14" width="8.83203125" style="29" collapsed="1"/>
    <col min="15" max="21" width="8.83203125" style="29"/>
    <col min="22" max="22" width="3.83203125" style="29" customWidth="1"/>
    <col min="23" max="23" width="4.33203125" style="29" customWidth="1"/>
    <col min="24" max="24" width="8.83203125" style="29"/>
    <col min="25" max="25" width="21.5" style="29" customWidth="1"/>
    <col min="26" max="32" width="8.83203125" style="29"/>
    <col min="33" max="33" width="3.83203125" style="29" customWidth="1"/>
    <col min="34" max="36" width="8.83203125" style="29"/>
    <col min="37" max="16384" width="8.83203125" style="30"/>
  </cols>
  <sheetData>
    <row r="1" spans="3:22" ht="13" customHeight="1" x14ac:dyDescent="0.15">
      <c r="C1" s="30"/>
      <c r="N1" s="31"/>
    </row>
    <row r="2" spans="3:22" ht="22.5" customHeight="1" x14ac:dyDescent="0.15">
      <c r="C2" s="241" t="s">
        <v>21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3"/>
    </row>
    <row r="3" spans="3:22" ht="15" customHeight="1" x14ac:dyDescent="0.15">
      <c r="C3" s="244" t="s">
        <v>20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45"/>
    </row>
    <row r="4" spans="3:22" ht="16" customHeight="1" x14ac:dyDescent="0.15">
      <c r="C4" s="32"/>
      <c r="D4" s="33"/>
      <c r="E4" s="34">
        <v>2009</v>
      </c>
      <c r="F4" s="34">
        <v>2010</v>
      </c>
      <c r="G4" s="34">
        <v>2011</v>
      </c>
      <c r="H4" s="34">
        <v>2012</v>
      </c>
      <c r="I4" s="34">
        <v>2013</v>
      </c>
      <c r="J4" s="34">
        <v>2014</v>
      </c>
      <c r="K4" s="34">
        <v>2015</v>
      </c>
      <c r="L4" s="34">
        <v>2016</v>
      </c>
      <c r="M4" s="34">
        <v>2017</v>
      </c>
      <c r="N4" s="34">
        <v>2018</v>
      </c>
      <c r="O4" s="34">
        <v>2019</v>
      </c>
      <c r="P4" s="34">
        <v>2020</v>
      </c>
      <c r="Q4" s="34">
        <v>2021</v>
      </c>
      <c r="R4" s="34">
        <v>2022</v>
      </c>
      <c r="S4" s="34">
        <v>2023</v>
      </c>
      <c r="T4" s="34">
        <v>2024</v>
      </c>
      <c r="U4" s="34">
        <v>2025</v>
      </c>
      <c r="V4" s="35"/>
    </row>
    <row r="5" spans="3:22" ht="14.25" customHeight="1" x14ac:dyDescent="0.15">
      <c r="C5" s="36" t="s">
        <v>22</v>
      </c>
      <c r="D5" s="37"/>
      <c r="E5" s="38">
        <v>0</v>
      </c>
      <c r="F5" s="38">
        <v>9.045516816773258E-2</v>
      </c>
      <c r="G5" s="38">
        <v>4.8201136889716167E-2</v>
      </c>
      <c r="H5" s="38">
        <v>3.1650939474602069E-2</v>
      </c>
      <c r="I5" s="38">
        <v>5.6359112883898055E-2</v>
      </c>
      <c r="J5" s="38">
        <v>3.4930973531547282E-2</v>
      </c>
      <c r="K5" s="38">
        <v>4.7991986865438152E-2</v>
      </c>
      <c r="L5" s="38">
        <v>1.9191805715322641E-2</v>
      </c>
      <c r="M5" s="38">
        <v>1.9565037335522284E-2</v>
      </c>
      <c r="N5" s="38">
        <v>2.8129885925357589E-2</v>
      </c>
      <c r="O5" s="38">
        <v>1.6408019345363734E-2</v>
      </c>
      <c r="P5" s="38">
        <v>-0.50826331977055983</v>
      </c>
      <c r="Q5" s="38">
        <v>0.45502675934659842</v>
      </c>
      <c r="R5" s="38">
        <v>0.25464723342596551</v>
      </c>
      <c r="S5" s="38">
        <v>7.2907273783878512E-2</v>
      </c>
      <c r="T5" s="38">
        <v>5.6091505535311503E-2</v>
      </c>
      <c r="U5" s="38">
        <v>2.4689809158130682E-2</v>
      </c>
      <c r="V5" s="39"/>
    </row>
    <row r="6" spans="3:22" ht="4.5" customHeight="1" x14ac:dyDescent="0.15"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3"/>
    </row>
    <row r="7" spans="3:22" ht="4.5" customHeight="1" x14ac:dyDescent="0.15">
      <c r="C7" s="36"/>
      <c r="D7" s="44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9"/>
    </row>
    <row r="8" spans="3:22" ht="14.25" customHeight="1" x14ac:dyDescent="0.15">
      <c r="C8" s="45" t="s">
        <v>23</v>
      </c>
      <c r="D8" s="4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8"/>
    </row>
    <row r="9" spans="3:22" ht="14.25" customHeight="1" x14ac:dyDescent="0.15">
      <c r="C9" s="45"/>
      <c r="D9" s="47" t="s">
        <v>22</v>
      </c>
      <c r="E9" s="49">
        <v>0</v>
      </c>
      <c r="F9" s="49">
        <v>9.0238647607028932E-2</v>
      </c>
      <c r="G9" s="49">
        <v>4.686464939251489E-2</v>
      </c>
      <c r="H9" s="49">
        <v>3.0875049957411527E-2</v>
      </c>
      <c r="I9" s="49">
        <v>5.6339224281935385E-2</v>
      </c>
      <c r="J9" s="49">
        <v>3.3793071856048185E-2</v>
      </c>
      <c r="K9" s="49">
        <v>4.8804573384218619E-2</v>
      </c>
      <c r="L9" s="49">
        <v>1.9382465949516092E-2</v>
      </c>
      <c r="M9" s="49">
        <v>2.000014729214028E-2</v>
      </c>
      <c r="N9" s="49">
        <v>2.7999827007845424E-2</v>
      </c>
      <c r="O9" s="49">
        <v>1.8342098363692605E-2</v>
      </c>
      <c r="P9" s="49">
        <v>-0.48936496829061749</v>
      </c>
      <c r="Q9" s="49">
        <v>0.43154814754629389</v>
      </c>
      <c r="R9" s="49">
        <v>0.24518449636188122</v>
      </c>
      <c r="S9" s="49">
        <v>6.6197995701084755E-2</v>
      </c>
      <c r="T9" s="49">
        <v>5.1853296192028386E-2</v>
      </c>
      <c r="U9" s="49">
        <v>2.1452503747097396E-2</v>
      </c>
      <c r="V9" s="48"/>
    </row>
    <row r="10" spans="3:22" ht="14.25" customHeight="1" x14ac:dyDescent="0.15">
      <c r="C10" s="45"/>
      <c r="D10" s="47" t="s">
        <v>24</v>
      </c>
      <c r="E10" s="49">
        <v>0</v>
      </c>
      <c r="F10" s="49">
        <v>0.12208836833720182</v>
      </c>
      <c r="G10" s="49">
        <v>5.7432148995838483E-2</v>
      </c>
      <c r="H10" s="49">
        <v>4.9269675466168339E-2</v>
      </c>
      <c r="I10" s="49">
        <v>6.8205172880439147E-2</v>
      </c>
      <c r="J10" s="49">
        <v>4.1052254310781633E-2</v>
      </c>
      <c r="K10" s="49">
        <v>5.3437760695619341E-2</v>
      </c>
      <c r="L10" s="49">
        <v>2.1505853030425515E-2</v>
      </c>
      <c r="M10" s="49">
        <v>2.1938174703268531E-2</v>
      </c>
      <c r="N10" s="49">
        <v>2.4851056052363374E-2</v>
      </c>
      <c r="O10" s="49">
        <v>2.1198966486624338E-2</v>
      </c>
      <c r="P10" s="49">
        <v>-0.45282701729056241</v>
      </c>
      <c r="Q10" s="49">
        <v>0.45516658786141773</v>
      </c>
      <c r="R10" s="49">
        <v>0.17699124584870685</v>
      </c>
      <c r="S10" s="49">
        <v>6.9887189492938928E-2</v>
      </c>
      <c r="T10" s="49">
        <v>2.5811544607715176E-2</v>
      </c>
      <c r="U10" s="49">
        <v>1.8028935058147955E-2</v>
      </c>
      <c r="V10" s="48"/>
    </row>
    <row r="11" spans="3:22" ht="4.5" customHeight="1" x14ac:dyDescent="0.15">
      <c r="C11" s="40"/>
      <c r="D11" s="41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3"/>
    </row>
    <row r="12" spans="3:22" ht="4.5" customHeight="1" x14ac:dyDescent="0.15">
      <c r="C12" s="36"/>
      <c r="D12" s="44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9"/>
    </row>
    <row r="13" spans="3:22" ht="14.25" customHeight="1" x14ac:dyDescent="0.15">
      <c r="C13" s="45" t="s">
        <v>25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8"/>
    </row>
    <row r="14" spans="3:22" ht="14.25" customHeight="1" x14ac:dyDescent="0.15">
      <c r="C14" s="45"/>
      <c r="D14" s="46" t="s">
        <v>2</v>
      </c>
      <c r="E14" s="50">
        <v>0</v>
      </c>
      <c r="F14" s="49">
        <v>9.3710701428293852E-2</v>
      </c>
      <c r="G14" s="49">
        <v>6.8232338664068637E-2</v>
      </c>
      <c r="H14" s="49">
        <v>4.3047316357852639E-2</v>
      </c>
      <c r="I14" s="49">
        <v>5.6647830440453184E-2</v>
      </c>
      <c r="J14" s="49">
        <v>5.1444765720526364E-2</v>
      </c>
      <c r="K14" s="49">
        <v>3.639730478394898E-2</v>
      </c>
      <c r="L14" s="49">
        <v>1.643873319294098E-2</v>
      </c>
      <c r="M14" s="49">
        <v>1.3263993455618461E-2</v>
      </c>
      <c r="N14" s="49">
        <v>3.0025854968292354E-2</v>
      </c>
      <c r="O14" s="49">
        <v>-1.1731082794257497E-2</v>
      </c>
      <c r="P14" s="49">
        <v>-0.79158415010264693</v>
      </c>
      <c r="Q14" s="49">
        <v>1.3174230133001141</v>
      </c>
      <c r="R14" s="49">
        <v>0.46935703117063166</v>
      </c>
      <c r="S14" s="49">
        <v>0.2019154548345099</v>
      </c>
      <c r="T14" s="49">
        <v>0.12838310039527356</v>
      </c>
      <c r="U14" s="49">
        <v>7.6163780177032958E-2</v>
      </c>
      <c r="V14" s="48"/>
    </row>
    <row r="15" spans="3:22" ht="14.25" customHeight="1" x14ac:dyDescent="0.15">
      <c r="C15" s="45"/>
      <c r="D15" s="51" t="s">
        <v>26</v>
      </c>
      <c r="E15" s="49">
        <v>0</v>
      </c>
      <c r="F15" s="49">
        <v>0.19333099462628445</v>
      </c>
      <c r="G15" s="49">
        <v>0.10276056291749347</v>
      </c>
      <c r="H15" s="49">
        <v>8.4725411883315171E-3</v>
      </c>
      <c r="I15" s="49">
        <v>6.6552694767636256E-2</v>
      </c>
      <c r="J15" s="49">
        <v>9.8703978926286684E-2</v>
      </c>
      <c r="K15" s="49">
        <v>5.7479194443467385E-2</v>
      </c>
      <c r="L15" s="49">
        <v>2.1972526895281286E-2</v>
      </c>
      <c r="M15" s="49">
        <v>4.4963309951053798E-2</v>
      </c>
      <c r="N15" s="49">
        <v>2.6760364681804205E-2</v>
      </c>
      <c r="O15" s="49">
        <v>1.0346924145667735E-3</v>
      </c>
      <c r="P15" s="49">
        <v>-0.84081945096565203</v>
      </c>
      <c r="Q15" s="49">
        <v>1.3491829143717862</v>
      </c>
      <c r="R15" s="49">
        <v>0.59984015949571501</v>
      </c>
      <c r="S15" s="49">
        <v>0.28754393990325267</v>
      </c>
      <c r="T15" s="49">
        <v>0.16363178450450655</v>
      </c>
      <c r="U15" s="49">
        <v>9.7133313922914688E-2</v>
      </c>
      <c r="V15" s="48"/>
    </row>
    <row r="16" spans="3:22" ht="14.25" customHeight="1" x14ac:dyDescent="0.15">
      <c r="C16" s="45"/>
      <c r="D16" s="51" t="s">
        <v>16</v>
      </c>
      <c r="E16" s="49">
        <v>0</v>
      </c>
      <c r="F16" s="49">
        <v>1.814196084360109E-2</v>
      </c>
      <c r="G16" s="49">
        <v>7.4839918919335391E-2</v>
      </c>
      <c r="H16" s="49">
        <v>7.4718511730199388E-2</v>
      </c>
      <c r="I16" s="49">
        <v>5.6883843767072007E-2</v>
      </c>
      <c r="J16" s="49">
        <v>1.2736598116766418E-2</v>
      </c>
      <c r="K16" s="49">
        <v>3.0014122294450996E-2</v>
      </c>
      <c r="L16" s="49">
        <v>1.9141770110004952E-2</v>
      </c>
      <c r="M16" s="49">
        <v>-3.0009300613888512E-2</v>
      </c>
      <c r="N16" s="49">
        <v>3.1570000000000098E-2</v>
      </c>
      <c r="O16" s="49">
        <v>-2.8988249304442437E-2</v>
      </c>
      <c r="P16" s="49">
        <v>-0.74300995950597848</v>
      </c>
      <c r="Q16" s="49">
        <v>1.3256387108033088</v>
      </c>
      <c r="R16" s="49">
        <v>0.36695127874064282</v>
      </c>
      <c r="S16" s="49">
        <v>0.1263918383129099</v>
      </c>
      <c r="T16" s="49">
        <v>0.10112875310931146</v>
      </c>
      <c r="U16" s="49">
        <v>5.7275115247013675E-2</v>
      </c>
      <c r="V16" s="48"/>
    </row>
    <row r="17" spans="3:22" ht="14.25" customHeight="1" x14ac:dyDescent="0.15">
      <c r="C17" s="45"/>
      <c r="D17" s="51" t="s">
        <v>15</v>
      </c>
      <c r="E17" s="49">
        <v>0</v>
      </c>
      <c r="F17" s="49">
        <v>9.9732360097323669E-2</v>
      </c>
      <c r="G17" s="49">
        <v>8.8150917793166528E-2</v>
      </c>
      <c r="H17" s="49">
        <v>4.574720433751267E-2</v>
      </c>
      <c r="I17" s="49">
        <v>1.5785817922513434E-2</v>
      </c>
      <c r="J17" s="49">
        <v>3.6805880353926401E-2</v>
      </c>
      <c r="K17" s="49">
        <v>-2.8068038877542167E-2</v>
      </c>
      <c r="L17" s="49">
        <v>-2.3814200927245732E-2</v>
      </c>
      <c r="M17" s="49">
        <v>7.4999999999999956E-2</v>
      </c>
      <c r="N17" s="49">
        <v>3.9000000000000146E-2</v>
      </c>
      <c r="O17" s="49">
        <v>5.5515881502965492E-3</v>
      </c>
      <c r="P17" s="49">
        <v>-0.76855947643160505</v>
      </c>
      <c r="Q17" s="49">
        <v>1.1704109718537739</v>
      </c>
      <c r="R17" s="49">
        <v>0.53993894410944354</v>
      </c>
      <c r="S17" s="49">
        <v>0.2352987973694185</v>
      </c>
      <c r="T17" s="49">
        <v>0.10713291649053547</v>
      </c>
      <c r="U17" s="49">
        <v>7.0372172866997262E-2</v>
      </c>
      <c r="V17" s="48"/>
    </row>
    <row r="18" spans="3:22" ht="13" hidden="1" x14ac:dyDescent="0.15">
      <c r="C18" s="45"/>
      <c r="D18" s="46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48"/>
    </row>
    <row r="19" spans="3:22" ht="13" hidden="1" x14ac:dyDescent="0.15">
      <c r="C19" s="45"/>
      <c r="D19" s="46" t="s">
        <v>27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48"/>
    </row>
    <row r="20" spans="3:22" ht="13" hidden="1" x14ac:dyDescent="0.15">
      <c r="C20" s="45"/>
      <c r="D20" s="47" t="s">
        <v>28</v>
      </c>
      <c r="E20" s="49">
        <v>0</v>
      </c>
      <c r="F20" s="49">
        <v>0.11082501013041</v>
      </c>
      <c r="G20" s="49">
        <v>4.3188275925078297E-2</v>
      </c>
      <c r="H20" s="49">
        <v>9.0999999999999998E-2</v>
      </c>
      <c r="I20" s="49">
        <v>7.13193283499369E-2</v>
      </c>
      <c r="J20" s="49">
        <v>5.01973686507153E-2</v>
      </c>
      <c r="K20" s="49">
        <v>3.5009108116368801E-2</v>
      </c>
      <c r="L20" s="49">
        <v>1.7802022511994101E-2</v>
      </c>
      <c r="M20" s="49">
        <v>2.70376931101328E-2</v>
      </c>
      <c r="N20" s="49">
        <v>2.8502396265619501E-2</v>
      </c>
      <c r="O20" s="49">
        <v>-5.0000000000000001E-3</v>
      </c>
      <c r="P20" s="49"/>
      <c r="Q20" s="49"/>
      <c r="R20" s="49"/>
      <c r="S20" s="49"/>
      <c r="T20" s="49"/>
      <c r="U20" s="49"/>
      <c r="V20" s="48"/>
    </row>
    <row r="21" spans="3:22" ht="13" hidden="1" x14ac:dyDescent="0.15">
      <c r="C21" s="45"/>
      <c r="D21" s="51" t="s">
        <v>26</v>
      </c>
      <c r="E21" s="49">
        <v>0</v>
      </c>
      <c r="F21" s="49">
        <v>0</v>
      </c>
      <c r="G21" s="49">
        <v>0</v>
      </c>
      <c r="H21" s="49">
        <v>0.105</v>
      </c>
      <c r="I21" s="49" t="s">
        <v>29</v>
      </c>
      <c r="J21" s="49">
        <v>2.7701252177876601</v>
      </c>
      <c r="K21" s="49">
        <v>9</v>
      </c>
      <c r="L21" s="49" t="s">
        <v>29</v>
      </c>
      <c r="M21" s="49">
        <v>2.7701252177876601</v>
      </c>
      <c r="N21" s="49">
        <v>5</v>
      </c>
      <c r="O21" s="49" t="s">
        <v>30</v>
      </c>
      <c r="P21" s="49"/>
      <c r="Q21" s="49"/>
      <c r="R21" s="49"/>
      <c r="S21" s="49"/>
      <c r="T21" s="49"/>
      <c r="U21" s="49"/>
      <c r="V21" s="48"/>
    </row>
    <row r="22" spans="3:22" ht="13" hidden="1" x14ac:dyDescent="0.15">
      <c r="C22" s="45"/>
      <c r="D22" s="51" t="s">
        <v>16</v>
      </c>
      <c r="E22" s="49">
        <v>0</v>
      </c>
      <c r="F22" s="49">
        <v>1.8141960843601101E-2</v>
      </c>
      <c r="G22" s="49">
        <v>7.4839918919335405E-2</v>
      </c>
      <c r="H22" s="49">
        <v>8.5000000000000006E-2</v>
      </c>
      <c r="I22" s="49">
        <v>5.6883843767072E-2</v>
      </c>
      <c r="J22" s="49">
        <v>1.27365981167664E-2</v>
      </c>
      <c r="K22" s="49">
        <v>3.0014122294450999E-2</v>
      </c>
      <c r="L22" s="49">
        <v>1.9141770110005001E-2</v>
      </c>
      <c r="M22" s="49">
        <v>-3.0009300613888502E-2</v>
      </c>
      <c r="N22" s="49">
        <v>3.1570000000000098E-2</v>
      </c>
      <c r="O22" s="49">
        <v>-2.8988249304442399E-2</v>
      </c>
      <c r="P22" s="49"/>
      <c r="Q22" s="49"/>
      <c r="R22" s="49"/>
      <c r="S22" s="49"/>
      <c r="T22" s="49"/>
      <c r="U22" s="49"/>
      <c r="V22" s="48"/>
    </row>
    <row r="23" spans="3:22" ht="13" hidden="1" x14ac:dyDescent="0.15">
      <c r="C23" s="45"/>
      <c r="D23" s="51" t="s">
        <v>15</v>
      </c>
      <c r="E23" s="49">
        <v>0</v>
      </c>
      <c r="F23" s="49">
        <v>9.9732360097323697E-2</v>
      </c>
      <c r="G23" s="49">
        <v>8.81509177931665E-2</v>
      </c>
      <c r="H23" s="49">
        <v>4.5747204337512698E-2</v>
      </c>
      <c r="I23" s="49">
        <v>1.57858179225134E-2</v>
      </c>
      <c r="J23" s="49">
        <v>3.6805880353926401E-2</v>
      </c>
      <c r="K23" s="49">
        <v>-2.8068038877542199E-2</v>
      </c>
      <c r="L23" s="49">
        <v>-2.38142009272456E-2</v>
      </c>
      <c r="M23" s="49">
        <v>7.4999999999999997E-2</v>
      </c>
      <c r="N23" s="49">
        <v>3.9000000000000097E-2</v>
      </c>
      <c r="O23" s="49">
        <v>5.55158815029655E-3</v>
      </c>
      <c r="P23" s="49"/>
      <c r="Q23" s="49"/>
      <c r="R23" s="49"/>
      <c r="S23" s="49"/>
      <c r="T23" s="49"/>
      <c r="U23" s="49"/>
      <c r="V23" s="48"/>
    </row>
    <row r="24" spans="3:22" ht="4.5" customHeight="1" x14ac:dyDescent="0.15">
      <c r="C24" s="40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3"/>
    </row>
    <row r="25" spans="3:22" ht="4.5" customHeight="1" x14ac:dyDescent="0.15">
      <c r="C25" s="36"/>
      <c r="D25" s="4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39"/>
    </row>
    <row r="26" spans="3:22" ht="18" customHeight="1" x14ac:dyDescent="0.15">
      <c r="C26" s="45"/>
      <c r="D26" s="246" t="s">
        <v>31</v>
      </c>
      <c r="E26" s="50">
        <v>92.199999999999989</v>
      </c>
      <c r="F26" s="50">
        <v>98.7</v>
      </c>
      <c r="G26" s="50">
        <v>105.3</v>
      </c>
      <c r="H26" s="50">
        <v>108.9</v>
      </c>
      <c r="I26" s="50">
        <v>111.7</v>
      </c>
      <c r="J26" s="50">
        <v>117.4</v>
      </c>
      <c r="K26" s="50">
        <v>121.9</v>
      </c>
      <c r="L26" s="50">
        <v>126.4</v>
      </c>
      <c r="M26" s="50">
        <v>133.30000000000001</v>
      </c>
      <c r="N26" s="50">
        <v>140.6</v>
      </c>
      <c r="O26" s="50">
        <v>145.07743325209233</v>
      </c>
      <c r="P26" s="50">
        <v>59</v>
      </c>
      <c r="Q26" s="50">
        <v>88.471925046397018</v>
      </c>
      <c r="R26" s="50">
        <v>116.31786981097861</v>
      </c>
      <c r="S26" s="50">
        <v>130.54253170735373</v>
      </c>
      <c r="T26" s="50">
        <v>142.54699985932717</v>
      </c>
      <c r="U26" s="50">
        <v>149.5843305902996</v>
      </c>
      <c r="V26" s="48"/>
    </row>
    <row r="27" spans="3:22" ht="11.25" customHeight="1" x14ac:dyDescent="0.15">
      <c r="C27" s="45"/>
      <c r="D27" s="246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48"/>
    </row>
    <row r="28" spans="3:22" ht="14.25" customHeight="1" x14ac:dyDescent="0.15">
      <c r="C28" s="45"/>
      <c r="D28" s="54" t="s">
        <v>28</v>
      </c>
      <c r="E28" s="55">
        <v>-9.1999999999999998E-2</v>
      </c>
      <c r="F28" s="55">
        <v>7.0498915401301598E-2</v>
      </c>
      <c r="G28" s="55">
        <v>6.6869300911853946E-2</v>
      </c>
      <c r="H28" s="55">
        <v>3.4188034188034289E-2</v>
      </c>
      <c r="I28" s="55">
        <v>2.5711662075298403E-2</v>
      </c>
      <c r="J28" s="55">
        <v>5.1029543419874646E-2</v>
      </c>
      <c r="K28" s="55">
        <v>3.833049403747868E-2</v>
      </c>
      <c r="L28" s="55">
        <v>3.6915504511894959E-2</v>
      </c>
      <c r="M28" s="55">
        <v>5.4588607594936667E-2</v>
      </c>
      <c r="N28" s="55">
        <v>5.4763690922730479E-2</v>
      </c>
      <c r="O28" s="55">
        <v>3.1845186714739349E-2</v>
      </c>
      <c r="P28" s="55">
        <v>-0.59332062418364373</v>
      </c>
      <c r="Q28" s="55">
        <v>0.4995241533287631</v>
      </c>
      <c r="R28" s="55">
        <v>0.31474329003215917</v>
      </c>
      <c r="S28" s="55">
        <v>0.12229128610669027</v>
      </c>
      <c r="T28" s="55">
        <v>9.1958291255486602E-2</v>
      </c>
      <c r="U28" s="55">
        <v>4.936849416625555E-2</v>
      </c>
      <c r="V28" s="48"/>
    </row>
    <row r="29" spans="3:22" ht="14.25" customHeight="1" x14ac:dyDescent="0.15">
      <c r="C29" s="45"/>
      <c r="D29" s="56" t="s">
        <v>23</v>
      </c>
      <c r="E29" s="57">
        <v>76.599999999999994</v>
      </c>
      <c r="F29" s="57">
        <v>81.987848605577696</v>
      </c>
      <c r="G29" s="57">
        <v>86.573463687150834</v>
      </c>
      <c r="H29" s="57">
        <v>89.326674081408896</v>
      </c>
      <c r="I29" s="57">
        <v>89.951802319988275</v>
      </c>
      <c r="J29" s="57">
        <v>94.276475314538345</v>
      </c>
      <c r="K29" s="57">
        <v>97.484144945397588</v>
      </c>
      <c r="L29" s="57">
        <v>101.12650330860369</v>
      </c>
      <c r="M29" s="57">
        <v>106.16222231100001</v>
      </c>
      <c r="N29" s="57">
        <v>111.97652872820422</v>
      </c>
      <c r="O29" s="57">
        <v>116.7631833449299</v>
      </c>
      <c r="P29" s="50">
        <v>53.236326908434613</v>
      </c>
      <c r="Q29" s="50">
        <v>76.339214135506992</v>
      </c>
      <c r="R29" s="50">
        <v>97.90938232027213</v>
      </c>
      <c r="S29" s="50">
        <v>107.51625084347067</v>
      </c>
      <c r="T29" s="50">
        <v>116.31614308561053</v>
      </c>
      <c r="U29" s="50">
        <v>121.42526672378456</v>
      </c>
      <c r="V29" s="48"/>
    </row>
    <row r="30" spans="3:22" ht="14.25" customHeight="1" x14ac:dyDescent="0.15">
      <c r="C30" s="45"/>
      <c r="D30" s="59" t="s">
        <v>28</v>
      </c>
      <c r="E30" s="60">
        <v>-0.08</v>
      </c>
      <c r="F30" s="55">
        <v>7.0337449158977883E-2</v>
      </c>
      <c r="G30" s="55">
        <v>5.5930423343992564E-2</v>
      </c>
      <c r="H30" s="55">
        <v>3.1802012729989615E-2</v>
      </c>
      <c r="I30" s="55">
        <v>6.9982258380028028E-3</v>
      </c>
      <c r="J30" s="55">
        <v>4.8077669185168537E-2</v>
      </c>
      <c r="K30" s="55">
        <v>3.4024072496954938E-2</v>
      </c>
      <c r="L30" s="55">
        <v>3.736359759062613E-2</v>
      </c>
      <c r="M30" s="55">
        <v>4.9796233802616774E-2</v>
      </c>
      <c r="N30" s="55">
        <v>5.4768130231593215E-2</v>
      </c>
      <c r="O30" s="55">
        <v>4.2746945909924783E-2</v>
      </c>
      <c r="P30" s="55">
        <v>-0.54406581438286694</v>
      </c>
      <c r="Q30" s="55">
        <v>0.43396846793748312</v>
      </c>
      <c r="R30" s="55">
        <v>0.28255685402363073</v>
      </c>
      <c r="S30" s="55">
        <v>9.8119999284373316E-2</v>
      </c>
      <c r="T30" s="55">
        <v>8.1847089840877407E-2</v>
      </c>
      <c r="U30" s="55">
        <v>4.3924458829533553E-2</v>
      </c>
      <c r="V30" s="48"/>
    </row>
    <row r="31" spans="3:22" ht="14.25" customHeight="1" x14ac:dyDescent="0.15">
      <c r="C31" s="45"/>
      <c r="D31" s="56" t="s">
        <v>25</v>
      </c>
      <c r="E31" s="57">
        <v>15.6</v>
      </c>
      <c r="F31" s="57">
        <v>16.71215139442231</v>
      </c>
      <c r="G31" s="57">
        <v>18.726536312849163</v>
      </c>
      <c r="H31" s="57">
        <v>19.573325918591109</v>
      </c>
      <c r="I31" s="57">
        <v>21.748197680011728</v>
      </c>
      <c r="J31" s="57">
        <v>23.123524685461661</v>
      </c>
      <c r="K31" s="57">
        <v>24.415855054602417</v>
      </c>
      <c r="L31" s="57">
        <v>25.273496691396318</v>
      </c>
      <c r="M31" s="57">
        <v>27.137777689000004</v>
      </c>
      <c r="N31" s="57">
        <v>28.323471271795796</v>
      </c>
      <c r="O31" s="57">
        <v>28.136816655070106</v>
      </c>
      <c r="P31" s="50">
        <v>5.7636730915653871</v>
      </c>
      <c r="Q31" s="50">
        <v>12.132710910890019</v>
      </c>
      <c r="R31" s="50">
        <v>18.408487490706474</v>
      </c>
      <c r="S31" s="50">
        <v>23.026280863883052</v>
      </c>
      <c r="T31" s="50">
        <v>26.230856773716624</v>
      </c>
      <c r="U31" s="50">
        <v>28.159063866515027</v>
      </c>
      <c r="V31" s="48"/>
    </row>
    <row r="32" spans="3:22" ht="14.25" customHeight="1" x14ac:dyDescent="0.15">
      <c r="C32" s="45"/>
      <c r="D32" s="59" t="s">
        <v>28</v>
      </c>
      <c r="E32" s="60">
        <v>-0.14699999999999999</v>
      </c>
      <c r="F32" s="55">
        <v>7.1291756052712207E-2</v>
      </c>
      <c r="G32" s="55">
        <v>0.12053414733300905</v>
      </c>
      <c r="H32" s="55">
        <v>4.521869883438745E-2</v>
      </c>
      <c r="I32" s="55">
        <v>0.11111406260061729</v>
      </c>
      <c r="J32" s="55">
        <v>6.3238665828109664E-2</v>
      </c>
      <c r="K32" s="55">
        <v>5.5888122019446262E-2</v>
      </c>
      <c r="L32" s="55">
        <v>3.512642235448693E-2</v>
      </c>
      <c r="M32" s="55">
        <v>7.3764268568279778E-2</v>
      </c>
      <c r="N32" s="55">
        <v>4.3691624140483665E-2</v>
      </c>
      <c r="O32" s="55">
        <v>-6.5901038377156329E-3</v>
      </c>
      <c r="P32" s="55">
        <v>-0.79515546615587718</v>
      </c>
      <c r="Q32" s="55">
        <v>1.1050310658050924</v>
      </c>
      <c r="R32" s="55">
        <v>0.51726086823543072</v>
      </c>
      <c r="S32" s="55">
        <v>0.25085131928996729</v>
      </c>
      <c r="T32" s="55">
        <v>0.13917036488771317</v>
      </c>
      <c r="U32" s="55">
        <v>7.3509115978646511E-2</v>
      </c>
      <c r="V32" s="48"/>
    </row>
    <row r="33" spans="3:33" ht="4.5" customHeight="1" x14ac:dyDescent="0.15">
      <c r="C33" s="61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43"/>
    </row>
    <row r="34" spans="3:33" ht="3.75" customHeight="1" x14ac:dyDescent="0.15">
      <c r="C34" s="64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37"/>
    </row>
    <row r="35" spans="3:33" ht="13.5" customHeight="1" x14ac:dyDescent="0.15">
      <c r="C35" s="247" t="s">
        <v>70</v>
      </c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</row>
    <row r="36" spans="3:33" ht="13" customHeight="1" x14ac:dyDescent="0.15">
      <c r="C36" s="47"/>
      <c r="D36" s="47"/>
      <c r="E36" s="47"/>
      <c r="F36" s="4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3:33" ht="13" customHeight="1" x14ac:dyDescent="0.15">
      <c r="C37" s="47"/>
      <c r="D37" s="47"/>
      <c r="E37" s="47"/>
      <c r="F37" s="47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</row>
    <row r="38" spans="3:33" ht="22.5" customHeight="1" x14ac:dyDescent="0.15">
      <c r="C38" s="235" t="s">
        <v>32</v>
      </c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7"/>
      <c r="X38" s="235" t="s">
        <v>67</v>
      </c>
      <c r="Y38" s="236"/>
      <c r="Z38" s="236"/>
      <c r="AA38" s="236"/>
      <c r="AB38" s="236"/>
      <c r="AC38" s="236"/>
      <c r="AD38" s="236"/>
      <c r="AE38" s="236"/>
      <c r="AF38" s="236"/>
      <c r="AG38" s="237"/>
    </row>
    <row r="39" spans="3:33" ht="15" customHeight="1" x14ac:dyDescent="0.15">
      <c r="C39" s="232" t="s">
        <v>1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4"/>
      <c r="X39" s="238" t="s">
        <v>68</v>
      </c>
      <c r="Y39" s="239"/>
      <c r="Z39" s="239"/>
      <c r="AA39" s="239"/>
      <c r="AB39" s="239"/>
      <c r="AC39" s="239"/>
      <c r="AD39" s="239"/>
      <c r="AE39" s="239"/>
      <c r="AF39" s="239"/>
      <c r="AG39" s="240"/>
    </row>
    <row r="40" spans="3:33" ht="16" customHeight="1" x14ac:dyDescent="0.15">
      <c r="C40" s="201"/>
      <c r="D40" s="33"/>
      <c r="E40" s="34">
        <v>2009</v>
      </c>
      <c r="F40" s="34">
        <v>2010</v>
      </c>
      <c r="G40" s="34">
        <v>2011</v>
      </c>
      <c r="H40" s="34">
        <v>2012</v>
      </c>
      <c r="I40" s="34">
        <v>2013</v>
      </c>
      <c r="J40" s="34">
        <v>2014</v>
      </c>
      <c r="K40" s="34">
        <v>2015</v>
      </c>
      <c r="L40" s="34">
        <v>2016</v>
      </c>
      <c r="M40" s="34">
        <v>2017</v>
      </c>
      <c r="N40" s="34">
        <v>2018</v>
      </c>
      <c r="O40" s="34">
        <v>2019</v>
      </c>
      <c r="P40" s="34">
        <v>2020</v>
      </c>
      <c r="Q40" s="34">
        <v>2021</v>
      </c>
      <c r="R40" s="34">
        <v>2022</v>
      </c>
      <c r="S40" s="34">
        <v>2023</v>
      </c>
      <c r="T40" s="34">
        <v>2024</v>
      </c>
      <c r="U40" s="34">
        <v>2025</v>
      </c>
      <c r="V40" s="202"/>
      <c r="X40" s="208"/>
      <c r="Y40" s="206"/>
      <c r="Z40" s="207">
        <v>2019</v>
      </c>
      <c r="AA40" s="207">
        <v>2020</v>
      </c>
      <c r="AB40" s="207">
        <v>2021</v>
      </c>
      <c r="AC40" s="207">
        <v>2022</v>
      </c>
      <c r="AD40" s="207">
        <v>2023</v>
      </c>
      <c r="AE40" s="207">
        <v>2024</v>
      </c>
      <c r="AF40" s="207">
        <v>2025</v>
      </c>
      <c r="AG40" s="209"/>
    </row>
    <row r="41" spans="3:33" ht="18" customHeight="1" x14ac:dyDescent="0.15">
      <c r="C41" s="102" t="s">
        <v>2</v>
      </c>
      <c r="D41" s="44"/>
      <c r="E41" s="52">
        <v>194.93855340491953</v>
      </c>
      <c r="F41" s="52">
        <v>212.57175303553606</v>
      </c>
      <c r="G41" s="52">
        <v>222.81795320248887</v>
      </c>
      <c r="H41" s="52">
        <v>229.87035075315558</v>
      </c>
      <c r="I41" s="52">
        <v>242.82563979991392</v>
      </c>
      <c r="J41" s="52">
        <v>251.30777579654574</v>
      </c>
      <c r="K41" s="52">
        <v>263.36853527175606</v>
      </c>
      <c r="L41" s="52">
        <v>268.42305303222071</v>
      </c>
      <c r="M41" s="52">
        <v>273.67476008651096</v>
      </c>
      <c r="N41" s="52">
        <v>281.37319986839412</v>
      </c>
      <c r="O41" s="52">
        <v>285.98997677510164</v>
      </c>
      <c r="P41" s="52">
        <v>140.63176175828318</v>
      </c>
      <c r="Q41" s="52">
        <v>204.62297657235766</v>
      </c>
      <c r="R41" s="52">
        <v>256.72965145189471</v>
      </c>
      <c r="S41" s="52">
        <v>275.4471104387377</v>
      </c>
      <c r="T41" s="52">
        <v>290.89735355859773</v>
      </c>
      <c r="U41" s="52">
        <v>298.07955370256479</v>
      </c>
      <c r="V41" s="103"/>
      <c r="X41" s="102" t="s">
        <v>2</v>
      </c>
      <c r="Y41" s="44"/>
      <c r="Z41" s="186">
        <f>O41/$O41</f>
        <v>1</v>
      </c>
      <c r="AA41" s="186">
        <f t="shared" ref="AA41" si="0">P41/$O41</f>
        <v>0.49173668022944017</v>
      </c>
      <c r="AB41" s="186">
        <f t="shared" ref="AB41" si="1">Q41/$O41</f>
        <v>0.71549002828609687</v>
      </c>
      <c r="AC41" s="186">
        <f t="shared" ref="AC41" si="2">R41/$O41</f>
        <v>0.89768758453301734</v>
      </c>
      <c r="AD41" s="186">
        <f t="shared" ref="AD41" si="3">S41/$O41</f>
        <v>0.96313553903095461</v>
      </c>
      <c r="AE41" s="186">
        <f t="shared" ref="AE41:AF41" si="4">T41/$O41</f>
        <v>1.0171592614497647</v>
      </c>
      <c r="AF41" s="186">
        <f t="shared" si="4"/>
        <v>1.0422727294983847</v>
      </c>
      <c r="AG41" s="106"/>
    </row>
    <row r="42" spans="3:33" ht="14.25" customHeight="1" x14ac:dyDescent="0.15">
      <c r="C42" s="105"/>
      <c r="D42" s="181" t="s">
        <v>33</v>
      </c>
      <c r="E42" s="203">
        <v>47.646984458465973</v>
      </c>
      <c r="F42" s="203">
        <v>47.396180076718856</v>
      </c>
      <c r="G42" s="203">
        <v>48.294479000000003</v>
      </c>
      <c r="H42" s="203">
        <v>49.651995762681601</v>
      </c>
      <c r="I42" s="203">
        <v>47.139758362361732</v>
      </c>
      <c r="J42" s="203">
        <v>47.483910732217211</v>
      </c>
      <c r="K42" s="203">
        <v>48.874221735704936</v>
      </c>
      <c r="L42" s="203">
        <v>49.361920412265313</v>
      </c>
      <c r="M42" s="203">
        <v>49.743274923897637</v>
      </c>
      <c r="N42" s="203">
        <v>51.800885271370063</v>
      </c>
      <c r="O42" s="203">
        <v>51.902019577285728</v>
      </c>
      <c r="P42" s="203">
        <v>16.427222193587916</v>
      </c>
      <c r="Q42" s="203">
        <v>20.864636054684897</v>
      </c>
      <c r="R42" s="203">
        <v>38.315172962347503</v>
      </c>
      <c r="S42" s="203">
        <v>40.878931044161</v>
      </c>
      <c r="T42" s="203">
        <v>50.179517350554306</v>
      </c>
      <c r="U42" s="203">
        <v>52.830921499989785</v>
      </c>
      <c r="V42" s="106"/>
      <c r="X42" s="105"/>
      <c r="Y42" s="181" t="s">
        <v>33</v>
      </c>
      <c r="Z42" s="187">
        <f>O42/$O42</f>
        <v>1</v>
      </c>
      <c r="AA42" s="187">
        <f t="shared" ref="AA42" si="5">P42/$O42</f>
        <v>0.31650448917747093</v>
      </c>
      <c r="AB42" s="187">
        <f t="shared" ref="AB42:AB43" si="6">Q42/$O42</f>
        <v>0.40200046596676259</v>
      </c>
      <c r="AC42" s="187">
        <f t="shared" ref="AC42:AC43" si="7">R42/$O42</f>
        <v>0.73822123444143706</v>
      </c>
      <c r="AD42" s="187">
        <f t="shared" ref="AD42:AD43" si="8">S42/$O42</f>
        <v>0.787617348555954</v>
      </c>
      <c r="AE42" s="187">
        <f t="shared" ref="AE42:AF43" si="9">T42/$O42</f>
        <v>0.96681242385633004</v>
      </c>
      <c r="AF42" s="187">
        <f t="shared" si="9"/>
        <v>1.01789722115381</v>
      </c>
      <c r="AG42" s="106"/>
    </row>
    <row r="43" spans="3:33" ht="14.25" customHeight="1" x14ac:dyDescent="0.15">
      <c r="C43" s="105"/>
      <c r="D43" s="181" t="s">
        <v>27</v>
      </c>
      <c r="E43" s="203">
        <v>147.29156894645357</v>
      </c>
      <c r="F43" s="203">
        <v>165.17557295881721</v>
      </c>
      <c r="G43" s="203">
        <v>174.52347420248887</v>
      </c>
      <c r="H43" s="203">
        <v>180.21835499047398</v>
      </c>
      <c r="I43" s="203">
        <v>195.68588143755218</v>
      </c>
      <c r="J43" s="203">
        <v>203.82386506432852</v>
      </c>
      <c r="K43" s="203">
        <v>214.49431353605112</v>
      </c>
      <c r="L43" s="203">
        <v>219.0611326199554</v>
      </c>
      <c r="M43" s="203">
        <v>223.93148516261334</v>
      </c>
      <c r="N43" s="203">
        <v>229.57231459702408</v>
      </c>
      <c r="O43" s="203">
        <v>234.08795719781591</v>
      </c>
      <c r="P43" s="203">
        <v>124.20453956469525</v>
      </c>
      <c r="Q43" s="203">
        <v>183.75834051767276</v>
      </c>
      <c r="R43" s="203">
        <v>218.41447848954724</v>
      </c>
      <c r="S43" s="203">
        <v>234.56817939457667</v>
      </c>
      <c r="T43" s="203">
        <v>240.71783620804342</v>
      </c>
      <c r="U43" s="203">
        <v>245.24863220257504</v>
      </c>
      <c r="V43" s="106"/>
      <c r="X43" s="105"/>
      <c r="Y43" s="181" t="s">
        <v>27</v>
      </c>
      <c r="Z43" s="187">
        <f>O43/$O43</f>
        <v>1</v>
      </c>
      <c r="AA43" s="187">
        <f>P43/$O43</f>
        <v>0.5305891898562568</v>
      </c>
      <c r="AB43" s="187">
        <f t="shared" si="6"/>
        <v>0.78499698454110511</v>
      </c>
      <c r="AC43" s="187">
        <f t="shared" si="7"/>
        <v>0.93304448936250139</v>
      </c>
      <c r="AD43" s="187">
        <f t="shared" si="8"/>
        <v>1.002051460495915</v>
      </c>
      <c r="AE43" s="187">
        <f t="shared" si="9"/>
        <v>1.0283221703909566</v>
      </c>
      <c r="AF43" s="187">
        <f t="shared" si="9"/>
        <v>1.0476772711350024</v>
      </c>
      <c r="AG43" s="106"/>
    </row>
    <row r="44" spans="3:33" ht="4.5" customHeight="1" x14ac:dyDescent="0.15">
      <c r="C44" s="204"/>
      <c r="D44" s="41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205"/>
      <c r="X44" s="204"/>
      <c r="Y44" s="41"/>
      <c r="Z44" s="195"/>
      <c r="AA44" s="195"/>
      <c r="AB44" s="195"/>
      <c r="AC44" s="195"/>
      <c r="AD44" s="195"/>
      <c r="AE44" s="195"/>
      <c r="AF44" s="195"/>
      <c r="AG44" s="113"/>
    </row>
    <row r="45" spans="3:33" ht="4.5" customHeight="1" x14ac:dyDescent="0.15">
      <c r="C45" s="102"/>
      <c r="D45" s="44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103"/>
      <c r="X45" s="102"/>
      <c r="Y45" s="44"/>
      <c r="Z45" s="187"/>
      <c r="AA45" s="187"/>
      <c r="AB45" s="187"/>
      <c r="AC45" s="187"/>
      <c r="AD45" s="187"/>
      <c r="AE45" s="187"/>
      <c r="AF45" s="187"/>
      <c r="AG45" s="106"/>
    </row>
    <row r="46" spans="3:33" ht="14.25" customHeight="1" x14ac:dyDescent="0.15">
      <c r="C46" s="105" t="s">
        <v>23</v>
      </c>
      <c r="D46" s="181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06"/>
      <c r="X46" s="105" t="s">
        <v>23</v>
      </c>
      <c r="Y46" s="181"/>
      <c r="Z46" s="187"/>
      <c r="AA46" s="187"/>
      <c r="AB46" s="187"/>
      <c r="AC46" s="187"/>
      <c r="AD46" s="187"/>
      <c r="AE46" s="187"/>
      <c r="AF46" s="187"/>
      <c r="AG46" s="108"/>
    </row>
    <row r="47" spans="3:33" ht="14.25" customHeight="1" x14ac:dyDescent="0.15">
      <c r="C47" s="105"/>
      <c r="D47" s="181" t="s">
        <v>2</v>
      </c>
      <c r="E47" s="203">
        <v>182.7820008113207</v>
      </c>
      <c r="F47" s="203">
        <v>199.27600137144114</v>
      </c>
      <c r="G47" s="203">
        <v>208.61500130805604</v>
      </c>
      <c r="H47" s="203">
        <v>215.05599989530774</v>
      </c>
      <c r="I47" s="203">
        <v>227.17208810658536</v>
      </c>
      <c r="J47" s="203">
        <v>234.8489308036597</v>
      </c>
      <c r="K47" s="203">
        <v>246.31063268127218</v>
      </c>
      <c r="L47" s="203">
        <v>251.08474013222073</v>
      </c>
      <c r="M47" s="203">
        <v>256.1064719176739</v>
      </c>
      <c r="N47" s="203">
        <v>263.27740882695838</v>
      </c>
      <c r="O47" s="203">
        <v>268.10646895660057</v>
      </c>
      <c r="P47" s="203">
        <v>136.90455527714431</v>
      </c>
      <c r="Q47" s="203">
        <v>195.98546249764513</v>
      </c>
      <c r="R47" s="203">
        <v>244.0380594143806</v>
      </c>
      <c r="S47" s="203">
        <v>260.19288982239482</v>
      </c>
      <c r="T47" s="203">
        <v>273.68474880541527</v>
      </c>
      <c r="U47" s="203">
        <v>279.55597190468683</v>
      </c>
      <c r="V47" s="106"/>
      <c r="X47" s="105"/>
      <c r="Y47" s="181" t="s">
        <v>2</v>
      </c>
      <c r="Z47" s="187">
        <f t="shared" ref="Z47:Z52" si="10">O47/$O47</f>
        <v>1</v>
      </c>
      <c r="AA47" s="187">
        <f t="shared" ref="AA47:AA52" si="11">P47/$O47</f>
        <v>0.51063503170938251</v>
      </c>
      <c r="AB47" s="187">
        <f t="shared" ref="AB47:AB52" si="12">Q47/$O47</f>
        <v>0.73099863371580964</v>
      </c>
      <c r="AC47" s="187">
        <f t="shared" ref="AC47:AC52" si="13">R47/$O47</f>
        <v>0.91022816556464359</v>
      </c>
      <c r="AD47" s="187">
        <f t="shared" ref="AD47:AD52" si="14">S47/$O47</f>
        <v>0.97048344575569812</v>
      </c>
      <c r="AE47" s="187">
        <f t="shared" ref="AE47:AF52" si="15">T47/$O47</f>
        <v>1.0208062113179286</v>
      </c>
      <c r="AF47" s="187">
        <f t="shared" si="15"/>
        <v>1.0427050603912866</v>
      </c>
      <c r="AG47" s="106"/>
    </row>
    <row r="48" spans="3:33" ht="14.25" customHeight="1" x14ac:dyDescent="0.15">
      <c r="C48" s="107"/>
      <c r="D48" s="181" t="s">
        <v>33</v>
      </c>
      <c r="E48" s="203">
        <v>44.243000000000002</v>
      </c>
      <c r="F48" s="203">
        <v>43.823</v>
      </c>
      <c r="G48" s="203">
        <v>44.234000000000002</v>
      </c>
      <c r="H48" s="203">
        <v>42.576000000000001</v>
      </c>
      <c r="I48" s="203">
        <v>42.928060000000002</v>
      </c>
      <c r="J48" s="203">
        <v>43.041269999999997</v>
      </c>
      <c r="K48" s="203">
        <v>44.2532</v>
      </c>
      <c r="L48" s="203">
        <v>44.681890000000003</v>
      </c>
      <c r="M48" s="203">
        <v>45.175519999999999</v>
      </c>
      <c r="N48" s="203">
        <v>47.104599999999998</v>
      </c>
      <c r="O48" s="203">
        <v>47.351020000000005</v>
      </c>
      <c r="P48" s="203">
        <v>16.113137822200187</v>
      </c>
      <c r="Q48" s="203">
        <v>20.213827716790007</v>
      </c>
      <c r="R48" s="203">
        <v>37.156384008798028</v>
      </c>
      <c r="S48" s="203">
        <v>38.852835565125616</v>
      </c>
      <c r="T48" s="203">
        <v>46.631565864210472</v>
      </c>
      <c r="U48" s="203">
        <v>48.409261873489243</v>
      </c>
      <c r="V48" s="108"/>
      <c r="X48" s="107"/>
      <c r="Y48" s="181" t="s">
        <v>33</v>
      </c>
      <c r="Z48" s="187">
        <f t="shared" si="10"/>
        <v>1</v>
      </c>
      <c r="AA48" s="187">
        <f t="shared" si="11"/>
        <v>0.34029125079460137</v>
      </c>
      <c r="AB48" s="187">
        <f t="shared" si="12"/>
        <v>0.42689318449296348</v>
      </c>
      <c r="AC48" s="187">
        <f t="shared" si="13"/>
        <v>0.78470081550087034</v>
      </c>
      <c r="AD48" s="187">
        <f t="shared" si="14"/>
        <v>0.82052795409952339</v>
      </c>
      <c r="AE48" s="187">
        <f t="shared" si="15"/>
        <v>0.98480594217844653</v>
      </c>
      <c r="AF48" s="187">
        <f t="shared" si="15"/>
        <v>1.0223488717558615</v>
      </c>
      <c r="AG48" s="106"/>
    </row>
    <row r="49" spans="3:33" ht="14.25" customHeight="1" x14ac:dyDescent="0.15">
      <c r="C49" s="105"/>
      <c r="D49" s="181" t="s">
        <v>27</v>
      </c>
      <c r="E49" s="203">
        <v>138.5390008113207</v>
      </c>
      <c r="F49" s="203">
        <v>155.45300137144113</v>
      </c>
      <c r="G49" s="203">
        <v>164.38100130805603</v>
      </c>
      <c r="H49" s="203">
        <v>172.47999989530774</v>
      </c>
      <c r="I49" s="203">
        <v>184.24402810658535</v>
      </c>
      <c r="J49" s="203">
        <v>191.8076608036597</v>
      </c>
      <c r="K49" s="203">
        <v>202.05743268127219</v>
      </c>
      <c r="L49" s="203">
        <v>206.40285013222072</v>
      </c>
      <c r="M49" s="203">
        <v>210.93095191767392</v>
      </c>
      <c r="N49" s="203">
        <v>216.1728088269584</v>
      </c>
      <c r="O49" s="203">
        <v>220.75544895660056</v>
      </c>
      <c r="P49" s="203">
        <v>120.79141745494412</v>
      </c>
      <c r="Q49" s="203">
        <v>175.77163478085512</v>
      </c>
      <c r="R49" s="203">
        <v>206.88167540558257</v>
      </c>
      <c r="S49" s="203">
        <v>221.3400542572692</v>
      </c>
      <c r="T49" s="203">
        <v>227.0531829412048</v>
      </c>
      <c r="U49" s="203">
        <v>231.14671003119759</v>
      </c>
      <c r="V49" s="106"/>
      <c r="X49" s="105"/>
      <c r="Y49" s="181" t="s">
        <v>27</v>
      </c>
      <c r="Z49" s="187">
        <f t="shared" si="10"/>
        <v>1</v>
      </c>
      <c r="AA49" s="187">
        <f t="shared" si="11"/>
        <v>0.54717298270943759</v>
      </c>
      <c r="AB49" s="187">
        <f t="shared" si="12"/>
        <v>0.7962278422192467</v>
      </c>
      <c r="AC49" s="187">
        <f t="shared" si="13"/>
        <v>0.93715319999305879</v>
      </c>
      <c r="AD49" s="187">
        <f t="shared" si="14"/>
        <v>1.0026482032648878</v>
      </c>
      <c r="AE49" s="187">
        <f t="shared" si="15"/>
        <v>1.0285281020893049</v>
      </c>
      <c r="AF49" s="187">
        <f t="shared" si="15"/>
        <v>1.0470713684473532</v>
      </c>
      <c r="AG49" s="106"/>
    </row>
    <row r="50" spans="3:33" ht="4.5" customHeight="1" x14ac:dyDescent="0.15">
      <c r="C50" s="123"/>
      <c r="D50" s="18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106"/>
      <c r="X50" s="123"/>
      <c r="Y50" s="180"/>
      <c r="Z50" s="187"/>
      <c r="AA50" s="187"/>
      <c r="AB50" s="187"/>
      <c r="AC50" s="187"/>
      <c r="AD50" s="187"/>
      <c r="AE50" s="187"/>
      <c r="AF50" s="187"/>
      <c r="AG50" s="106"/>
    </row>
    <row r="51" spans="3:33" ht="14.25" customHeight="1" x14ac:dyDescent="0.15">
      <c r="C51" s="123"/>
      <c r="D51" s="181" t="s">
        <v>34</v>
      </c>
      <c r="E51" s="203">
        <v>94.868755152424555</v>
      </c>
      <c r="F51" s="203">
        <v>104.12634161069948</v>
      </c>
      <c r="G51" s="203">
        <v>109.56200130805604</v>
      </c>
      <c r="H51" s="203">
        <v>113.258</v>
      </c>
      <c r="I51" s="203">
        <v>120.11860763001491</v>
      </c>
      <c r="J51" s="203">
        <v>124.38664062064865</v>
      </c>
      <c r="K51" s="203">
        <v>131.154241099334</v>
      </c>
      <c r="L51" s="203">
        <v>133.27975154389799</v>
      </c>
      <c r="M51" s="203">
        <v>136.88782346629131</v>
      </c>
      <c r="N51" s="203">
        <v>141.13786348851693</v>
      </c>
      <c r="O51" s="203">
        <v>144.19447675273477</v>
      </c>
      <c r="P51" s="203">
        <v>74.304113399439629</v>
      </c>
      <c r="Q51" s="203">
        <v>106.84423801526287</v>
      </c>
      <c r="R51" s="203">
        <v>132.45017014808244</v>
      </c>
      <c r="S51" s="203">
        <v>140.58165230952523</v>
      </c>
      <c r="T51" s="203">
        <v>146.51064282554233</v>
      </c>
      <c r="U51" s="203">
        <v>150.3523105905503</v>
      </c>
      <c r="V51" s="106"/>
      <c r="X51" s="123"/>
      <c r="Y51" s="181" t="s">
        <v>34</v>
      </c>
      <c r="Z51" s="187">
        <f t="shared" si="10"/>
        <v>1</v>
      </c>
      <c r="AA51" s="187">
        <f t="shared" si="11"/>
        <v>0.51530485128675629</v>
      </c>
      <c r="AB51" s="187">
        <f t="shared" si="12"/>
        <v>0.74097316638888866</v>
      </c>
      <c r="AC51" s="187">
        <f t="shared" si="13"/>
        <v>0.91855231303490548</v>
      </c>
      <c r="AD51" s="187">
        <f t="shared" si="14"/>
        <v>0.97494477926914747</v>
      </c>
      <c r="AE51" s="187">
        <f t="shared" si="15"/>
        <v>1.0160627932842348</v>
      </c>
      <c r="AF51" s="187">
        <f t="shared" si="15"/>
        <v>1.0427050603912869</v>
      </c>
      <c r="AG51" s="106"/>
    </row>
    <row r="52" spans="3:33" ht="14.25" customHeight="1" x14ac:dyDescent="0.15">
      <c r="C52" s="123"/>
      <c r="D52" s="181" t="s">
        <v>35</v>
      </c>
      <c r="E52" s="203">
        <v>87.913245658896145</v>
      </c>
      <c r="F52" s="203">
        <v>95.149659760741656</v>
      </c>
      <c r="G52" s="203">
        <v>99.052999999999997</v>
      </c>
      <c r="H52" s="203">
        <v>101.798</v>
      </c>
      <c r="I52" s="203">
        <v>107.05348047657046</v>
      </c>
      <c r="J52" s="203">
        <v>110.46229018301105</v>
      </c>
      <c r="K52" s="203">
        <v>115.15639158193817</v>
      </c>
      <c r="L52" s="203">
        <v>117.80498858832273</v>
      </c>
      <c r="M52" s="203">
        <v>119.21864845138261</v>
      </c>
      <c r="N52" s="203">
        <v>122.13950533844148</v>
      </c>
      <c r="O52" s="203">
        <v>123.91199220386579</v>
      </c>
      <c r="P52" s="203">
        <v>62.600441877704668</v>
      </c>
      <c r="Q52" s="203">
        <v>89.141224482382242</v>
      </c>
      <c r="R52" s="203">
        <v>111.58788926629815</v>
      </c>
      <c r="S52" s="203">
        <v>119.61123751286956</v>
      </c>
      <c r="T52" s="203">
        <v>127.17410597987292</v>
      </c>
      <c r="U52" s="203">
        <v>129.20366131413653</v>
      </c>
      <c r="V52" s="106"/>
      <c r="X52" s="123"/>
      <c r="Y52" s="181" t="s">
        <v>35</v>
      </c>
      <c r="Z52" s="187">
        <f t="shared" si="10"/>
        <v>1</v>
      </c>
      <c r="AA52" s="187">
        <f t="shared" si="11"/>
        <v>0.50520083459485909</v>
      </c>
      <c r="AB52" s="187">
        <f t="shared" si="12"/>
        <v>0.71939142367853259</v>
      </c>
      <c r="AC52" s="187">
        <f t="shared" si="13"/>
        <v>0.90054148336755446</v>
      </c>
      <c r="AD52" s="187">
        <f t="shared" si="14"/>
        <v>0.96529186066252226</v>
      </c>
      <c r="AE52" s="187">
        <f t="shared" si="15"/>
        <v>1.0263260538224592</v>
      </c>
      <c r="AF52" s="187">
        <f t="shared" si="15"/>
        <v>1.0427050603912866</v>
      </c>
      <c r="AG52" s="106"/>
    </row>
    <row r="53" spans="3:33" ht="4.5" customHeight="1" x14ac:dyDescent="0.15">
      <c r="C53" s="204"/>
      <c r="D53" s="41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205"/>
      <c r="X53" s="204"/>
      <c r="Y53" s="41"/>
      <c r="Z53" s="195"/>
      <c r="AA53" s="195"/>
      <c r="AB53" s="195"/>
      <c r="AC53" s="195"/>
      <c r="AD53" s="195"/>
      <c r="AE53" s="195"/>
      <c r="AF53" s="195"/>
      <c r="AG53" s="113"/>
    </row>
    <row r="54" spans="3:33" ht="4.5" customHeight="1" x14ac:dyDescent="0.15">
      <c r="C54" s="102"/>
      <c r="D54" s="44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103"/>
      <c r="X54" s="102"/>
      <c r="Y54" s="44"/>
      <c r="Z54" s="187"/>
      <c r="AA54" s="187"/>
      <c r="AB54" s="187"/>
      <c r="AC54" s="187"/>
      <c r="AD54" s="187"/>
      <c r="AE54" s="187"/>
      <c r="AF54" s="187"/>
      <c r="AG54" s="106"/>
    </row>
    <row r="55" spans="3:33" ht="14.25" customHeight="1" x14ac:dyDescent="0.15">
      <c r="C55" s="105" t="s">
        <v>25</v>
      </c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06"/>
      <c r="X55" s="105" t="s">
        <v>25</v>
      </c>
      <c r="Y55" s="181"/>
      <c r="Z55" s="228"/>
      <c r="AA55" s="228"/>
      <c r="AB55" s="228"/>
      <c r="AC55" s="228"/>
      <c r="AD55" s="228"/>
      <c r="AE55" s="228"/>
      <c r="AF55" s="228"/>
      <c r="AG55" s="198"/>
    </row>
    <row r="56" spans="3:33" ht="14.25" customHeight="1" x14ac:dyDescent="0.15">
      <c r="C56" s="105"/>
      <c r="D56" s="181" t="s">
        <v>2</v>
      </c>
      <c r="E56" s="203">
        <v>12.156552593598844</v>
      </c>
      <c r="F56" s="203">
        <v>13.295751664094936</v>
      </c>
      <c r="G56" s="203">
        <v>14.202951894432816</v>
      </c>
      <c r="H56" s="203">
        <v>14.814350857847829</v>
      </c>
      <c r="I56" s="203">
        <v>15.653551693328577</v>
      </c>
      <c r="J56" s="203">
        <v>16.458844992886014</v>
      </c>
      <c r="K56" s="203">
        <v>17.057902590483859</v>
      </c>
      <c r="L56" s="203">
        <v>17.338312900000002</v>
      </c>
      <c r="M56" s="203">
        <v>17.568288168837068</v>
      </c>
      <c r="N56" s="203">
        <v>18.095791041435735</v>
      </c>
      <c r="O56" s="203">
        <v>17.883507818501069</v>
      </c>
      <c r="P56" s="203">
        <v>3.7272064811388592</v>
      </c>
      <c r="Q56" s="203">
        <v>8.6375140747125307</v>
      </c>
      <c r="R56" s="203">
        <v>12.69159203751415</v>
      </c>
      <c r="S56" s="203">
        <v>15.254220616342865</v>
      </c>
      <c r="T56" s="203">
        <v>17.212604753182461</v>
      </c>
      <c r="U56" s="203">
        <v>18.523581797878002</v>
      </c>
      <c r="V56" s="106"/>
      <c r="X56" s="105"/>
      <c r="Y56" s="181" t="s">
        <v>2</v>
      </c>
      <c r="Z56" s="187">
        <f t="shared" ref="Z56:Z58" si="16">O56/$O56</f>
        <v>1</v>
      </c>
      <c r="AA56" s="187">
        <f t="shared" ref="AA56:AA58" si="17">P56/$O56</f>
        <v>0.20841584989735309</v>
      </c>
      <c r="AB56" s="187">
        <f t="shared" ref="AB56:AB58" si="18">Q56/$O56</f>
        <v>0.48298768688862831</v>
      </c>
      <c r="AC56" s="187">
        <f t="shared" ref="AC56:AC58" si="19">R56/$O56</f>
        <v>0.70968135369864549</v>
      </c>
      <c r="AD56" s="187">
        <f t="shared" ref="AD56:AD58" si="20">S56/$O56</f>
        <v>0.85297698701827829</v>
      </c>
      <c r="AE56" s="187">
        <f t="shared" ref="AE56:AF58" si="21">T56/$O56</f>
        <v>0.96248481717750378</v>
      </c>
      <c r="AF56" s="187">
        <f t="shared" si="21"/>
        <v>1.0357912992167428</v>
      </c>
      <c r="AG56" s="198"/>
    </row>
    <row r="57" spans="3:33" ht="14.25" customHeight="1" x14ac:dyDescent="0.15">
      <c r="C57" s="105"/>
      <c r="D57" s="188" t="s">
        <v>26</v>
      </c>
      <c r="E57" s="203">
        <v>4.6695525935988442</v>
      </c>
      <c r="F57" s="203">
        <v>5.5723218409790549</v>
      </c>
      <c r="G57" s="203">
        <v>6.1449367701155051</v>
      </c>
      <c r="H57" s="203">
        <v>6.197000000000001</v>
      </c>
      <c r="I57" s="203">
        <v>6.6094270494750429</v>
      </c>
      <c r="J57" s="203">
        <v>7.2618037976812566</v>
      </c>
      <c r="K57" s="203">
        <v>7.6792064301784873</v>
      </c>
      <c r="L57" s="203">
        <v>7.8479380000000019</v>
      </c>
      <c r="M57" s="203">
        <v>8.2008072687706548</v>
      </c>
      <c r="N57" s="203">
        <v>8.4202638619681487</v>
      </c>
      <c r="O57" s="203">
        <v>8.4289762451147787</v>
      </c>
      <c r="P57" s="203">
        <v>1.3417290664948474</v>
      </c>
      <c r="Q57" s="203">
        <v>3.1519669987257015</v>
      </c>
      <c r="R57" s="203">
        <v>5.0426433859665565</v>
      </c>
      <c r="S57" s="203">
        <v>6.4926249326944587</v>
      </c>
      <c r="T57" s="203">
        <v>7.5550247365497052</v>
      </c>
      <c r="U57" s="203">
        <v>8.2888693259803734</v>
      </c>
      <c r="V57" s="106"/>
      <c r="X57" s="105"/>
      <c r="Y57" s="188" t="s">
        <v>26</v>
      </c>
      <c r="Z57" s="187">
        <f t="shared" si="16"/>
        <v>1</v>
      </c>
      <c r="AA57" s="187">
        <f t="shared" si="17"/>
        <v>0.15918054903434797</v>
      </c>
      <c r="AB57" s="187">
        <f t="shared" si="18"/>
        <v>0.37394422609181061</v>
      </c>
      <c r="AC57" s="187">
        <f t="shared" si="19"/>
        <v>0.59825099031322393</v>
      </c>
      <c r="AD57" s="187">
        <f t="shared" si="20"/>
        <v>0.77027443711891108</v>
      </c>
      <c r="AE57" s="187">
        <f t="shared" si="21"/>
        <v>0.89631581782288283</v>
      </c>
      <c r="AF57" s="187">
        <f t="shared" si="21"/>
        <v>0.98337794352954688</v>
      </c>
      <c r="AG57" s="198"/>
    </row>
    <row r="58" spans="3:33" ht="14.25" customHeight="1" x14ac:dyDescent="0.15">
      <c r="C58" s="105"/>
      <c r="D58" s="188" t="s">
        <v>16</v>
      </c>
      <c r="E58" s="203">
        <v>6.2539999999999996</v>
      </c>
      <c r="F58" s="203">
        <v>6.3674598231158814</v>
      </c>
      <c r="G58" s="203">
        <v>6.582515124317311</v>
      </c>
      <c r="H58" s="203">
        <v>7.0743508578478282</v>
      </c>
      <c r="I58" s="203">
        <v>7.4767671267990963</v>
      </c>
      <c r="J58" s="203">
        <v>7.5719957049057864</v>
      </c>
      <c r="K58" s="203">
        <v>7.799262510005887</v>
      </c>
      <c r="L58" s="203">
        <v>7.9485541999999993</v>
      </c>
      <c r="M58" s="203">
        <v>7.7100236475664135</v>
      </c>
      <c r="N58" s="203">
        <v>7.9534290941200858</v>
      </c>
      <c r="O58" s="203">
        <v>7.722873108714527</v>
      </c>
      <c r="P58" s="203">
        <v>1.9847014729387358</v>
      </c>
      <c r="Q58" s="203">
        <v>4.6156985748546697</v>
      </c>
      <c r="R58" s="203">
        <v>6.3094350691789538</v>
      </c>
      <c r="S58" s="203">
        <v>7.1068961662884238</v>
      </c>
      <c r="T58" s="203">
        <v>7.8256077140625173</v>
      </c>
      <c r="U58" s="203">
        <v>8.2738202977633666</v>
      </c>
      <c r="V58" s="106"/>
      <c r="X58" s="105"/>
      <c r="Y58" s="188" t="s">
        <v>16</v>
      </c>
      <c r="Z58" s="187">
        <f t="shared" si="16"/>
        <v>1</v>
      </c>
      <c r="AA58" s="187">
        <f t="shared" si="17"/>
        <v>0.25699004049402147</v>
      </c>
      <c r="AB58" s="187">
        <f t="shared" si="18"/>
        <v>0.5976659864638062</v>
      </c>
      <c r="AC58" s="187">
        <f t="shared" si="19"/>
        <v>0.81698028445648774</v>
      </c>
      <c r="AD58" s="187">
        <f t="shared" si="20"/>
        <v>0.92023992447434722</v>
      </c>
      <c r="AE58" s="187">
        <f t="shared" si="21"/>
        <v>1.0133026405978449</v>
      </c>
      <c r="AF58" s="187">
        <f t="shared" si="21"/>
        <v>1.0713396661181895</v>
      </c>
      <c r="AG58" s="198"/>
    </row>
    <row r="59" spans="3:33" ht="14.25" customHeight="1" x14ac:dyDescent="0.15">
      <c r="C59" s="105"/>
      <c r="D59" s="188" t="s">
        <v>15</v>
      </c>
      <c r="E59" s="203">
        <v>1.2330000000000001</v>
      </c>
      <c r="F59" s="203">
        <v>1.3559700000000001</v>
      </c>
      <c r="G59" s="203">
        <v>1.4755</v>
      </c>
      <c r="H59" s="203">
        <v>1.5429999999999999</v>
      </c>
      <c r="I59" s="203">
        <v>1.5673575170544383</v>
      </c>
      <c r="J59" s="203">
        <v>1.6250454902989711</v>
      </c>
      <c r="K59" s="203">
        <v>1.579433650299485</v>
      </c>
      <c r="L59" s="203">
        <v>1.5418206999999999</v>
      </c>
      <c r="M59" s="203">
        <v>1.6574572525</v>
      </c>
      <c r="N59" s="203">
        <v>1.7220980853475001</v>
      </c>
      <c r="O59" s="203">
        <v>1.7316584646717637</v>
      </c>
      <c r="P59" s="203">
        <v>0.40077594170527603</v>
      </c>
      <c r="Q59" s="203">
        <v>0.86984850113215961</v>
      </c>
      <c r="R59" s="203">
        <v>1.3395135823686399</v>
      </c>
      <c r="S59" s="203">
        <v>1.6546995173599823</v>
      </c>
      <c r="T59" s="203">
        <v>1.8319723025702388</v>
      </c>
      <c r="U59" s="203">
        <v>1.9608921741342626</v>
      </c>
      <c r="V59" s="74"/>
      <c r="X59" s="105"/>
      <c r="Y59" s="188" t="s">
        <v>15</v>
      </c>
      <c r="Z59" s="187">
        <f t="shared" ref="Z59" si="22">O59/$O59</f>
        <v>1</v>
      </c>
      <c r="AA59" s="187">
        <f t="shared" ref="AA59" si="23">P59/$O59</f>
        <v>0.23144052356839501</v>
      </c>
      <c r="AB59" s="187">
        <f t="shared" ref="AB59" si="24">Q59/$O59</f>
        <v>0.50232105168442653</v>
      </c>
      <c r="AC59" s="187">
        <f t="shared" ref="AC59" si="25">R59/$O59</f>
        <v>0.77354374993486097</v>
      </c>
      <c r="AD59" s="187">
        <f t="shared" ref="AD59" si="26">S59/$O59</f>
        <v>0.9555576640071638</v>
      </c>
      <c r="AE59" s="187">
        <f t="shared" ref="AE59:AF59" si="27">T59/$O59</f>
        <v>1.0579293434271346</v>
      </c>
      <c r="AF59" s="187">
        <f t="shared" si="27"/>
        <v>1.1323781300638578</v>
      </c>
      <c r="AG59" s="198"/>
    </row>
    <row r="60" spans="3:33" ht="4.5" customHeight="1" x14ac:dyDescent="0.15">
      <c r="C60" s="105"/>
      <c r="D60" s="181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106"/>
      <c r="X60" s="105"/>
      <c r="Y60" s="181"/>
      <c r="Z60" s="229"/>
      <c r="AA60" s="228"/>
      <c r="AB60" s="228"/>
      <c r="AC60" s="228"/>
      <c r="AD60" s="228"/>
      <c r="AE60" s="228"/>
      <c r="AF60" s="228"/>
      <c r="AG60" s="198"/>
    </row>
    <row r="61" spans="3:33" ht="14.25" customHeight="1" x14ac:dyDescent="0.15">
      <c r="C61" s="107"/>
      <c r="D61" s="181" t="s">
        <v>33</v>
      </c>
      <c r="E61" s="203">
        <v>3.4039844584659704</v>
      </c>
      <c r="F61" s="203">
        <v>3.5731800767188577</v>
      </c>
      <c r="G61" s="203">
        <v>4.0604789999999999</v>
      </c>
      <c r="H61" s="203">
        <v>4.1340000000000003</v>
      </c>
      <c r="I61" s="203">
        <v>4.2116983623617337</v>
      </c>
      <c r="J61" s="203">
        <v>4.4426407322172121</v>
      </c>
      <c r="K61" s="203">
        <v>4.6210217357049324</v>
      </c>
      <c r="L61" s="203">
        <v>4.6800304122653102</v>
      </c>
      <c r="M61" s="203">
        <v>4.5677549238976374</v>
      </c>
      <c r="N61" s="203">
        <v>4.6962852713700629</v>
      </c>
      <c r="O61" s="203">
        <v>4.5509995772857241</v>
      </c>
      <c r="P61" s="203">
        <v>0.3140843713877306</v>
      </c>
      <c r="Q61" s="203">
        <v>0.65080833789489034</v>
      </c>
      <c r="R61" s="203">
        <v>1.1587889535494771</v>
      </c>
      <c r="S61" s="203">
        <v>2.0260954790353853</v>
      </c>
      <c r="T61" s="203">
        <v>3.5479514863438357</v>
      </c>
      <c r="U61" s="203">
        <v>4.4216596265005403</v>
      </c>
      <c r="V61" s="106"/>
      <c r="X61" s="107"/>
      <c r="Y61" s="181" t="s">
        <v>33</v>
      </c>
      <c r="Z61" s="187">
        <f t="shared" ref="Z61:Z62" si="28">O61/$O61</f>
        <v>1</v>
      </c>
      <c r="AA61" s="187">
        <f t="shared" ref="AA61:AA62" si="29">P61/$O61</f>
        <v>6.9014370591318458E-2</v>
      </c>
      <c r="AB61" s="187">
        <f t="shared" ref="AB61:AB62" si="30">Q61/$O61</f>
        <v>0.14300338350790201</v>
      </c>
      <c r="AC61" s="187">
        <f t="shared" ref="AC61:AC62" si="31">R61/$O61</f>
        <v>0.25462295345687419</v>
      </c>
      <c r="AD61" s="187">
        <f t="shared" ref="AD61:AD62" si="32">S61/$O61</f>
        <v>0.44519790534539561</v>
      </c>
      <c r="AE61" s="187">
        <f t="shared" ref="AE61:AF62" si="33">T61/$O61</f>
        <v>0.77959828958276467</v>
      </c>
      <c r="AF61" s="187">
        <f t="shared" si="33"/>
        <v>0.97157988072977941</v>
      </c>
      <c r="AG61" s="198"/>
    </row>
    <row r="62" spans="3:33" ht="14.25" customHeight="1" x14ac:dyDescent="0.15">
      <c r="C62" s="105"/>
      <c r="D62" s="181" t="s">
        <v>27</v>
      </c>
      <c r="E62" s="203">
        <v>8.7525681351328739</v>
      </c>
      <c r="F62" s="203">
        <v>9.7225715873760787</v>
      </c>
      <c r="G62" s="203">
        <v>10.141999999999999</v>
      </c>
      <c r="H62" s="203">
        <v>10.68</v>
      </c>
      <c r="I62" s="203">
        <v>11.441853330966843</v>
      </c>
      <c r="J62" s="203">
        <v>12.016204260668802</v>
      </c>
      <c r="K62" s="203">
        <v>12.436880854778927</v>
      </c>
      <c r="L62" s="203">
        <v>12.658282487734692</v>
      </c>
      <c r="M62" s="203">
        <v>13.00053324493943</v>
      </c>
      <c r="N62" s="203">
        <v>13.399505770065673</v>
      </c>
      <c r="O62" s="203">
        <v>13.332508241215345</v>
      </c>
      <c r="P62" s="203">
        <v>3.4131221097511286</v>
      </c>
      <c r="Q62" s="203">
        <v>7.9867057368176404</v>
      </c>
      <c r="R62" s="203">
        <v>11.532803083964673</v>
      </c>
      <c r="S62" s="203">
        <v>13.22812513730748</v>
      </c>
      <c r="T62" s="203">
        <v>13.664653266838625</v>
      </c>
      <c r="U62" s="203">
        <v>14.101922171377462</v>
      </c>
      <c r="V62" s="106"/>
      <c r="X62" s="105"/>
      <c r="Y62" s="181" t="s">
        <v>27</v>
      </c>
      <c r="Z62" s="187">
        <f t="shared" si="28"/>
        <v>1</v>
      </c>
      <c r="AA62" s="187">
        <f t="shared" si="29"/>
        <v>0.25600000000000001</v>
      </c>
      <c r="AB62" s="187">
        <f t="shared" si="30"/>
        <v>0.59904000000000002</v>
      </c>
      <c r="AC62" s="187">
        <f t="shared" si="31"/>
        <v>0.86501375999999996</v>
      </c>
      <c r="AD62" s="187">
        <f t="shared" si="32"/>
        <v>0.99217078272000003</v>
      </c>
      <c r="AE62" s="187">
        <f t="shared" si="33"/>
        <v>1.02491241854976</v>
      </c>
      <c r="AF62" s="187">
        <f t="shared" si="33"/>
        <v>1.0577096159433523</v>
      </c>
      <c r="AG62" s="198"/>
    </row>
    <row r="63" spans="3:33" ht="4.5" customHeight="1" x14ac:dyDescent="0.15">
      <c r="C63" s="110"/>
      <c r="D63" s="111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3"/>
      <c r="X63" s="110"/>
      <c r="Y63" s="111"/>
      <c r="Z63" s="190"/>
      <c r="AA63" s="190"/>
      <c r="AB63" s="190"/>
      <c r="AC63" s="190"/>
      <c r="AD63" s="190"/>
      <c r="AE63" s="190"/>
      <c r="AF63" s="190"/>
      <c r="AG63" s="191"/>
    </row>
    <row r="64" spans="3:33" ht="3.75" customHeight="1" x14ac:dyDescent="0.15">
      <c r="C64" s="199"/>
      <c r="D64" s="18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178"/>
    </row>
    <row r="65" spans="3:22" ht="18" customHeight="1" x14ac:dyDescent="0.15">
      <c r="C65" s="247" t="s">
        <v>70</v>
      </c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</row>
    <row r="66" spans="3:22" ht="13" customHeight="1" x14ac:dyDescent="0.15"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211"/>
    </row>
    <row r="67" spans="3:22" ht="22.5" customHeight="1" x14ac:dyDescent="0.15">
      <c r="C67" s="241" t="s">
        <v>32</v>
      </c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3"/>
    </row>
    <row r="68" spans="3:22" ht="15" customHeight="1" x14ac:dyDescent="0.15">
      <c r="C68" s="232" t="s">
        <v>20</v>
      </c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4"/>
    </row>
    <row r="69" spans="3:22" ht="14" customHeight="1" x14ac:dyDescent="0.15">
      <c r="C69" s="76"/>
      <c r="D69" s="77"/>
      <c r="E69" s="77">
        <v>2009</v>
      </c>
      <c r="F69" s="77">
        <v>2010</v>
      </c>
      <c r="G69" s="77">
        <v>2011</v>
      </c>
      <c r="H69" s="77">
        <v>2012</v>
      </c>
      <c r="I69" s="77">
        <v>2013</v>
      </c>
      <c r="J69" s="77">
        <v>2014</v>
      </c>
      <c r="K69" s="77">
        <v>2015</v>
      </c>
      <c r="L69" s="77">
        <v>2016</v>
      </c>
      <c r="M69" s="77">
        <v>2017</v>
      </c>
      <c r="N69" s="77">
        <v>2018</v>
      </c>
      <c r="O69" s="77">
        <v>2019</v>
      </c>
      <c r="P69" s="77">
        <v>2020</v>
      </c>
      <c r="Q69" s="77">
        <v>2021</v>
      </c>
      <c r="R69" s="77">
        <v>2022</v>
      </c>
      <c r="S69" s="77">
        <v>2023</v>
      </c>
      <c r="T69" s="77">
        <v>2024</v>
      </c>
      <c r="U69" s="77">
        <v>2025</v>
      </c>
      <c r="V69" s="78"/>
    </row>
    <row r="70" spans="3:22" ht="18" customHeight="1" x14ac:dyDescent="0.15">
      <c r="C70" s="132" t="s">
        <v>2</v>
      </c>
      <c r="D70" s="79"/>
      <c r="E70" s="80"/>
      <c r="F70" s="80">
        <v>9.045516816773258E-2</v>
      </c>
      <c r="G70" s="80">
        <v>4.8201136889716167E-2</v>
      </c>
      <c r="H70" s="80">
        <v>3.1650939474602069E-2</v>
      </c>
      <c r="I70" s="80">
        <v>5.6359112883898055E-2</v>
      </c>
      <c r="J70" s="80">
        <v>3.4930973531547282E-2</v>
      </c>
      <c r="K70" s="80">
        <v>4.7991986865438152E-2</v>
      </c>
      <c r="L70" s="80">
        <v>1.9191805715322641E-2</v>
      </c>
      <c r="M70" s="80">
        <v>1.9565037335522284E-2</v>
      </c>
      <c r="N70" s="80">
        <v>2.8129885925357589E-2</v>
      </c>
      <c r="O70" s="80">
        <v>1.6408019345363734E-2</v>
      </c>
      <c r="P70" s="80">
        <v>-0.50826331977055983</v>
      </c>
      <c r="Q70" s="80">
        <v>0.45502675934659842</v>
      </c>
      <c r="R70" s="80">
        <v>0.25464723342596551</v>
      </c>
      <c r="S70" s="80">
        <v>7.2907273783878512E-2</v>
      </c>
      <c r="T70" s="80">
        <v>5.6091505535311503E-2</v>
      </c>
      <c r="U70" s="80">
        <v>2.4689809158130682E-2</v>
      </c>
      <c r="V70" s="81"/>
    </row>
    <row r="71" spans="3:22" ht="14.25" customHeight="1" x14ac:dyDescent="0.15">
      <c r="C71" s="45"/>
      <c r="D71" s="46" t="s">
        <v>33</v>
      </c>
      <c r="E71" s="82"/>
      <c r="F71" s="82">
        <v>-5.2638038817701682E-3</v>
      </c>
      <c r="G71" s="82">
        <v>1.89529814813576E-2</v>
      </c>
      <c r="H71" s="82">
        <v>2.8109150171836461E-2</v>
      </c>
      <c r="I71" s="82">
        <v>-5.0596906765388527E-2</v>
      </c>
      <c r="J71" s="82">
        <v>7.3006816710852185E-3</v>
      </c>
      <c r="K71" s="82">
        <v>2.9279622972258945E-2</v>
      </c>
      <c r="L71" s="82">
        <v>9.9786484416608534E-3</v>
      </c>
      <c r="M71" s="82">
        <v>7.7256822353606314E-3</v>
      </c>
      <c r="N71" s="82">
        <v>4.1364593517824622E-2</v>
      </c>
      <c r="O71" s="82">
        <v>1.9523663618072895E-3</v>
      </c>
      <c r="P71" s="82">
        <v>-0.68349551082252913</v>
      </c>
      <c r="Q71" s="82">
        <v>0.27012563711648396</v>
      </c>
      <c r="R71" s="82">
        <v>0.83636910137928355</v>
      </c>
      <c r="S71" s="82">
        <v>6.6912345256353589E-2</v>
      </c>
      <c r="T71" s="82">
        <v>0.22751539898012507</v>
      </c>
      <c r="U71" s="82">
        <v>5.2838374887361983E-2</v>
      </c>
      <c r="V71" s="48"/>
    </row>
    <row r="72" spans="3:22" ht="14.25" customHeight="1" x14ac:dyDescent="0.15">
      <c r="C72" s="45"/>
      <c r="D72" s="46" t="s">
        <v>27</v>
      </c>
      <c r="E72" s="82"/>
      <c r="F72" s="82">
        <v>0.12141906111995593</v>
      </c>
      <c r="G72" s="82">
        <v>5.6593726761295038E-2</v>
      </c>
      <c r="H72" s="82">
        <v>3.2631030375763093E-2</v>
      </c>
      <c r="I72" s="82">
        <v>8.5826587685231992E-2</v>
      </c>
      <c r="J72" s="82">
        <v>4.1586973812279604E-2</v>
      </c>
      <c r="K72" s="82">
        <v>5.2351320432251214E-2</v>
      </c>
      <c r="L72" s="82">
        <v>2.1291096293500233E-2</v>
      </c>
      <c r="M72" s="82">
        <v>2.2232846531965222E-2</v>
      </c>
      <c r="N72" s="82">
        <v>2.5189979114881966E-2</v>
      </c>
      <c r="O72" s="82">
        <v>1.9669804735463314E-2</v>
      </c>
      <c r="P72" s="82">
        <v>-0.4694108101437432</v>
      </c>
      <c r="Q72" s="82">
        <v>0.47948167725348978</v>
      </c>
      <c r="R72" s="82">
        <v>0.18859627200726403</v>
      </c>
      <c r="S72" s="82">
        <v>7.3958928990151662E-2</v>
      </c>
      <c r="T72" s="82">
        <v>2.6216926905171301E-2</v>
      </c>
      <c r="U72" s="82">
        <v>1.8822020278612905E-2</v>
      </c>
      <c r="V72" s="48"/>
    </row>
    <row r="73" spans="3:22" ht="4.5" customHeight="1" x14ac:dyDescent="0.15">
      <c r="C73" s="40"/>
      <c r="D73" s="41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43"/>
    </row>
    <row r="74" spans="3:22" ht="3" customHeight="1" x14ac:dyDescent="0.15">
      <c r="C74" s="36"/>
      <c r="D74" s="44"/>
      <c r="E74" s="83"/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3">
        <v>0</v>
      </c>
      <c r="S74" s="83">
        <v>0</v>
      </c>
      <c r="T74" s="83">
        <v>0</v>
      </c>
      <c r="U74" s="83">
        <v>0</v>
      </c>
      <c r="V74" s="39"/>
    </row>
    <row r="75" spans="3:22" ht="14.25" customHeight="1" x14ac:dyDescent="0.15">
      <c r="C75" s="45" t="s">
        <v>23</v>
      </c>
      <c r="D75" s="46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48"/>
    </row>
    <row r="76" spans="3:22" ht="14.25" customHeight="1" x14ac:dyDescent="0.15">
      <c r="C76" s="45"/>
      <c r="D76" s="46" t="s">
        <v>2</v>
      </c>
      <c r="E76" s="82"/>
      <c r="F76" s="82">
        <v>9.0238647607028932E-2</v>
      </c>
      <c r="G76" s="82">
        <v>4.686464939251489E-2</v>
      </c>
      <c r="H76" s="82">
        <v>3.0875049957411527E-2</v>
      </c>
      <c r="I76" s="82">
        <v>5.6339224281935385E-2</v>
      </c>
      <c r="J76" s="82">
        <v>3.3793071856048185E-2</v>
      </c>
      <c r="K76" s="82">
        <v>4.8804573384218619E-2</v>
      </c>
      <c r="L76" s="82">
        <v>1.9382465949516092E-2</v>
      </c>
      <c r="M76" s="82">
        <v>2.000014729214028E-2</v>
      </c>
      <c r="N76" s="82">
        <v>2.7999827007845424E-2</v>
      </c>
      <c r="O76" s="82">
        <v>1.8342098363692605E-2</v>
      </c>
      <c r="P76" s="82">
        <v>-0.48936496829061749</v>
      </c>
      <c r="Q76" s="82">
        <v>0.43154814754629389</v>
      </c>
      <c r="R76" s="82">
        <v>0.24518449636188122</v>
      </c>
      <c r="S76" s="82">
        <v>6.6197995701084755E-2</v>
      </c>
      <c r="T76" s="82">
        <v>5.1853296192028386E-2</v>
      </c>
      <c r="U76" s="82">
        <v>2.1452503747097396E-2</v>
      </c>
      <c r="V76" s="48"/>
    </row>
    <row r="77" spans="3:22" ht="14.25" customHeight="1" x14ac:dyDescent="0.15">
      <c r="C77" s="69"/>
      <c r="D77" s="46" t="s">
        <v>33</v>
      </c>
      <c r="E77" s="82"/>
      <c r="F77" s="82">
        <v>-9.4930271455372361E-3</v>
      </c>
      <c r="G77" s="82">
        <v>9.3786367889008293E-3</v>
      </c>
      <c r="H77" s="82">
        <v>-3.7482479540624891E-2</v>
      </c>
      <c r="I77" s="82">
        <v>8.2689778278843828E-3</v>
      </c>
      <c r="J77" s="82">
        <v>2.6372027992878078E-3</v>
      </c>
      <c r="K77" s="82">
        <v>2.8157394054590057E-2</v>
      </c>
      <c r="L77" s="82">
        <v>9.6872090605877315E-3</v>
      </c>
      <c r="M77" s="82">
        <v>1.104765263958174E-2</v>
      </c>
      <c r="N77" s="82">
        <v>4.2701888102228747E-2</v>
      </c>
      <c r="O77" s="82">
        <v>5.2313362176943379E-3</v>
      </c>
      <c r="P77" s="82">
        <v>-0.65970874920539857</v>
      </c>
      <c r="Q77" s="82">
        <v>0.2544935654270899</v>
      </c>
      <c r="R77" s="82">
        <v>0.83816665153108016</v>
      </c>
      <c r="S77" s="82">
        <v>4.5657068134668188E-2</v>
      </c>
      <c r="T77" s="82">
        <v>0.20021010528423466</v>
      </c>
      <c r="U77" s="82">
        <v>3.8122159878897444E-2</v>
      </c>
      <c r="V77" s="70"/>
    </row>
    <row r="78" spans="3:22" ht="14.25" customHeight="1" x14ac:dyDescent="0.15">
      <c r="C78" s="45"/>
      <c r="D78" s="46" t="s">
        <v>27</v>
      </c>
      <c r="E78" s="82"/>
      <c r="F78" s="82">
        <v>0.12208836833720182</v>
      </c>
      <c r="G78" s="82">
        <v>5.7432148995838483E-2</v>
      </c>
      <c r="H78" s="82">
        <v>4.9269675466168339E-2</v>
      </c>
      <c r="I78" s="82">
        <v>6.8205172880439147E-2</v>
      </c>
      <c r="J78" s="82">
        <v>4.1052254310781633E-2</v>
      </c>
      <c r="K78" s="82">
        <v>5.3437760695619341E-2</v>
      </c>
      <c r="L78" s="82">
        <v>2.1505853030425515E-2</v>
      </c>
      <c r="M78" s="82">
        <v>2.1938174703268531E-2</v>
      </c>
      <c r="N78" s="82">
        <v>2.4851056052363374E-2</v>
      </c>
      <c r="O78" s="82">
        <v>2.1198966486624338E-2</v>
      </c>
      <c r="P78" s="82">
        <v>-0.45282701729056241</v>
      </c>
      <c r="Q78" s="82">
        <v>0.45516658786141773</v>
      </c>
      <c r="R78" s="82">
        <v>0.17699124584870685</v>
      </c>
      <c r="S78" s="82">
        <v>6.9887189492938928E-2</v>
      </c>
      <c r="T78" s="82">
        <v>2.5811544607715176E-2</v>
      </c>
      <c r="U78" s="82">
        <v>1.8028935058147955E-2</v>
      </c>
      <c r="V78" s="48"/>
    </row>
    <row r="79" spans="3:22" ht="3" customHeight="1" x14ac:dyDescent="0.15">
      <c r="C79" s="71"/>
      <c r="D79" s="72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48"/>
    </row>
    <row r="80" spans="3:22" ht="14.25" customHeight="1" x14ac:dyDescent="0.15">
      <c r="C80" s="71"/>
      <c r="D80" s="46" t="s">
        <v>34</v>
      </c>
      <c r="E80" s="82"/>
      <c r="F80" s="82">
        <v>9.7583091961108481E-2</v>
      </c>
      <c r="G80" s="82">
        <v>5.2202541770640876E-2</v>
      </c>
      <c r="H80" s="82">
        <v>3.3734311602723333E-2</v>
      </c>
      <c r="I80" s="82">
        <v>6.0575037789956765E-2</v>
      </c>
      <c r="J80" s="82">
        <v>3.5531822045256956E-2</v>
      </c>
      <c r="K80" s="82">
        <v>5.4407775987173945E-2</v>
      </c>
      <c r="L80" s="82">
        <v>1.6206189191809273E-2</v>
      </c>
      <c r="M80" s="82">
        <v>2.7071418430765437E-2</v>
      </c>
      <c r="N80" s="82">
        <v>3.1047611939510444E-2</v>
      </c>
      <c r="O80" s="82">
        <v>2.1656933077115248E-2</v>
      </c>
      <c r="P80" s="82">
        <v>-0.48469514871324371</v>
      </c>
      <c r="Q80" s="82">
        <v>0.43793167197751193</v>
      </c>
      <c r="R80" s="82">
        <v>0.23965664979670409</v>
      </c>
      <c r="S80" s="82">
        <v>6.1392764934553146E-2</v>
      </c>
      <c r="T80" s="82">
        <v>4.2174710700959572E-2</v>
      </c>
      <c r="U80" s="82">
        <v>2.6221083266847911E-2</v>
      </c>
      <c r="V80" s="48"/>
    </row>
    <row r="81" spans="3:22" ht="14.25" customHeight="1" x14ac:dyDescent="0.15">
      <c r="C81" s="71"/>
      <c r="D81" s="46" t="s">
        <v>35</v>
      </c>
      <c r="E81" s="82"/>
      <c r="F81" s="82">
        <v>8.231312639648003E-2</v>
      </c>
      <c r="G81" s="82">
        <v>4.1023165496056224E-2</v>
      </c>
      <c r="H81" s="82">
        <v>2.7712436776271332E-2</v>
      </c>
      <c r="I81" s="82">
        <v>5.1626559230735891E-2</v>
      </c>
      <c r="J81" s="82">
        <v>3.1842119389912105E-2</v>
      </c>
      <c r="K81" s="82">
        <v>4.2495057735540742E-2</v>
      </c>
      <c r="L81" s="82">
        <v>2.2999999999999909E-2</v>
      </c>
      <c r="M81" s="82">
        <v>1.2000000000000011E-2</v>
      </c>
      <c r="N81" s="82">
        <v>2.4499999999999966E-2</v>
      </c>
      <c r="O81" s="82">
        <v>1.4511986605094451E-2</v>
      </c>
      <c r="P81" s="82">
        <v>-0.49479916540514091</v>
      </c>
      <c r="Q81" s="82">
        <v>0.42397117030782727</v>
      </c>
      <c r="R81" s="82">
        <v>0.25181014636333865</v>
      </c>
      <c r="S81" s="82">
        <v>7.1901604191330737E-2</v>
      </c>
      <c r="T81" s="82">
        <v>6.322874526057487E-2</v>
      </c>
      <c r="U81" s="82">
        <v>1.5958872434179483E-2</v>
      </c>
      <c r="V81" s="48"/>
    </row>
    <row r="82" spans="3:22" ht="13" hidden="1" x14ac:dyDescent="0.15">
      <c r="C82" s="71"/>
      <c r="D82" s="84" t="s">
        <v>36</v>
      </c>
      <c r="E82" s="82"/>
      <c r="F82" s="82">
        <v>20.048338576161342</v>
      </c>
      <c r="G82" s="82">
        <v>20.713536543065096</v>
      </c>
      <c r="H82" s="82">
        <v>21.371140688515318</v>
      </c>
      <c r="I82" s="82">
        <v>0</v>
      </c>
      <c r="J82" s="82">
        <v>0</v>
      </c>
      <c r="K82" s="82">
        <v>0</v>
      </c>
      <c r="L82" s="82">
        <v>0</v>
      </c>
      <c r="M82" s="82">
        <v>0</v>
      </c>
      <c r="N82" s="82">
        <v>0</v>
      </c>
      <c r="O82" s="82" t="b">
        <v>1</v>
      </c>
      <c r="P82" s="82">
        <v>0</v>
      </c>
      <c r="Q82" s="82">
        <v>0</v>
      </c>
      <c r="R82" s="82">
        <v>0</v>
      </c>
      <c r="S82" s="82">
        <v>0</v>
      </c>
      <c r="T82" s="82">
        <v>0</v>
      </c>
      <c r="U82" s="82">
        <v>0</v>
      </c>
      <c r="V82" s="48"/>
    </row>
    <row r="83" spans="3:22" ht="13" hidden="1" x14ac:dyDescent="0.15">
      <c r="C83" s="71"/>
      <c r="D83" s="84" t="s">
        <v>37</v>
      </c>
      <c r="E83" s="82"/>
      <c r="F83" s="82">
        <v>1.8789484050368053</v>
      </c>
      <c r="G83" s="82">
        <v>1.9278010635677623</v>
      </c>
      <c r="H83" s="82">
        <v>1.9807968373663989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2">
        <v>0</v>
      </c>
      <c r="U83" s="82">
        <v>0</v>
      </c>
      <c r="V83" s="48"/>
    </row>
    <row r="84" spans="3:22" ht="3" customHeight="1" x14ac:dyDescent="0.15">
      <c r="C84" s="40"/>
      <c r="D84" s="41"/>
      <c r="E84" s="63"/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43"/>
    </row>
    <row r="85" spans="3:22" ht="4.5" customHeight="1" x14ac:dyDescent="0.15">
      <c r="C85" s="36"/>
      <c r="D85" s="44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39"/>
    </row>
    <row r="86" spans="3:22" ht="14.25" customHeight="1" x14ac:dyDescent="0.15">
      <c r="C86" s="45" t="s">
        <v>25</v>
      </c>
      <c r="D86" s="46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48"/>
    </row>
    <row r="87" spans="3:22" ht="14.25" customHeight="1" x14ac:dyDescent="0.15">
      <c r="C87" s="45"/>
      <c r="D87" s="46" t="s">
        <v>2</v>
      </c>
      <c r="E87" s="82"/>
      <c r="F87" s="82">
        <v>9.3710701428293852E-2</v>
      </c>
      <c r="G87" s="82">
        <v>6.8232338664068637E-2</v>
      </c>
      <c r="H87" s="82">
        <v>4.3047316357852639E-2</v>
      </c>
      <c r="I87" s="82">
        <v>5.6647830440453184E-2</v>
      </c>
      <c r="J87" s="82">
        <v>5.1444765720526364E-2</v>
      </c>
      <c r="K87" s="82">
        <v>3.639730478394898E-2</v>
      </c>
      <c r="L87" s="82">
        <v>1.643873319294098E-2</v>
      </c>
      <c r="M87" s="82">
        <v>1.3263993455618461E-2</v>
      </c>
      <c r="N87" s="82">
        <v>3.0025854968292354E-2</v>
      </c>
      <c r="O87" s="82">
        <v>-1.1731082794257497E-2</v>
      </c>
      <c r="P87" s="82">
        <v>-0.79158415010264693</v>
      </c>
      <c r="Q87" s="82">
        <v>1.3174230133001141</v>
      </c>
      <c r="R87" s="82">
        <v>0.46935703117063166</v>
      </c>
      <c r="S87" s="82">
        <v>0.2019154548345099</v>
      </c>
      <c r="T87" s="82">
        <v>0.12838310039527356</v>
      </c>
      <c r="U87" s="82">
        <v>7.6163780177032958E-2</v>
      </c>
      <c r="V87" s="48"/>
    </row>
    <row r="88" spans="3:22" ht="14.25" customHeight="1" x14ac:dyDescent="0.15">
      <c r="C88" s="45"/>
      <c r="D88" s="51" t="s">
        <v>26</v>
      </c>
      <c r="E88" s="82"/>
      <c r="F88" s="82">
        <v>0.19333099462628445</v>
      </c>
      <c r="G88" s="82">
        <v>0.10276056291749325</v>
      </c>
      <c r="H88" s="82">
        <v>8.4725411883315171E-3</v>
      </c>
      <c r="I88" s="82">
        <v>6.6552694767636256E-2</v>
      </c>
      <c r="J88" s="82">
        <v>9.8703978926286684E-2</v>
      </c>
      <c r="K88" s="82">
        <v>5.7479194443467385E-2</v>
      </c>
      <c r="L88" s="82">
        <v>2.1972526895281286E-2</v>
      </c>
      <c r="M88" s="82">
        <v>4.4963309951053798E-2</v>
      </c>
      <c r="N88" s="82">
        <v>2.6760364681804205E-2</v>
      </c>
      <c r="O88" s="82">
        <v>1.0346924145667735E-3</v>
      </c>
      <c r="P88" s="82">
        <v>-0.84081945096565203</v>
      </c>
      <c r="Q88" s="82">
        <v>1.3491829143717862</v>
      </c>
      <c r="R88" s="82">
        <v>0.59984015949571501</v>
      </c>
      <c r="S88" s="82">
        <v>0.28754393990325267</v>
      </c>
      <c r="T88" s="82">
        <v>0.16363178450450655</v>
      </c>
      <c r="U88" s="82">
        <v>9.7133313922914688E-2</v>
      </c>
      <c r="V88" s="48"/>
    </row>
    <row r="89" spans="3:22" ht="14.25" customHeight="1" x14ac:dyDescent="0.15">
      <c r="C89" s="45"/>
      <c r="D89" s="51" t="s">
        <v>16</v>
      </c>
      <c r="E89" s="82"/>
      <c r="F89" s="82">
        <v>1.814196084360109E-2</v>
      </c>
      <c r="G89" s="82">
        <v>3.3774111996861089E-2</v>
      </c>
      <c r="H89" s="82">
        <v>7.4718511730199388E-2</v>
      </c>
      <c r="I89" s="82">
        <v>5.6883843767072007E-2</v>
      </c>
      <c r="J89" s="82">
        <v>1.2736598116766418E-2</v>
      </c>
      <c r="K89" s="82">
        <v>3.0014122294450996E-2</v>
      </c>
      <c r="L89" s="82">
        <v>1.9141770110004952E-2</v>
      </c>
      <c r="M89" s="82">
        <v>-3.0009300613888512E-2</v>
      </c>
      <c r="N89" s="82">
        <v>3.1570000000000098E-2</v>
      </c>
      <c r="O89" s="82">
        <v>-2.8988249304442437E-2</v>
      </c>
      <c r="P89" s="82">
        <v>-0.74300995950597848</v>
      </c>
      <c r="Q89" s="82">
        <v>1.3256387108033088</v>
      </c>
      <c r="R89" s="82">
        <v>0.36695127874064282</v>
      </c>
      <c r="S89" s="82">
        <v>0.1263918383129099</v>
      </c>
      <c r="T89" s="82">
        <v>0.10112875310931146</v>
      </c>
      <c r="U89" s="82">
        <v>5.7275115247013675E-2</v>
      </c>
      <c r="V89" s="48"/>
    </row>
    <row r="90" spans="3:22" ht="14.25" customHeight="1" x14ac:dyDescent="0.15">
      <c r="C90" s="45"/>
      <c r="D90" s="51" t="s">
        <v>15</v>
      </c>
      <c r="E90" s="82"/>
      <c r="F90" s="82">
        <v>9.9732360097323669E-2</v>
      </c>
      <c r="G90" s="82">
        <v>8.8150917793166528E-2</v>
      </c>
      <c r="H90" s="82">
        <v>4.574720433751267E-2</v>
      </c>
      <c r="I90" s="82">
        <v>1.5785817922513434E-2</v>
      </c>
      <c r="J90" s="82">
        <v>3.6805880353926401E-2</v>
      </c>
      <c r="K90" s="82">
        <v>-2.8068038877542167E-2</v>
      </c>
      <c r="L90" s="82">
        <v>-2.3814200927245732E-2</v>
      </c>
      <c r="M90" s="82">
        <v>7.4999999999999956E-2</v>
      </c>
      <c r="N90" s="82">
        <v>3.9000000000000146E-2</v>
      </c>
      <c r="O90" s="82">
        <v>5.5515881502965492E-3</v>
      </c>
      <c r="P90" s="82">
        <v>-0.76855947643160505</v>
      </c>
      <c r="Q90" s="82">
        <v>1.1704109718537739</v>
      </c>
      <c r="R90" s="82">
        <v>0.53993894410944354</v>
      </c>
      <c r="S90" s="82">
        <v>0.2352987973694185</v>
      </c>
      <c r="T90" s="82">
        <v>0.10713291649053547</v>
      </c>
      <c r="U90" s="82">
        <v>7.0372172866997262E-2</v>
      </c>
      <c r="V90" s="48"/>
    </row>
    <row r="91" spans="3:22" ht="4.5" customHeight="1" x14ac:dyDescent="0.15">
      <c r="C91" s="45"/>
      <c r="D91" s="46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48"/>
    </row>
    <row r="92" spans="3:22" ht="14.25" customHeight="1" x14ac:dyDescent="0.15">
      <c r="C92" s="69"/>
      <c r="D92" s="46" t="s">
        <v>33</v>
      </c>
      <c r="E92" s="82"/>
      <c r="F92" s="82">
        <v>4.9705167669636285E-2</v>
      </c>
      <c r="G92" s="82">
        <v>0.13637681639840937</v>
      </c>
      <c r="H92" s="82">
        <v>1.8106484481264395E-2</v>
      </c>
      <c r="I92" s="82">
        <v>1.8794959448895421E-2</v>
      </c>
      <c r="J92" s="82">
        <v>5.4833549315715047E-2</v>
      </c>
      <c r="K92" s="82">
        <v>4.0152020890218409E-2</v>
      </c>
      <c r="L92" s="82">
        <v>1.2769616750434087E-2</v>
      </c>
      <c r="M92" s="82">
        <v>-2.3990333069935588E-2</v>
      </c>
      <c r="N92" s="82">
        <v>2.8138626002016665E-2</v>
      </c>
      <c r="O92" s="82">
        <v>-3.0936300861032273E-2</v>
      </c>
      <c r="P92" s="82">
        <v>-0.93098562940868157</v>
      </c>
      <c r="Q92" s="82">
        <v>1.0720812532613442</v>
      </c>
      <c r="R92" s="82">
        <v>0.78053796498321582</v>
      </c>
      <c r="S92" s="82">
        <v>0.7484594350241851</v>
      </c>
      <c r="T92" s="82">
        <v>0.75112748784820305</v>
      </c>
      <c r="U92" s="82">
        <v>0.24625707074057579</v>
      </c>
      <c r="V92" s="48"/>
    </row>
    <row r="93" spans="3:22" ht="14.25" customHeight="1" x14ac:dyDescent="0.15">
      <c r="C93" s="45"/>
      <c r="D93" s="46" t="s">
        <v>27</v>
      </c>
      <c r="E93" s="82"/>
      <c r="F93" s="82">
        <v>0.11082501013041002</v>
      </c>
      <c r="G93" s="82">
        <v>4.3139657944870402E-2</v>
      </c>
      <c r="H93" s="82">
        <v>5.3046736343916434E-2</v>
      </c>
      <c r="I93" s="82">
        <v>7.1334581551202536E-2</v>
      </c>
      <c r="J93" s="82">
        <v>5.0197368650715335E-2</v>
      </c>
      <c r="K93" s="82">
        <v>3.5009108116368814E-2</v>
      </c>
      <c r="L93" s="82">
        <v>1.7802022511994142E-2</v>
      </c>
      <c r="M93" s="82">
        <v>2.7037693110132821E-2</v>
      </c>
      <c r="N93" s="82">
        <v>3.0688935415902785E-2</v>
      </c>
      <c r="O93" s="82">
        <v>-5.0000000000000001E-3</v>
      </c>
      <c r="P93" s="82">
        <v>-0.74399999999999999</v>
      </c>
      <c r="Q93" s="82">
        <v>1.34</v>
      </c>
      <c r="R93" s="82">
        <v>0.44400000000000001</v>
      </c>
      <c r="S93" s="82">
        <v>0.14699999999999999</v>
      </c>
      <c r="T93" s="82">
        <v>3.3000000000000002E-2</v>
      </c>
      <c r="U93" s="82">
        <v>3.2000000000000001E-2</v>
      </c>
      <c r="V93" s="48"/>
    </row>
    <row r="94" spans="3:22" ht="4.5" customHeight="1" x14ac:dyDescent="0.15">
      <c r="C94" s="40"/>
      <c r="D94" s="41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3"/>
    </row>
    <row r="95" spans="3:22" ht="3.75" customHeight="1" x14ac:dyDescent="0.15">
      <c r="C95" s="64"/>
      <c r="D95" s="65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37"/>
    </row>
    <row r="96" spans="3:22" ht="23.25" customHeight="1" x14ac:dyDescent="0.15">
      <c r="C96" s="247" t="s">
        <v>70</v>
      </c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</row>
    <row r="97" spans="2:33" ht="13" customHeight="1" x14ac:dyDescent="0.15">
      <c r="O97" s="31"/>
    </row>
    <row r="98" spans="2:33" ht="22.5" customHeight="1" x14ac:dyDescent="0.15">
      <c r="C98" s="248" t="s">
        <v>39</v>
      </c>
      <c r="D98" s="236"/>
      <c r="E98" s="236"/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236"/>
      <c r="V98" s="249"/>
      <c r="X98" s="248" t="s">
        <v>67</v>
      </c>
      <c r="Y98" s="236"/>
      <c r="Z98" s="236"/>
      <c r="AA98" s="236"/>
      <c r="AB98" s="236"/>
      <c r="AC98" s="236"/>
      <c r="AD98" s="236"/>
      <c r="AE98" s="236"/>
      <c r="AF98" s="236"/>
      <c r="AG98" s="249"/>
    </row>
    <row r="99" spans="2:33" ht="15" customHeight="1" x14ac:dyDescent="0.15">
      <c r="C99" s="232" t="s">
        <v>40</v>
      </c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233"/>
      <c r="U99" s="233"/>
      <c r="V99" s="234"/>
      <c r="X99" s="232" t="s">
        <v>68</v>
      </c>
      <c r="Y99" s="233"/>
      <c r="Z99" s="233"/>
      <c r="AA99" s="233"/>
      <c r="AB99" s="233"/>
      <c r="AC99" s="233"/>
      <c r="AD99" s="233"/>
      <c r="AE99" s="233"/>
      <c r="AF99" s="233"/>
      <c r="AG99" s="234"/>
    </row>
    <row r="100" spans="2:33" ht="15" customHeight="1" x14ac:dyDescent="0.15">
      <c r="C100" s="76"/>
      <c r="D100" s="77"/>
      <c r="E100" s="77">
        <v>2009</v>
      </c>
      <c r="F100" s="77">
        <v>2010</v>
      </c>
      <c r="G100" s="77">
        <v>2011</v>
      </c>
      <c r="H100" s="77">
        <v>2012</v>
      </c>
      <c r="I100" s="77">
        <v>2013</v>
      </c>
      <c r="J100" s="77">
        <v>2014</v>
      </c>
      <c r="K100" s="77">
        <v>2015</v>
      </c>
      <c r="L100" s="77">
        <v>2016</v>
      </c>
      <c r="M100" s="77">
        <v>2017</v>
      </c>
      <c r="N100" s="77">
        <v>2018</v>
      </c>
      <c r="O100" s="77">
        <v>2019</v>
      </c>
      <c r="P100" s="77">
        <v>2020</v>
      </c>
      <c r="Q100" s="77">
        <v>2021</v>
      </c>
      <c r="R100" s="77">
        <v>2022</v>
      </c>
      <c r="S100" s="77">
        <v>2023</v>
      </c>
      <c r="T100" s="77">
        <v>2024</v>
      </c>
      <c r="U100" s="77">
        <v>2025</v>
      </c>
      <c r="V100" s="78"/>
      <c r="X100" s="76"/>
      <c r="Y100" s="77"/>
      <c r="Z100" s="77">
        <v>2019</v>
      </c>
      <c r="AA100" s="77">
        <v>2020</v>
      </c>
      <c r="AB100" s="77">
        <v>2021</v>
      </c>
      <c r="AC100" s="77">
        <v>2022</v>
      </c>
      <c r="AD100" s="77">
        <v>2023</v>
      </c>
      <c r="AE100" s="77">
        <v>2024</v>
      </c>
      <c r="AF100" s="77">
        <v>2025</v>
      </c>
      <c r="AG100" s="78"/>
    </row>
    <row r="101" spans="2:33" ht="18" customHeight="1" x14ac:dyDescent="0.15">
      <c r="C101" s="36" t="s">
        <v>2</v>
      </c>
      <c r="D101" s="44"/>
      <c r="E101" s="90">
        <v>12156.552593598844</v>
      </c>
      <c r="F101" s="90">
        <v>13295.751664094936</v>
      </c>
      <c r="G101" s="90">
        <v>14202.951894432816</v>
      </c>
      <c r="H101" s="90">
        <v>14814.350857847829</v>
      </c>
      <c r="I101" s="90">
        <v>15653.551693328576</v>
      </c>
      <c r="J101" s="90">
        <v>16458.844992886014</v>
      </c>
      <c r="K101" s="90">
        <v>17057.90259048386</v>
      </c>
      <c r="L101" s="90">
        <v>17338.312900000001</v>
      </c>
      <c r="M101" s="90">
        <v>17568.288168837069</v>
      </c>
      <c r="N101" s="90">
        <v>18095.791041435736</v>
      </c>
      <c r="O101" s="90">
        <v>17883.507818501068</v>
      </c>
      <c r="P101" s="90">
        <v>3727.2064811388591</v>
      </c>
      <c r="Q101" s="90">
        <v>8637.5140747125315</v>
      </c>
      <c r="R101" s="90">
        <v>12691.59203751415</v>
      </c>
      <c r="S101" s="90">
        <v>15254.220616342865</v>
      </c>
      <c r="T101" s="90">
        <v>17212.604753182462</v>
      </c>
      <c r="U101" s="90">
        <v>18523.581797878003</v>
      </c>
      <c r="V101" s="39"/>
      <c r="X101" s="102" t="s">
        <v>2</v>
      </c>
      <c r="Y101" s="44"/>
      <c r="Z101" s="186">
        <f>O101/$O101</f>
        <v>1</v>
      </c>
      <c r="AA101" s="186">
        <f t="shared" ref="AA101:AF101" si="34">P101/$O101</f>
        <v>0.20841584989735309</v>
      </c>
      <c r="AB101" s="186">
        <f t="shared" si="34"/>
        <v>0.48298768688862836</v>
      </c>
      <c r="AC101" s="186">
        <f t="shared" si="34"/>
        <v>0.7096813536986456</v>
      </c>
      <c r="AD101" s="186">
        <f t="shared" si="34"/>
        <v>0.8529769870182784</v>
      </c>
      <c r="AE101" s="186">
        <f t="shared" si="34"/>
        <v>0.96248481717750389</v>
      </c>
      <c r="AF101" s="186">
        <f t="shared" si="34"/>
        <v>1.0357912992167431</v>
      </c>
      <c r="AG101" s="103"/>
    </row>
    <row r="102" spans="2:33" ht="14.25" customHeight="1" x14ac:dyDescent="0.15">
      <c r="C102" s="45"/>
      <c r="D102" s="46" t="s">
        <v>3</v>
      </c>
      <c r="E102" s="92">
        <v>243.3423342441715</v>
      </c>
      <c r="F102" s="92">
        <v>382.26522539776892</v>
      </c>
      <c r="G102" s="92">
        <v>469.71638445906245</v>
      </c>
      <c r="H102" s="92">
        <v>670.81677506336473</v>
      </c>
      <c r="I102" s="92">
        <v>819.2341847290495</v>
      </c>
      <c r="J102" s="92">
        <v>995.75206481269447</v>
      </c>
      <c r="K102" s="92">
        <v>1162.0669368719537</v>
      </c>
      <c r="L102" s="92">
        <v>1360.7570000000001</v>
      </c>
      <c r="M102" s="92">
        <v>1511.801027</v>
      </c>
      <c r="N102" s="92">
        <v>1555.6432567829997</v>
      </c>
      <c r="O102" s="92">
        <v>1538.5311809583868</v>
      </c>
      <c r="P102" s="176">
        <v>140.00175027862295</v>
      </c>
      <c r="Q102" s="176">
        <v>464.29548220218737</v>
      </c>
      <c r="R102" s="176">
        <v>838.89392590574266</v>
      </c>
      <c r="S102" s="176">
        <v>1162.5139095485447</v>
      </c>
      <c r="T102" s="176">
        <v>1415.6090542835464</v>
      </c>
      <c r="U102" s="176">
        <v>1625.2428061430649</v>
      </c>
      <c r="V102" s="48"/>
      <c r="X102" s="105"/>
      <c r="Y102" s="46" t="s">
        <v>3</v>
      </c>
      <c r="Z102" s="230">
        <f t="shared" ref="Z102:Z116" si="35">O102/$O102</f>
        <v>1</v>
      </c>
      <c r="AA102" s="230">
        <f t="shared" ref="AA102:AA116" si="36">P102/$O102</f>
        <v>9.0997018462383464E-2</v>
      </c>
      <c r="AB102" s="230">
        <f t="shared" ref="AB102:AB116" si="37">Q102/$O102</f>
        <v>0.30177840264047617</v>
      </c>
      <c r="AC102" s="230">
        <f t="shared" ref="AC102:AC116" si="38">R102/$O102</f>
        <v>0.5452563693789918</v>
      </c>
      <c r="AD102" s="230">
        <f t="shared" ref="AD102:AD116" si="39">S102/$O102</f>
        <v>0.75559983699803068</v>
      </c>
      <c r="AE102" s="230">
        <f t="shared" ref="AE102:AF116" si="40">T102/$O102</f>
        <v>0.92010423435274846</v>
      </c>
      <c r="AF102" s="230">
        <f t="shared" si="40"/>
        <v>1.0563600050865809</v>
      </c>
      <c r="AG102" s="106"/>
    </row>
    <row r="103" spans="2:33" ht="14.25" customHeight="1" x14ac:dyDescent="0.15">
      <c r="C103" s="45"/>
      <c r="D103" s="46" t="s">
        <v>4</v>
      </c>
      <c r="E103" s="92">
        <v>152.74099562428418</v>
      </c>
      <c r="F103" s="92">
        <v>182.06678584273646</v>
      </c>
      <c r="G103" s="92">
        <v>184.18182044874462</v>
      </c>
      <c r="H103" s="92">
        <v>189.79002722347644</v>
      </c>
      <c r="I103" s="92">
        <v>239.73787903118568</v>
      </c>
      <c r="J103" s="92">
        <v>261.95295128621621</v>
      </c>
      <c r="K103" s="92">
        <v>291.16535132674898</v>
      </c>
      <c r="L103" s="92">
        <v>318.81752231546972</v>
      </c>
      <c r="M103" s="92">
        <v>333.11700578517849</v>
      </c>
      <c r="N103" s="92">
        <v>353.10402613228922</v>
      </c>
      <c r="O103" s="92">
        <v>371.11233146503594</v>
      </c>
      <c r="P103" s="176">
        <v>78.659330063210902</v>
      </c>
      <c r="Q103" s="176">
        <v>178.45750049577939</v>
      </c>
      <c r="R103" s="176">
        <v>286.60666103828862</v>
      </c>
      <c r="S103" s="176">
        <v>367.8095777936262</v>
      </c>
      <c r="T103" s="176">
        <v>371.76792218227666</v>
      </c>
      <c r="U103" s="176">
        <v>378.78545405780062</v>
      </c>
      <c r="V103" s="48"/>
      <c r="X103" s="105"/>
      <c r="Y103" s="46" t="s">
        <v>4</v>
      </c>
      <c r="Z103" s="230">
        <f t="shared" si="35"/>
        <v>1</v>
      </c>
      <c r="AA103" s="230">
        <f t="shared" si="36"/>
        <v>0.21195558162319306</v>
      </c>
      <c r="AB103" s="230">
        <f t="shared" si="37"/>
        <v>0.48087192304088827</v>
      </c>
      <c r="AC103" s="230">
        <f t="shared" si="38"/>
        <v>0.77229085842244793</v>
      </c>
      <c r="AD103" s="230">
        <f t="shared" si="39"/>
        <v>0.99110039362375402</v>
      </c>
      <c r="AE103" s="230">
        <f t="shared" si="40"/>
        <v>1.0017665560038187</v>
      </c>
      <c r="AF103" s="230">
        <f t="shared" si="40"/>
        <v>1.0206760108522226</v>
      </c>
      <c r="AG103" s="106"/>
    </row>
    <row r="104" spans="2:33" ht="14.25" customHeight="1" x14ac:dyDescent="0.15">
      <c r="C104" s="45"/>
      <c r="D104" s="93" t="s">
        <v>5</v>
      </c>
      <c r="E104" s="92">
        <v>438.8807526475756</v>
      </c>
      <c r="F104" s="92">
        <v>523.49843571045051</v>
      </c>
      <c r="G104" s="92">
        <v>548.49215472092192</v>
      </c>
      <c r="H104" s="92">
        <v>557.66857590701966</v>
      </c>
      <c r="I104" s="92">
        <v>535.57721191399594</v>
      </c>
      <c r="J104" s="92">
        <v>574.98622080270297</v>
      </c>
      <c r="K104" s="92">
        <v>537.4105609895845</v>
      </c>
      <c r="L104" s="92">
        <v>547.67909327255677</v>
      </c>
      <c r="M104" s="92">
        <v>553.70356329855485</v>
      </c>
      <c r="N104" s="92">
        <v>562.00911674803308</v>
      </c>
      <c r="O104" s="92">
        <v>555.26500734705667</v>
      </c>
      <c r="P104" s="176">
        <v>108.8872984176196</v>
      </c>
      <c r="Q104" s="176">
        <v>214.6887965639705</v>
      </c>
      <c r="R104" s="176">
        <v>346.77348593419134</v>
      </c>
      <c r="S104" s="176">
        <v>439.82707867473471</v>
      </c>
      <c r="T104" s="176">
        <v>470.15781171019898</v>
      </c>
      <c r="U104" s="176">
        <v>477.43971844988141</v>
      </c>
      <c r="V104" s="48"/>
      <c r="X104" s="105"/>
      <c r="Y104" s="93" t="s">
        <v>5</v>
      </c>
      <c r="Z104" s="230">
        <f t="shared" si="35"/>
        <v>1</v>
      </c>
      <c r="AA104" s="230">
        <f t="shared" si="36"/>
        <v>0.19609969469868269</v>
      </c>
      <c r="AB104" s="230">
        <f t="shared" si="37"/>
        <v>0.38664204249014344</v>
      </c>
      <c r="AC104" s="230">
        <f t="shared" si="38"/>
        <v>0.62451888980183456</v>
      </c>
      <c r="AD104" s="230">
        <f t="shared" si="39"/>
        <v>0.79210300100872388</v>
      </c>
      <c r="AE104" s="230">
        <f t="shared" si="40"/>
        <v>0.84672688804309393</v>
      </c>
      <c r="AF104" s="230">
        <f t="shared" si="40"/>
        <v>0.85984117877514255</v>
      </c>
      <c r="AG104" s="106"/>
    </row>
    <row r="105" spans="2:33" ht="14.25" customHeight="1" x14ac:dyDescent="0.15">
      <c r="C105" s="45"/>
      <c r="D105" s="93" t="s">
        <v>6</v>
      </c>
      <c r="E105" s="92">
        <v>282.174819140907</v>
      </c>
      <c r="F105" s="92">
        <v>416.78242606362744</v>
      </c>
      <c r="G105" s="92">
        <v>394.42181052066854</v>
      </c>
      <c r="H105" s="92">
        <v>387.89265128088755</v>
      </c>
      <c r="I105" s="92">
        <v>389.27032901606538</v>
      </c>
      <c r="J105" s="92">
        <v>397.21881644135868</v>
      </c>
      <c r="K105" s="92">
        <v>438.18209850730261</v>
      </c>
      <c r="L105" s="92">
        <v>470.01882059219122</v>
      </c>
      <c r="M105" s="92">
        <v>532.53132373095264</v>
      </c>
      <c r="N105" s="92">
        <v>516.55538401902402</v>
      </c>
      <c r="O105" s="92">
        <v>512.42294094687179</v>
      </c>
      <c r="P105" s="176">
        <v>114.4590780145693</v>
      </c>
      <c r="Q105" s="176">
        <v>210.39089670464935</v>
      </c>
      <c r="R105" s="176">
        <v>318.12757081267574</v>
      </c>
      <c r="S105" s="176">
        <v>409.62158839576921</v>
      </c>
      <c r="T105" s="176">
        <v>484.5122544195259</v>
      </c>
      <c r="U105" s="176">
        <v>516.8357116951023</v>
      </c>
      <c r="V105" s="48"/>
      <c r="X105" s="105"/>
      <c r="Y105" s="93" t="s">
        <v>6</v>
      </c>
      <c r="Z105" s="230">
        <f t="shared" si="35"/>
        <v>1</v>
      </c>
      <c r="AA105" s="230">
        <f t="shared" si="36"/>
        <v>0.22336837184351679</v>
      </c>
      <c r="AB105" s="230">
        <f t="shared" si="37"/>
        <v>0.41058055737294313</v>
      </c>
      <c r="AC105" s="230">
        <f t="shared" si="38"/>
        <v>0.62083007100507492</v>
      </c>
      <c r="AD105" s="230">
        <f t="shared" si="39"/>
        <v>0.79938183024916309</v>
      </c>
      <c r="AE105" s="230">
        <f t="shared" si="40"/>
        <v>0.94553193407818237</v>
      </c>
      <c r="AF105" s="230">
        <f t="shared" si="40"/>
        <v>1.0086115792163335</v>
      </c>
      <c r="AG105" s="106"/>
    </row>
    <row r="106" spans="2:33" ht="14.25" customHeight="1" x14ac:dyDescent="0.15">
      <c r="C106" s="69"/>
      <c r="D106" s="93" t="s">
        <v>7</v>
      </c>
      <c r="E106" s="92">
        <v>361.82228178190041</v>
      </c>
      <c r="F106" s="92">
        <v>494.32373250507288</v>
      </c>
      <c r="G106" s="92">
        <v>550.29764991084221</v>
      </c>
      <c r="H106" s="92">
        <v>522.38014726240783</v>
      </c>
      <c r="I106" s="92">
        <v>553.03562060927504</v>
      </c>
      <c r="J106" s="92">
        <v>588.58186417453828</v>
      </c>
      <c r="K106" s="92">
        <v>609.68120093341872</v>
      </c>
      <c r="L106" s="92">
        <v>603.89801096966278</v>
      </c>
      <c r="M106" s="92">
        <v>601.48241892578415</v>
      </c>
      <c r="N106" s="92">
        <v>613.51206730429988</v>
      </c>
      <c r="O106" s="92">
        <v>610.44450696777835</v>
      </c>
      <c r="P106" s="176">
        <v>93.771220640670535</v>
      </c>
      <c r="Q106" s="176">
        <v>256.62461684865468</v>
      </c>
      <c r="R106" s="176">
        <v>405.09380504778369</v>
      </c>
      <c r="S106" s="176">
        <v>500.35331191187521</v>
      </c>
      <c r="T106" s="176">
        <v>570.81070554819109</v>
      </c>
      <c r="U106" s="176">
        <v>630.12361228989027</v>
      </c>
      <c r="V106" s="70"/>
      <c r="X106" s="107"/>
      <c r="Y106" s="93" t="s">
        <v>7</v>
      </c>
      <c r="Z106" s="230">
        <f t="shared" si="35"/>
        <v>1</v>
      </c>
      <c r="AA106" s="230">
        <f t="shared" si="36"/>
        <v>0.15361137592416757</v>
      </c>
      <c r="AB106" s="230">
        <f t="shared" si="37"/>
        <v>0.42038975520210609</v>
      </c>
      <c r="AC106" s="230">
        <f t="shared" si="38"/>
        <v>0.6636046363329241</v>
      </c>
      <c r="AD106" s="230">
        <f t="shared" si="39"/>
        <v>0.81965404914076134</v>
      </c>
      <c r="AE106" s="230">
        <f t="shared" si="40"/>
        <v>0.93507386671974868</v>
      </c>
      <c r="AF106" s="230">
        <f t="shared" si="40"/>
        <v>1.0322373370510984</v>
      </c>
      <c r="AG106" s="108"/>
    </row>
    <row r="107" spans="2:33" ht="14.25" customHeight="1" x14ac:dyDescent="0.15">
      <c r="C107" s="45"/>
      <c r="D107" s="93" t="s">
        <v>8</v>
      </c>
      <c r="E107" s="92">
        <v>591.30622382424758</v>
      </c>
      <c r="F107" s="92">
        <v>610.21053595942601</v>
      </c>
      <c r="G107" s="92">
        <v>655.65828106259903</v>
      </c>
      <c r="H107" s="92">
        <v>635.43384983047474</v>
      </c>
      <c r="I107" s="92">
        <v>652.012023338321</v>
      </c>
      <c r="J107" s="92">
        <v>686.3257679533981</v>
      </c>
      <c r="K107" s="92">
        <v>704.7128761615669</v>
      </c>
      <c r="L107" s="92">
        <v>692.65083510328873</v>
      </c>
      <c r="M107" s="92">
        <v>720.35686850742024</v>
      </c>
      <c r="N107" s="92">
        <v>750.50345802740389</v>
      </c>
      <c r="O107" s="92">
        <v>754.25597531754079</v>
      </c>
      <c r="P107" s="176">
        <v>114.16503978496856</v>
      </c>
      <c r="Q107" s="176">
        <v>256.14082339811335</v>
      </c>
      <c r="R107" s="176">
        <v>400.17279170207644</v>
      </c>
      <c r="S107" s="176">
        <v>513.83986039316233</v>
      </c>
      <c r="T107" s="176">
        <v>593.08933082983424</v>
      </c>
      <c r="U107" s="176">
        <v>669.53469593496322</v>
      </c>
      <c r="V107" s="48"/>
      <c r="X107" s="105"/>
      <c r="Y107" s="93" t="s">
        <v>8</v>
      </c>
      <c r="Z107" s="230">
        <f t="shared" si="35"/>
        <v>1</v>
      </c>
      <c r="AA107" s="230">
        <f t="shared" si="36"/>
        <v>0.15136113404591223</v>
      </c>
      <c r="AB107" s="230">
        <f t="shared" si="37"/>
        <v>0.33959402613983719</v>
      </c>
      <c r="AC107" s="230">
        <f t="shared" si="38"/>
        <v>0.53055302814618632</v>
      </c>
      <c r="AD107" s="230">
        <f t="shared" si="39"/>
        <v>0.68125394721180221</v>
      </c>
      <c r="AE107" s="230">
        <f t="shared" si="40"/>
        <v>0.78632367556669924</v>
      </c>
      <c r="AF107" s="230">
        <f t="shared" si="40"/>
        <v>0.88767569345816577</v>
      </c>
      <c r="AG107" s="106"/>
    </row>
    <row r="108" spans="2:33" ht="14.25" customHeight="1" x14ac:dyDescent="0.15">
      <c r="C108" s="45"/>
      <c r="D108" s="93" t="s">
        <v>9</v>
      </c>
      <c r="E108" s="92">
        <v>337.95921331613249</v>
      </c>
      <c r="F108" s="92">
        <v>380.24033391825316</v>
      </c>
      <c r="G108" s="92">
        <v>408.54541938208098</v>
      </c>
      <c r="H108" s="92">
        <v>398.59120587771105</v>
      </c>
      <c r="I108" s="92">
        <v>421.2215712952447</v>
      </c>
      <c r="J108" s="92">
        <v>438.69253251648291</v>
      </c>
      <c r="K108" s="92">
        <v>435.99567178830534</v>
      </c>
      <c r="L108" s="92">
        <v>423.41488368109219</v>
      </c>
      <c r="M108" s="92">
        <v>442.04513856306028</v>
      </c>
      <c r="N108" s="92">
        <v>416.16024907431063</v>
      </c>
      <c r="O108" s="92">
        <v>429.47737704468858</v>
      </c>
      <c r="P108" s="176">
        <v>55.133829731130291</v>
      </c>
      <c r="Q108" s="176">
        <v>110.05982273154349</v>
      </c>
      <c r="R108" s="176">
        <v>196.2662998057483</v>
      </c>
      <c r="S108" s="176">
        <v>278.08199003596684</v>
      </c>
      <c r="T108" s="176">
        <v>346.47701808473295</v>
      </c>
      <c r="U108" s="176">
        <v>396.9900989110626</v>
      </c>
      <c r="V108" s="48"/>
      <c r="X108" s="105"/>
      <c r="Y108" s="93" t="s">
        <v>9</v>
      </c>
      <c r="Z108" s="230">
        <f t="shared" si="35"/>
        <v>1</v>
      </c>
      <c r="AA108" s="230">
        <f t="shared" si="36"/>
        <v>0.12837423500747847</v>
      </c>
      <c r="AB108" s="230">
        <f t="shared" si="37"/>
        <v>0.25626454061185949</v>
      </c>
      <c r="AC108" s="230">
        <f t="shared" si="38"/>
        <v>0.45698868041965834</v>
      </c>
      <c r="AD108" s="230">
        <f t="shared" si="39"/>
        <v>0.64748926229711856</v>
      </c>
      <c r="AE108" s="230">
        <f t="shared" si="40"/>
        <v>0.80674102200424125</v>
      </c>
      <c r="AF108" s="230">
        <f t="shared" si="40"/>
        <v>0.92435625280852551</v>
      </c>
      <c r="AG108" s="106"/>
    </row>
    <row r="109" spans="2:33" ht="14.25" customHeight="1" x14ac:dyDescent="0.15">
      <c r="C109" s="45"/>
      <c r="D109" s="93" t="s">
        <v>10</v>
      </c>
      <c r="E109" s="92">
        <v>275.30758000859055</v>
      </c>
      <c r="F109" s="92">
        <v>377.53111785754271</v>
      </c>
      <c r="G109" s="92">
        <v>445.0664085382794</v>
      </c>
      <c r="H109" s="92">
        <v>373.30020120496152</v>
      </c>
      <c r="I109" s="92">
        <v>388.27130878837914</v>
      </c>
      <c r="J109" s="92">
        <v>445.25743762207605</v>
      </c>
      <c r="K109" s="92">
        <v>441.25509416234371</v>
      </c>
      <c r="L109" s="92">
        <v>442.36270339296243</v>
      </c>
      <c r="M109" s="92">
        <v>449.66168455000002</v>
      </c>
      <c r="N109" s="92">
        <v>480.27390173767049</v>
      </c>
      <c r="O109" s="92">
        <v>509.57060974366834</v>
      </c>
      <c r="P109" s="176">
        <v>79.497826960352427</v>
      </c>
      <c r="Q109" s="176">
        <v>184.30777600314076</v>
      </c>
      <c r="R109" s="176">
        <v>301.53288708287744</v>
      </c>
      <c r="S109" s="176">
        <v>380.63329726846308</v>
      </c>
      <c r="T109" s="176">
        <v>466.58600650470163</v>
      </c>
      <c r="U109" s="176">
        <v>525.29242866053983</v>
      </c>
      <c r="V109" s="48"/>
      <c r="X109" s="105"/>
      <c r="Y109" s="93" t="s">
        <v>10</v>
      </c>
      <c r="Z109" s="230">
        <f t="shared" si="35"/>
        <v>1</v>
      </c>
      <c r="AA109" s="230">
        <f t="shared" si="36"/>
        <v>0.15600944293145672</v>
      </c>
      <c r="AB109" s="230">
        <f t="shared" si="37"/>
        <v>0.36169231992373724</v>
      </c>
      <c r="AC109" s="230">
        <f t="shared" si="38"/>
        <v>0.59173916493056555</v>
      </c>
      <c r="AD109" s="230">
        <f t="shared" si="39"/>
        <v>0.7469687026493439</v>
      </c>
      <c r="AE109" s="230">
        <f t="shared" si="40"/>
        <v>0.9156454426196412</v>
      </c>
      <c r="AF109" s="230">
        <f t="shared" si="40"/>
        <v>1.030853072403018</v>
      </c>
      <c r="AG109" s="106"/>
    </row>
    <row r="110" spans="2:33" ht="14.25" customHeight="1" x14ac:dyDescent="0.15">
      <c r="B110" s="95"/>
      <c r="C110" s="96"/>
      <c r="D110" s="177" t="s">
        <v>11</v>
      </c>
      <c r="E110" s="92">
        <v>135.94571528521888</v>
      </c>
      <c r="F110" s="92">
        <v>192.8118946546401</v>
      </c>
      <c r="G110" s="92">
        <v>185.30265319992591</v>
      </c>
      <c r="H110" s="92">
        <v>164.13422445392328</v>
      </c>
      <c r="I110" s="92">
        <v>157.18352150755558</v>
      </c>
      <c r="J110" s="92">
        <v>177.87944619721625</v>
      </c>
      <c r="K110" s="92">
        <v>176.38837168523111</v>
      </c>
      <c r="L110" s="92">
        <v>177</v>
      </c>
      <c r="M110" s="92">
        <v>187.089</v>
      </c>
      <c r="N110" s="92">
        <v>199.24978499999997</v>
      </c>
      <c r="O110" s="92">
        <v>200.24603392499995</v>
      </c>
      <c r="P110" s="176">
        <v>16.757672060551528</v>
      </c>
      <c r="Q110" s="176">
        <v>39.751948718433695</v>
      </c>
      <c r="R110" s="176">
        <v>77.232471627313927</v>
      </c>
      <c r="S110" s="176">
        <v>112.49299721384685</v>
      </c>
      <c r="T110" s="176">
        <v>144.31983180559754</v>
      </c>
      <c r="U110" s="176">
        <v>169.2578639233954</v>
      </c>
      <c r="V110" s="97"/>
      <c r="X110" s="105"/>
      <c r="Y110" s="93" t="s">
        <v>11</v>
      </c>
      <c r="Z110" s="230">
        <f t="shared" si="35"/>
        <v>1</v>
      </c>
      <c r="AA110" s="230">
        <f t="shared" si="36"/>
        <v>8.3685413049568502E-2</v>
      </c>
      <c r="AB110" s="230">
        <f t="shared" si="37"/>
        <v>0.19851553580992456</v>
      </c>
      <c r="AC110" s="230">
        <f t="shared" si="38"/>
        <v>0.38568789660144048</v>
      </c>
      <c r="AD110" s="230">
        <f t="shared" si="39"/>
        <v>0.56177390887042444</v>
      </c>
      <c r="AE110" s="230">
        <f t="shared" si="40"/>
        <v>0.72071256032791653</v>
      </c>
      <c r="AF110" s="230">
        <f t="shared" si="40"/>
        <v>0.84524951933274828</v>
      </c>
      <c r="AG110" s="106"/>
    </row>
    <row r="111" spans="2:33" ht="14.25" customHeight="1" x14ac:dyDescent="0.15">
      <c r="C111" s="45"/>
      <c r="D111" s="177" t="s">
        <v>12</v>
      </c>
      <c r="E111" s="92">
        <v>149.91615928402214</v>
      </c>
      <c r="F111" s="92">
        <v>182.76031170754919</v>
      </c>
      <c r="G111" s="92">
        <v>208.79134389172191</v>
      </c>
      <c r="H111" s="92">
        <v>225.32465554083709</v>
      </c>
      <c r="I111" s="92">
        <v>241.13935230929465</v>
      </c>
      <c r="J111" s="92">
        <v>268.00452013063881</v>
      </c>
      <c r="K111" s="92">
        <v>276.26290519586678</v>
      </c>
      <c r="L111" s="92">
        <v>278.71834048606536</v>
      </c>
      <c r="M111" s="92">
        <v>281.366164720683</v>
      </c>
      <c r="N111" s="92">
        <v>278.73171270962257</v>
      </c>
      <c r="O111" s="92">
        <v>260.33541967078747</v>
      </c>
      <c r="P111" s="176">
        <v>39.809109757316257</v>
      </c>
      <c r="Q111" s="176">
        <v>89.033819063305074</v>
      </c>
      <c r="R111" s="176">
        <v>132.41673253334795</v>
      </c>
      <c r="S111" s="176">
        <v>170.24034887058758</v>
      </c>
      <c r="T111" s="176">
        <v>198.80987057238755</v>
      </c>
      <c r="U111" s="176">
        <v>223.60419679120835</v>
      </c>
      <c r="V111" s="48"/>
      <c r="X111" s="105"/>
      <c r="Y111" s="93" t="s">
        <v>12</v>
      </c>
      <c r="Z111" s="230">
        <f t="shared" si="35"/>
        <v>1</v>
      </c>
      <c r="AA111" s="230">
        <f t="shared" si="36"/>
        <v>0.15291468908709269</v>
      </c>
      <c r="AB111" s="230">
        <f t="shared" si="37"/>
        <v>0.34199656418590535</v>
      </c>
      <c r="AC111" s="230">
        <f t="shared" si="38"/>
        <v>0.50863894241051899</v>
      </c>
      <c r="AD111" s="230">
        <f t="shared" si="39"/>
        <v>0.65392695733015715</v>
      </c>
      <c r="AE111" s="230">
        <f t="shared" si="40"/>
        <v>0.76366815865392679</v>
      </c>
      <c r="AF111" s="230">
        <f t="shared" si="40"/>
        <v>0.85890808509257655</v>
      </c>
      <c r="AG111" s="106"/>
    </row>
    <row r="112" spans="2:33" ht="14.25" customHeight="1" x14ac:dyDescent="0.15">
      <c r="C112" s="45"/>
      <c r="D112" s="177" t="s">
        <v>13</v>
      </c>
      <c r="E112" s="92">
        <v>89.969692645483519</v>
      </c>
      <c r="F112" s="92">
        <v>118.73711580220643</v>
      </c>
      <c r="G112" s="92">
        <v>160.18765416758401</v>
      </c>
      <c r="H112" s="92">
        <v>182.97451426781689</v>
      </c>
      <c r="I112" s="92">
        <v>206.42499615209462</v>
      </c>
      <c r="J112" s="92">
        <v>220.29604978136376</v>
      </c>
      <c r="K112" s="92">
        <v>224.70569367213034</v>
      </c>
      <c r="L112" s="92">
        <v>183.56174259200793</v>
      </c>
      <c r="M112" s="92">
        <v>188.88503312717614</v>
      </c>
      <c r="N112" s="92">
        <v>208.48165238755519</v>
      </c>
      <c r="O112" s="92">
        <v>180.75359262001035</v>
      </c>
      <c r="P112" s="176">
        <v>37.531977055333961</v>
      </c>
      <c r="Q112" s="176">
        <v>66.910263291687187</v>
      </c>
      <c r="R112" s="176">
        <v>94.456920642901437</v>
      </c>
      <c r="S112" s="176">
        <v>116.5444520268743</v>
      </c>
      <c r="T112" s="176">
        <v>134.74618391309008</v>
      </c>
      <c r="U112" s="176">
        <v>154.05814395973232</v>
      </c>
      <c r="V112" s="48"/>
      <c r="X112" s="105"/>
      <c r="Y112" s="93" t="s">
        <v>13</v>
      </c>
      <c r="Z112" s="230">
        <f t="shared" si="35"/>
        <v>1</v>
      </c>
      <c r="AA112" s="230">
        <f t="shared" si="36"/>
        <v>0.20764166571358636</v>
      </c>
      <c r="AB112" s="230">
        <f t="shared" si="37"/>
        <v>0.37017390538040057</v>
      </c>
      <c r="AC112" s="230">
        <f t="shared" si="38"/>
        <v>0.52257285331790726</v>
      </c>
      <c r="AD112" s="230">
        <f t="shared" si="39"/>
        <v>0.64476976826612864</v>
      </c>
      <c r="AE112" s="230">
        <f t="shared" si="40"/>
        <v>0.74546891135027427</v>
      </c>
      <c r="AF112" s="230">
        <f t="shared" si="40"/>
        <v>0.85231027348707478</v>
      </c>
      <c r="AG112" s="106"/>
    </row>
    <row r="113" spans="2:33" ht="14.25" customHeight="1" x14ac:dyDescent="0.15">
      <c r="B113" s="95"/>
      <c r="C113" s="96"/>
      <c r="D113" s="177" t="s">
        <v>14</v>
      </c>
      <c r="E113" s="92">
        <v>119.81502251214181</v>
      </c>
      <c r="F113" s="92">
        <v>130.95822185242693</v>
      </c>
      <c r="G113" s="92">
        <v>156.35821103365745</v>
      </c>
      <c r="H113" s="92">
        <v>197.5090002208467</v>
      </c>
      <c r="I113" s="92">
        <v>225.14822964020141</v>
      </c>
      <c r="J113" s="92">
        <v>274.40959734097504</v>
      </c>
      <c r="K113" s="92">
        <v>286.4143913895702</v>
      </c>
      <c r="L113" s="92">
        <v>290.67337338953308</v>
      </c>
      <c r="M113" s="92">
        <v>264.2220964110856</v>
      </c>
      <c r="N113" s="92">
        <v>258.62372115352855</v>
      </c>
      <c r="O113" s="92">
        <v>252.41675184584386</v>
      </c>
      <c r="P113" s="176">
        <v>71.886928830166468</v>
      </c>
      <c r="Q113" s="176">
        <v>108.11715609592966</v>
      </c>
      <c r="R113" s="176">
        <v>183.83542963559782</v>
      </c>
      <c r="S113" s="176">
        <v>225.17818218582306</v>
      </c>
      <c r="T113" s="176">
        <v>238.15717443906934</v>
      </c>
      <c r="U113" s="176">
        <v>242.3200817720101</v>
      </c>
      <c r="V113" s="97"/>
      <c r="X113" s="105"/>
      <c r="Y113" s="93" t="s">
        <v>14</v>
      </c>
      <c r="Z113" s="230">
        <f t="shared" si="35"/>
        <v>1</v>
      </c>
      <c r="AA113" s="230">
        <f t="shared" si="36"/>
        <v>0.28479460378314869</v>
      </c>
      <c r="AB113" s="230">
        <f t="shared" si="37"/>
        <v>0.42832797468988526</v>
      </c>
      <c r="AC113" s="230">
        <f t="shared" si="38"/>
        <v>0.72830122522085983</v>
      </c>
      <c r="AD113" s="230">
        <f t="shared" si="39"/>
        <v>0.89208889877223374</v>
      </c>
      <c r="AE113" s="230">
        <f t="shared" si="40"/>
        <v>0.94350780087890862</v>
      </c>
      <c r="AF113" s="230">
        <f t="shared" si="40"/>
        <v>0.96</v>
      </c>
      <c r="AG113" s="106"/>
    </row>
    <row r="114" spans="2:33" ht="14.25" customHeight="1" x14ac:dyDescent="0.15">
      <c r="C114" s="45"/>
      <c r="D114" s="93" t="s">
        <v>15</v>
      </c>
      <c r="E114" s="92">
        <v>1233</v>
      </c>
      <c r="F114" s="92">
        <v>1355.97</v>
      </c>
      <c r="G114" s="92">
        <v>1475.5</v>
      </c>
      <c r="H114" s="92">
        <v>1543</v>
      </c>
      <c r="I114" s="92">
        <v>1567.3575170544382</v>
      </c>
      <c r="J114" s="92">
        <v>1625.0454902989711</v>
      </c>
      <c r="K114" s="92">
        <v>1579.433650299485</v>
      </c>
      <c r="L114" s="92">
        <v>1541.8207</v>
      </c>
      <c r="M114" s="92">
        <v>1657.4572524999999</v>
      </c>
      <c r="N114" s="92">
        <v>1722.0980853475</v>
      </c>
      <c r="O114" s="92">
        <v>1731.6584646717636</v>
      </c>
      <c r="P114" s="176">
        <v>400.77594170527601</v>
      </c>
      <c r="Q114" s="176">
        <v>869.84850113215964</v>
      </c>
      <c r="R114" s="176">
        <v>1339.5135823686398</v>
      </c>
      <c r="S114" s="176">
        <v>1654.6995173599823</v>
      </c>
      <c r="T114" s="176">
        <v>1831.9723025702388</v>
      </c>
      <c r="U114" s="176">
        <v>1960.8921741342626</v>
      </c>
      <c r="V114" s="48"/>
      <c r="X114" s="105"/>
      <c r="Y114" s="93" t="s">
        <v>15</v>
      </c>
      <c r="Z114" s="230">
        <f t="shared" si="35"/>
        <v>1</v>
      </c>
      <c r="AA114" s="230">
        <f t="shared" si="36"/>
        <v>0.23144052356839501</v>
      </c>
      <c r="AB114" s="230">
        <f t="shared" si="37"/>
        <v>0.50232105168442653</v>
      </c>
      <c r="AC114" s="230">
        <f t="shared" si="38"/>
        <v>0.77354374993486086</v>
      </c>
      <c r="AD114" s="230">
        <f t="shared" si="39"/>
        <v>0.95555766400716391</v>
      </c>
      <c r="AE114" s="230">
        <f t="shared" si="40"/>
        <v>1.0579293434271346</v>
      </c>
      <c r="AF114" s="230">
        <f t="shared" si="40"/>
        <v>1.1323781300638578</v>
      </c>
      <c r="AG114" s="106"/>
    </row>
    <row r="115" spans="2:33" ht="14.25" customHeight="1" x14ac:dyDescent="0.15">
      <c r="C115" s="45"/>
      <c r="D115" s="93" t="s">
        <v>16</v>
      </c>
      <c r="E115" s="92">
        <v>6254</v>
      </c>
      <c r="F115" s="92">
        <v>6367.4598231158816</v>
      </c>
      <c r="G115" s="92">
        <v>6582.5151243173113</v>
      </c>
      <c r="H115" s="92">
        <v>7074.3508578478286</v>
      </c>
      <c r="I115" s="92">
        <v>7476.7671267990963</v>
      </c>
      <c r="J115" s="92">
        <v>7571.9957049057866</v>
      </c>
      <c r="K115" s="92">
        <v>7799.2625100058867</v>
      </c>
      <c r="L115" s="92">
        <v>7948.5541999999996</v>
      </c>
      <c r="M115" s="92">
        <v>7710.0236475664133</v>
      </c>
      <c r="N115" s="92">
        <v>7953.4290941200861</v>
      </c>
      <c r="O115" s="92">
        <v>7722.873108714527</v>
      </c>
      <c r="P115" s="176">
        <v>1984.7014729387358</v>
      </c>
      <c r="Q115" s="176">
        <v>4615.6985748546695</v>
      </c>
      <c r="R115" s="176">
        <v>6309.4350691789541</v>
      </c>
      <c r="S115" s="176">
        <v>7106.896166288424</v>
      </c>
      <c r="T115" s="176">
        <v>7825.6077140625175</v>
      </c>
      <c r="U115" s="176">
        <v>8273.8202977633664</v>
      </c>
      <c r="V115" s="48"/>
      <c r="X115" s="105"/>
      <c r="Y115" s="93" t="s">
        <v>16</v>
      </c>
      <c r="Z115" s="231">
        <f t="shared" si="35"/>
        <v>1</v>
      </c>
      <c r="AA115" s="231">
        <f t="shared" si="36"/>
        <v>0.25699004049402147</v>
      </c>
      <c r="AB115" s="231">
        <f t="shared" si="37"/>
        <v>0.5976659864638062</v>
      </c>
      <c r="AC115" s="231">
        <f t="shared" si="38"/>
        <v>0.81698028445648774</v>
      </c>
      <c r="AD115" s="231">
        <f t="shared" si="39"/>
        <v>0.92023992447434733</v>
      </c>
      <c r="AE115" s="231">
        <f t="shared" si="40"/>
        <v>1.0133026405978449</v>
      </c>
      <c r="AF115" s="231">
        <f t="shared" si="40"/>
        <v>1.0713396661181895</v>
      </c>
      <c r="AG115" s="106"/>
    </row>
    <row r="116" spans="2:33" ht="14.25" customHeight="1" x14ac:dyDescent="0.15">
      <c r="C116" s="45"/>
      <c r="D116" s="46" t="s">
        <v>19</v>
      </c>
      <c r="E116" s="92">
        <v>1490.371803284168</v>
      </c>
      <c r="F116" s="92">
        <v>1580.1357037073535</v>
      </c>
      <c r="G116" s="92">
        <v>1777.9169787794162</v>
      </c>
      <c r="H116" s="92">
        <v>1691.1841718662727</v>
      </c>
      <c r="I116" s="92">
        <v>1781.1708211443793</v>
      </c>
      <c r="J116" s="92">
        <v>1932.4465286215955</v>
      </c>
      <c r="K116" s="92">
        <v>2094.9652774944652</v>
      </c>
      <c r="L116" s="92">
        <v>2058.3856742051694</v>
      </c>
      <c r="M116" s="92">
        <v>2134.5459441507605</v>
      </c>
      <c r="N116" s="92">
        <v>2227.4155308914101</v>
      </c>
      <c r="O116" s="92">
        <v>2254.144517262107</v>
      </c>
      <c r="P116" s="176">
        <v>391.16800490033421</v>
      </c>
      <c r="Q116" s="176">
        <v>973.18809660830823</v>
      </c>
      <c r="R116" s="176">
        <v>1461.2344041980109</v>
      </c>
      <c r="S116" s="176">
        <v>1815.4883383751833</v>
      </c>
      <c r="T116" s="176">
        <v>2119.9815722565545</v>
      </c>
      <c r="U116" s="176">
        <v>2279.3845133917202</v>
      </c>
      <c r="V116" s="48"/>
      <c r="X116" s="105"/>
      <c r="Y116" s="46" t="s">
        <v>19</v>
      </c>
      <c r="Z116" s="230">
        <f t="shared" si="35"/>
        <v>1</v>
      </c>
      <c r="AA116" s="230">
        <f t="shared" si="36"/>
        <v>0.17353279787732884</v>
      </c>
      <c r="AB116" s="230">
        <f t="shared" si="37"/>
        <v>0.43173278782956931</v>
      </c>
      <c r="AC116" s="230">
        <f t="shared" si="38"/>
        <v>0.64824344358046404</v>
      </c>
      <c r="AD116" s="230">
        <f t="shared" si="39"/>
        <v>0.80540015268421328</v>
      </c>
      <c r="AE116" s="230">
        <f t="shared" si="40"/>
        <v>0.94048165768514813</v>
      </c>
      <c r="AF116" s="230">
        <f t="shared" si="40"/>
        <v>1.0111971508198905</v>
      </c>
      <c r="AG116" s="109"/>
    </row>
    <row r="117" spans="2:33" ht="4.5" customHeight="1" x14ac:dyDescent="0.15">
      <c r="C117" s="40"/>
      <c r="D117" s="41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3"/>
      <c r="X117" s="110"/>
      <c r="Y117" s="111"/>
      <c r="Z117" s="112"/>
      <c r="AA117" s="112"/>
      <c r="AB117" s="112"/>
      <c r="AC117" s="112"/>
      <c r="AD117" s="112"/>
      <c r="AE117" s="112"/>
      <c r="AF117" s="112"/>
      <c r="AG117" s="113"/>
    </row>
    <row r="118" spans="2:33" ht="3.75" customHeight="1" x14ac:dyDescent="0.15"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7"/>
      <c r="P118" s="30"/>
      <c r="Q118" s="30"/>
      <c r="R118" s="30"/>
      <c r="S118" s="30"/>
      <c r="T118" s="30"/>
      <c r="U118" s="30"/>
      <c r="V118" s="30"/>
      <c r="X118" s="86"/>
      <c r="Y118" s="86"/>
      <c r="Z118" s="86"/>
      <c r="AA118" s="86"/>
      <c r="AB118" s="86"/>
      <c r="AC118" s="86"/>
      <c r="AD118" s="86"/>
      <c r="AE118" s="86"/>
      <c r="AF118" s="86"/>
    </row>
    <row r="119" spans="2:33" ht="12.75" customHeight="1" x14ac:dyDescent="0.15">
      <c r="C119" s="247" t="s">
        <v>74</v>
      </c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X119" s="86"/>
      <c r="Y119" s="86"/>
      <c r="Z119" s="86"/>
      <c r="AA119" s="86"/>
      <c r="AB119" s="86"/>
      <c r="AC119" s="86"/>
      <c r="AD119" s="86"/>
      <c r="AE119" s="86"/>
      <c r="AF119" s="86"/>
    </row>
    <row r="120" spans="2:33" ht="13" customHeight="1" x14ac:dyDescent="0.15">
      <c r="G120" s="101"/>
      <c r="N120" s="87"/>
    </row>
    <row r="121" spans="2:33" ht="22.5" customHeight="1" x14ac:dyDescent="0.15">
      <c r="C121" s="248" t="s">
        <v>39</v>
      </c>
      <c r="D121" s="236"/>
      <c r="E121" s="236"/>
      <c r="F121" s="236"/>
      <c r="G121" s="236"/>
      <c r="H121" s="236"/>
      <c r="I121" s="236"/>
      <c r="J121" s="236"/>
      <c r="K121" s="236"/>
      <c r="L121" s="236"/>
      <c r="M121" s="236"/>
      <c r="N121" s="236"/>
      <c r="O121" s="236"/>
      <c r="P121" s="236"/>
      <c r="Q121" s="236"/>
      <c r="R121" s="236"/>
      <c r="S121" s="236"/>
      <c r="T121" s="236"/>
      <c r="U121" s="236"/>
      <c r="V121" s="249"/>
    </row>
    <row r="122" spans="2:33" ht="15" customHeight="1" x14ac:dyDescent="0.15">
      <c r="C122" s="232" t="s">
        <v>20</v>
      </c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  <c r="V122" s="234"/>
    </row>
    <row r="123" spans="2:33" ht="14" customHeight="1" x14ac:dyDescent="0.15">
      <c r="C123" s="76"/>
      <c r="D123" s="77"/>
      <c r="E123" s="77">
        <v>2009</v>
      </c>
      <c r="F123" s="77">
        <v>2010</v>
      </c>
      <c r="G123" s="77">
        <v>2011</v>
      </c>
      <c r="H123" s="77">
        <v>2012</v>
      </c>
      <c r="I123" s="77">
        <v>2013</v>
      </c>
      <c r="J123" s="77">
        <v>2014</v>
      </c>
      <c r="K123" s="77">
        <v>2015</v>
      </c>
      <c r="L123" s="77">
        <v>2016</v>
      </c>
      <c r="M123" s="77">
        <v>2017</v>
      </c>
      <c r="N123" s="77">
        <v>2018</v>
      </c>
      <c r="O123" s="77">
        <v>2019</v>
      </c>
      <c r="P123" s="77">
        <v>2020</v>
      </c>
      <c r="Q123" s="77">
        <v>2021</v>
      </c>
      <c r="R123" s="77">
        <v>2022</v>
      </c>
      <c r="S123" s="77">
        <v>2023</v>
      </c>
      <c r="T123" s="77">
        <v>2024</v>
      </c>
      <c r="U123" s="77">
        <v>2025</v>
      </c>
      <c r="V123" s="78"/>
    </row>
    <row r="124" spans="2:33" ht="18" customHeight="1" x14ac:dyDescent="0.15">
      <c r="C124" s="102" t="s">
        <v>2</v>
      </c>
      <c r="D124" s="44"/>
      <c r="E124" s="88"/>
      <c r="F124" s="88">
        <v>9.3710701428293852E-2</v>
      </c>
      <c r="G124" s="88">
        <v>8.7899137675427008E-2</v>
      </c>
      <c r="H124" s="88">
        <v>4.3047316357852639E-2</v>
      </c>
      <c r="I124" s="88">
        <v>5.6647830440453406E-2</v>
      </c>
      <c r="J124" s="88">
        <v>5.1444765720526364E-2</v>
      </c>
      <c r="K124" s="88">
        <v>3.639730478394898E-2</v>
      </c>
      <c r="L124" s="88">
        <v>1.643873319294098E-2</v>
      </c>
      <c r="M124" s="88">
        <v>1.3263993455618683E-2</v>
      </c>
      <c r="N124" s="88">
        <v>3.0025854968292354E-2</v>
      </c>
      <c r="O124" s="88">
        <v>-1.1731082794257608E-2</v>
      </c>
      <c r="P124" s="88">
        <v>-0.79158415010264693</v>
      </c>
      <c r="Q124" s="88">
        <v>1.3174230133001146</v>
      </c>
      <c r="R124" s="88">
        <v>0.46935703117063166</v>
      </c>
      <c r="S124" s="88">
        <v>0.2019154548345099</v>
      </c>
      <c r="T124" s="88">
        <v>0.12838310039527356</v>
      </c>
      <c r="U124" s="88">
        <v>7.6163780177032958E-2</v>
      </c>
      <c r="V124" s="103"/>
    </row>
    <row r="125" spans="2:33" ht="14.25" customHeight="1" x14ac:dyDescent="0.15">
      <c r="B125" s="104"/>
      <c r="C125" s="105"/>
      <c r="D125" s="46" t="s">
        <v>3</v>
      </c>
      <c r="E125" s="68"/>
      <c r="F125" s="68">
        <v>0.57089487361537827</v>
      </c>
      <c r="G125" s="68">
        <v>0.22877089845223453</v>
      </c>
      <c r="H125" s="68">
        <v>0.42813152203727078</v>
      </c>
      <c r="I125" s="68">
        <v>0.22124880471521502</v>
      </c>
      <c r="J125" s="68">
        <v>0.2154669365292976</v>
      </c>
      <c r="K125" s="68">
        <v>0.1670243808036127</v>
      </c>
      <c r="L125" s="68">
        <v>0.17097987802912584</v>
      </c>
      <c r="M125" s="68">
        <v>0.11099999999999999</v>
      </c>
      <c r="N125" s="68">
        <v>2.8999999999999915E-2</v>
      </c>
      <c r="O125" s="68">
        <v>-1.0999999999999999E-2</v>
      </c>
      <c r="P125" s="68">
        <v>-0.90900298153761649</v>
      </c>
      <c r="Q125" s="68">
        <v>2.3163548404086005</v>
      </c>
      <c r="R125" s="68">
        <v>0.80681044305408167</v>
      </c>
      <c r="S125" s="68">
        <v>0.38576984961882266</v>
      </c>
      <c r="T125" s="68">
        <v>0.21771364854747377</v>
      </c>
      <c r="U125" s="68">
        <v>0.14808732059545648</v>
      </c>
      <c r="V125" s="106"/>
    </row>
    <row r="126" spans="2:33" ht="14.25" customHeight="1" x14ac:dyDescent="0.15">
      <c r="B126" s="104"/>
      <c r="C126" s="105"/>
      <c r="D126" s="46" t="s">
        <v>4</v>
      </c>
      <c r="E126" s="68"/>
      <c r="F126" s="68">
        <v>0.19199685126178268</v>
      </c>
      <c r="G126" s="68">
        <v>1.1616806416492986E-2</v>
      </c>
      <c r="H126" s="68">
        <v>3.0449296032951878E-2</v>
      </c>
      <c r="I126" s="68">
        <v>0.26317426968328528</v>
      </c>
      <c r="J126" s="68">
        <v>9.2664005975212405E-2</v>
      </c>
      <c r="K126" s="68">
        <v>0.11151773590294312</v>
      </c>
      <c r="L126" s="68">
        <v>9.4970678560201138E-2</v>
      </c>
      <c r="M126" s="68">
        <v>4.4851623479964964E-2</v>
      </c>
      <c r="N126" s="68">
        <v>6.0000000000000053E-2</v>
      </c>
      <c r="O126" s="68">
        <v>5.0999999999999997E-2</v>
      </c>
      <c r="P126" s="68">
        <v>-0.78804441837680694</v>
      </c>
      <c r="Q126" s="68">
        <v>1.2687391356164657</v>
      </c>
      <c r="R126" s="68">
        <v>0.606021939352821</v>
      </c>
      <c r="S126" s="68">
        <v>0.28332529488730018</v>
      </c>
      <c r="T126" s="68">
        <v>1.0761939404610787E-2</v>
      </c>
      <c r="U126" s="68">
        <v>1.8876109144465802E-2</v>
      </c>
      <c r="V126" s="106"/>
    </row>
    <row r="127" spans="2:33" ht="14.25" customHeight="1" x14ac:dyDescent="0.15">
      <c r="B127" s="104"/>
      <c r="C127" s="105"/>
      <c r="D127" s="93" t="s">
        <v>5</v>
      </c>
      <c r="E127" s="68"/>
      <c r="F127" s="68">
        <v>0.1928033584348674</v>
      </c>
      <c r="G127" s="68">
        <v>4.7743636476299978E-2</v>
      </c>
      <c r="H127" s="68">
        <v>1.6730268805333681E-2</v>
      </c>
      <c r="I127" s="68">
        <v>-3.961378666010229E-2</v>
      </c>
      <c r="J127" s="68">
        <v>7.3582310845285548E-2</v>
      </c>
      <c r="K127" s="68">
        <v>-6.5350539636691463E-2</v>
      </c>
      <c r="L127" s="68">
        <v>1.9107425548288148E-2</v>
      </c>
      <c r="M127" s="68">
        <v>1.0999999999999899E-2</v>
      </c>
      <c r="N127" s="68">
        <v>1.4999999999999902E-2</v>
      </c>
      <c r="O127" s="68">
        <v>-1.2E-2</v>
      </c>
      <c r="P127" s="68">
        <v>-0.80390030530131729</v>
      </c>
      <c r="Q127" s="68">
        <v>0.97166060398125031</v>
      </c>
      <c r="R127" s="68">
        <v>0.6152379233765175</v>
      </c>
      <c r="S127" s="68">
        <v>0.26834114058594016</v>
      </c>
      <c r="T127" s="68">
        <v>6.8960585889471293E-2</v>
      </c>
      <c r="U127" s="68">
        <v>1.5488218122324593E-2</v>
      </c>
      <c r="V127" s="106"/>
    </row>
    <row r="128" spans="2:33" ht="14.25" customHeight="1" x14ac:dyDescent="0.15">
      <c r="B128" s="104"/>
      <c r="C128" s="105"/>
      <c r="D128" s="93" t="s">
        <v>6</v>
      </c>
      <c r="E128" s="68"/>
      <c r="F128" s="68">
        <v>0.47703621227627213</v>
      </c>
      <c r="G128" s="68">
        <v>-5.3650571964244165E-2</v>
      </c>
      <c r="H128" s="68">
        <v>-1.655374795618425E-2</v>
      </c>
      <c r="I128" s="68">
        <v>3.5516984676777774E-3</v>
      </c>
      <c r="J128" s="68">
        <v>2.0418939828741101E-2</v>
      </c>
      <c r="K128" s="68">
        <v>0.10312523065480539</v>
      </c>
      <c r="L128" s="68">
        <v>7.2656373214110337E-2</v>
      </c>
      <c r="M128" s="68">
        <v>0.13300000000000001</v>
      </c>
      <c r="N128" s="68">
        <v>-3.0000000000000027E-2</v>
      </c>
      <c r="O128" s="68">
        <v>-8.0000000000000002E-3</v>
      </c>
      <c r="P128" s="68">
        <v>-0.77663162815648323</v>
      </c>
      <c r="Q128" s="68">
        <v>0.83813202372527451</v>
      </c>
      <c r="R128" s="68">
        <v>0.51207859178084658</v>
      </c>
      <c r="S128" s="68">
        <v>0.28760166039481128</v>
      </c>
      <c r="T128" s="68">
        <v>0.18282890390874273</v>
      </c>
      <c r="U128" s="68">
        <v>6.67133947196068E-2</v>
      </c>
      <c r="V128" s="106"/>
    </row>
    <row r="129" spans="2:32" ht="14.25" customHeight="1" x14ac:dyDescent="0.15">
      <c r="B129" s="104"/>
      <c r="C129" s="107"/>
      <c r="D129" s="93" t="s">
        <v>7</v>
      </c>
      <c r="E129" s="68"/>
      <c r="F129" s="68">
        <v>0.3662058900038716</v>
      </c>
      <c r="G129" s="68">
        <v>0.11323332003930209</v>
      </c>
      <c r="H129" s="68">
        <v>-5.0731640691101476E-2</v>
      </c>
      <c r="I129" s="68">
        <v>5.8684223563090443E-2</v>
      </c>
      <c r="J129" s="68">
        <v>6.427478129908204E-2</v>
      </c>
      <c r="K129" s="68">
        <v>3.5847752102371233E-2</v>
      </c>
      <c r="L129" s="68">
        <v>-9.485596660848139E-3</v>
      </c>
      <c r="M129" s="68">
        <v>-4.0000000000000036E-3</v>
      </c>
      <c r="N129" s="68">
        <v>2.0000000000000018E-2</v>
      </c>
      <c r="O129" s="68">
        <v>-5.0000000000000001E-3</v>
      </c>
      <c r="P129" s="68">
        <v>-0.84638862407583249</v>
      </c>
      <c r="Q129" s="68">
        <v>1.7367097825465572</v>
      </c>
      <c r="R129" s="68">
        <v>0.5785461660784057</v>
      </c>
      <c r="S129" s="68">
        <v>0.23515419312041819</v>
      </c>
      <c r="T129" s="68">
        <v>0.14081528383832342</v>
      </c>
      <c r="U129" s="68">
        <v>0.10390994101054329</v>
      </c>
      <c r="V129" s="108"/>
    </row>
    <row r="130" spans="2:32" ht="14.25" customHeight="1" x14ac:dyDescent="0.15">
      <c r="B130" s="104"/>
      <c r="C130" s="105"/>
      <c r="D130" s="93" t="s">
        <v>8</v>
      </c>
      <c r="E130" s="68"/>
      <c r="F130" s="68">
        <v>3.1970426444889455E-2</v>
      </c>
      <c r="G130" s="68">
        <v>7.4478794489702072E-2</v>
      </c>
      <c r="H130" s="68">
        <v>-3.0845993738304323E-2</v>
      </c>
      <c r="I130" s="68">
        <v>2.6089534752152588E-2</v>
      </c>
      <c r="J130" s="68">
        <v>5.2627472173579992E-2</v>
      </c>
      <c r="K130" s="68">
        <v>2.6790642384007413E-2</v>
      </c>
      <c r="L130" s="68">
        <v>-1.711624899487818E-2</v>
      </c>
      <c r="M130" s="68">
        <v>4.0000000000000036E-2</v>
      </c>
      <c r="N130" s="68">
        <v>4.1849520477881264E-2</v>
      </c>
      <c r="O130" s="68">
        <v>5.0000000000000001E-3</v>
      </c>
      <c r="P130" s="68">
        <v>-0.84863886595408777</v>
      </c>
      <c r="Q130" s="68">
        <v>1.2436012274909918</v>
      </c>
      <c r="R130" s="68">
        <v>0.56231555123916244</v>
      </c>
      <c r="S130" s="68">
        <v>0.28404497019304986</v>
      </c>
      <c r="T130" s="68">
        <v>0.15422990029624128</v>
      </c>
      <c r="U130" s="68">
        <v>0.12889350917536957</v>
      </c>
      <c r="V130" s="106"/>
    </row>
    <row r="131" spans="2:32" ht="14.25" customHeight="1" x14ac:dyDescent="0.15">
      <c r="B131" s="104"/>
      <c r="C131" s="105"/>
      <c r="D131" s="93" t="s">
        <v>9</v>
      </c>
      <c r="E131" s="68"/>
      <c r="F131" s="68">
        <v>0.12510716955235135</v>
      </c>
      <c r="G131" s="68">
        <v>7.4439986868707786E-2</v>
      </c>
      <c r="H131" s="68">
        <v>-2.4365010674763043E-2</v>
      </c>
      <c r="I131" s="68">
        <v>5.6775877349578785E-2</v>
      </c>
      <c r="J131" s="68">
        <v>4.1476891051698717E-2</v>
      </c>
      <c r="K131" s="68">
        <v>-6.1474963175404129E-3</v>
      </c>
      <c r="L131" s="68">
        <v>-2.8855305043765767E-2</v>
      </c>
      <c r="M131" s="68">
        <v>4.4000000000000039E-2</v>
      </c>
      <c r="N131" s="68">
        <v>-5.8557118336133529E-2</v>
      </c>
      <c r="O131" s="68">
        <v>3.2000000000000001E-2</v>
      </c>
      <c r="P131" s="68">
        <v>-0.87162576499252153</v>
      </c>
      <c r="Q131" s="68">
        <v>0.9962303229844427</v>
      </c>
      <c r="R131" s="68">
        <v>0.78326927060820872</v>
      </c>
      <c r="S131" s="68">
        <v>0.41686061392706963</v>
      </c>
      <c r="T131" s="68">
        <v>0.24595274235458375</v>
      </c>
      <c r="U131" s="68">
        <v>0.14579056673241286</v>
      </c>
      <c r="V131" s="106"/>
    </row>
    <row r="132" spans="2:32" ht="14.25" customHeight="1" x14ac:dyDescent="0.15">
      <c r="B132" s="104"/>
      <c r="C132" s="105"/>
      <c r="D132" s="93" t="s">
        <v>10</v>
      </c>
      <c r="E132" s="68"/>
      <c r="F132" s="68">
        <v>0.37130665943074437</v>
      </c>
      <c r="G132" s="68">
        <v>0.17888668638493632</v>
      </c>
      <c r="H132" s="68">
        <v>-0.16124831251367155</v>
      </c>
      <c r="I132" s="68">
        <v>4.01047401932626E-2</v>
      </c>
      <c r="J132" s="68">
        <v>0.14676883803628216</v>
      </c>
      <c r="K132" s="68">
        <v>-8.9888301049099173E-3</v>
      </c>
      <c r="L132" s="68">
        <v>2.510133583208507E-3</v>
      </c>
      <c r="M132" s="68">
        <v>1.6499992203351965E-2</v>
      </c>
      <c r="N132" s="68">
        <v>6.8078331420000193E-2</v>
      </c>
      <c r="O132" s="68">
        <v>6.0999999999999999E-2</v>
      </c>
      <c r="P132" s="68">
        <v>-0.84399055706854331</v>
      </c>
      <c r="Q132" s="68">
        <v>1.3184001758319721</v>
      </c>
      <c r="R132" s="68">
        <v>0.63602911185765199</v>
      </c>
      <c r="S132" s="68">
        <v>0.26232763845704365</v>
      </c>
      <c r="T132" s="68">
        <v>0.22581500318826686</v>
      </c>
      <c r="U132" s="68">
        <v>0.12582122339163337</v>
      </c>
      <c r="V132" s="106"/>
    </row>
    <row r="133" spans="2:32" ht="14.25" customHeight="1" x14ac:dyDescent="0.15">
      <c r="B133" s="104"/>
      <c r="C133" s="105"/>
      <c r="D133" s="93" t="s">
        <v>11</v>
      </c>
      <c r="E133" s="68"/>
      <c r="F133" s="68">
        <v>0.41830063750162316</v>
      </c>
      <c r="G133" s="68">
        <v>-3.89459450526356E-2</v>
      </c>
      <c r="H133" s="68">
        <v>-0.11423705155027486</v>
      </c>
      <c r="I133" s="68">
        <v>-4.2347675931042272E-2</v>
      </c>
      <c r="J133" s="68">
        <v>0.13166726697025832</v>
      </c>
      <c r="K133" s="68">
        <v>-8.3825003049086133E-3</v>
      </c>
      <c r="L133" s="68">
        <v>3.467509274706293E-3</v>
      </c>
      <c r="M133" s="68">
        <v>5.699999999999994E-2</v>
      </c>
      <c r="N133" s="68">
        <v>6.4999999999999947E-2</v>
      </c>
      <c r="O133" s="68">
        <v>5.0000000000000001E-3</v>
      </c>
      <c r="P133" s="68">
        <v>-0.91631458695043144</v>
      </c>
      <c r="Q133" s="68">
        <v>1.3721641391952017</v>
      </c>
      <c r="R133" s="68">
        <v>0.9428600135897196</v>
      </c>
      <c r="S133" s="68">
        <v>0.45655052652830985</v>
      </c>
      <c r="T133" s="68">
        <v>0.28292280746372644</v>
      </c>
      <c r="U133" s="68">
        <v>0.17279698712086922</v>
      </c>
      <c r="V133" s="106"/>
    </row>
    <row r="134" spans="2:32" ht="14.25" customHeight="1" x14ac:dyDescent="0.15">
      <c r="B134" s="104"/>
      <c r="C134" s="105"/>
      <c r="D134" s="93" t="s">
        <v>12</v>
      </c>
      <c r="E134" s="68"/>
      <c r="F134" s="68">
        <v>0.21908347025688202</v>
      </c>
      <c r="G134" s="68">
        <v>0.1424326317949558</v>
      </c>
      <c r="H134" s="68">
        <v>7.9185809818290487E-2</v>
      </c>
      <c r="I134" s="68">
        <v>7.0186268477802516E-2</v>
      </c>
      <c r="J134" s="68">
        <v>0.11140930571500363</v>
      </c>
      <c r="K134" s="68">
        <v>3.0814349926644669E-2</v>
      </c>
      <c r="L134" s="68">
        <v>8.888038328771275E-3</v>
      </c>
      <c r="M134" s="68">
        <v>9.5000000000000639E-3</v>
      </c>
      <c r="N134" s="68">
        <v>-9.363073252520282E-3</v>
      </c>
      <c r="O134" s="68">
        <v>-6.6000000000000003E-2</v>
      </c>
      <c r="P134" s="68">
        <v>-0.84708531091290729</v>
      </c>
      <c r="Q134" s="68">
        <v>1.2365187165970757</v>
      </c>
      <c r="R134" s="68">
        <v>0.48726331102562992</v>
      </c>
      <c r="S134" s="68">
        <v>0.2856407616591361</v>
      </c>
      <c r="T134" s="68">
        <v>0.16781874503510208</v>
      </c>
      <c r="U134" s="68">
        <v>0.12471375866518186</v>
      </c>
      <c r="V134" s="106"/>
    </row>
    <row r="135" spans="2:32" ht="14.25" customHeight="1" x14ac:dyDescent="0.15">
      <c r="B135" s="104"/>
      <c r="C135" s="105"/>
      <c r="D135" s="93" t="s">
        <v>13</v>
      </c>
      <c r="E135" s="68"/>
      <c r="F135" s="68">
        <v>0.31974570892531595</v>
      </c>
      <c r="G135" s="68">
        <v>0.3490950414731846</v>
      </c>
      <c r="H135" s="68">
        <v>0.14225103812553419</v>
      </c>
      <c r="I135" s="68">
        <v>0.12816255847496683</v>
      </c>
      <c r="J135" s="68">
        <v>6.7196579328255845E-2</v>
      </c>
      <c r="K135" s="68">
        <v>2.0016899509287533E-2</v>
      </c>
      <c r="L135" s="68">
        <v>-0.18310150672085701</v>
      </c>
      <c r="M135" s="68">
        <v>2.8999999999999915E-2</v>
      </c>
      <c r="N135" s="68">
        <v>0.10374892566095828</v>
      </c>
      <c r="O135" s="68">
        <v>-0.13300000000000001</v>
      </c>
      <c r="P135" s="68">
        <v>-0.79235833428641367</v>
      </c>
      <c r="Q135" s="68">
        <v>0.78275349558698637</v>
      </c>
      <c r="R135" s="68">
        <v>0.41169554558660049</v>
      </c>
      <c r="S135" s="68">
        <v>0.23383708926395919</v>
      </c>
      <c r="T135" s="68">
        <v>0.15617845010776321</v>
      </c>
      <c r="U135" s="68">
        <v>0.14332101649051721</v>
      </c>
      <c r="V135" s="106"/>
    </row>
    <row r="136" spans="2:32" ht="14.25" customHeight="1" x14ac:dyDescent="0.15">
      <c r="B136" s="104"/>
      <c r="C136" s="105"/>
      <c r="D136" s="93" t="s">
        <v>14</v>
      </c>
      <c r="E136" s="68"/>
      <c r="F136" s="68">
        <v>9.3003357230566852E-2</v>
      </c>
      <c r="G136" s="68">
        <v>0.19395490273114002</v>
      </c>
      <c r="H136" s="68">
        <v>0.26318278339940315</v>
      </c>
      <c r="I136" s="68">
        <v>0.13993908828686097</v>
      </c>
      <c r="J136" s="68">
        <v>0.21879527002941956</v>
      </c>
      <c r="K136" s="68">
        <v>4.3747719339707558E-2</v>
      </c>
      <c r="L136" s="68">
        <v>1.4869999999999939E-2</v>
      </c>
      <c r="M136" s="68">
        <v>-9.0999999999999859E-2</v>
      </c>
      <c r="N136" s="68">
        <v>-2.1188141845816411E-2</v>
      </c>
      <c r="O136" s="68">
        <v>-2.4E-2</v>
      </c>
      <c r="P136" s="68">
        <v>-0.71520539621685131</v>
      </c>
      <c r="Q136" s="68">
        <v>0.50398908195615699</v>
      </c>
      <c r="R136" s="68">
        <v>0.70033541644847941</v>
      </c>
      <c r="S136" s="68">
        <v>0.22489001511936868</v>
      </c>
      <c r="T136" s="68">
        <v>5.7638764676302801E-2</v>
      </c>
      <c r="U136" s="68">
        <v>1.7479663767197673E-2</v>
      </c>
      <c r="V136" s="106"/>
    </row>
    <row r="137" spans="2:32" ht="14.25" customHeight="1" x14ac:dyDescent="0.15">
      <c r="B137" s="104"/>
      <c r="C137" s="105"/>
      <c r="D137" s="93" t="s">
        <v>15</v>
      </c>
      <c r="E137" s="68"/>
      <c r="F137" s="68">
        <v>9.9732360097323669E-2</v>
      </c>
      <c r="G137" s="68">
        <v>8.8150917793166528E-2</v>
      </c>
      <c r="H137" s="68">
        <v>4.574720433751267E-2</v>
      </c>
      <c r="I137" s="68">
        <v>1.5785817922513434E-2</v>
      </c>
      <c r="J137" s="68">
        <v>3.6805880353926401E-2</v>
      </c>
      <c r="K137" s="68">
        <v>-2.8068038877542167E-2</v>
      </c>
      <c r="L137" s="68">
        <v>-2.3814200927245621E-2</v>
      </c>
      <c r="M137" s="68">
        <v>7.4999999999999956E-2</v>
      </c>
      <c r="N137" s="68">
        <v>3.9000000000000146E-2</v>
      </c>
      <c r="O137" s="68">
        <v>5.55158815029655E-3</v>
      </c>
      <c r="P137" s="68">
        <v>-0.76855947643160505</v>
      </c>
      <c r="Q137" s="68">
        <v>1.1704109718537743</v>
      </c>
      <c r="R137" s="68">
        <v>0.53993894410944332</v>
      </c>
      <c r="S137" s="68">
        <v>0.2352987973694185</v>
      </c>
      <c r="T137" s="68">
        <v>0.10713291649053547</v>
      </c>
      <c r="U137" s="68">
        <v>7.0372172866997262E-2</v>
      </c>
      <c r="V137" s="106"/>
    </row>
    <row r="138" spans="2:32" ht="14.25" customHeight="1" x14ac:dyDescent="0.15">
      <c r="B138" s="104"/>
      <c r="C138" s="105"/>
      <c r="D138" s="93" t="s">
        <v>16</v>
      </c>
      <c r="E138" s="68"/>
      <c r="F138" s="68">
        <v>1.814196084360109E-2</v>
      </c>
      <c r="G138" s="58">
        <v>3.3774111996861089E-2</v>
      </c>
      <c r="H138" s="58">
        <v>7.4718511730199388E-2</v>
      </c>
      <c r="I138" s="58">
        <v>5.6883843767072007E-2</v>
      </c>
      <c r="J138" s="58">
        <v>1.2736598116766418E-2</v>
      </c>
      <c r="K138" s="58">
        <v>3.0014122294450996E-2</v>
      </c>
      <c r="L138" s="58">
        <v>1.9141770110004952E-2</v>
      </c>
      <c r="M138" s="58">
        <v>-3.0009300613888512E-2</v>
      </c>
      <c r="N138" s="58">
        <v>3.1570000000000098E-2</v>
      </c>
      <c r="O138" s="58">
        <v>-2.8988249304442437E-2</v>
      </c>
      <c r="P138" s="58">
        <v>-0.74300995950597848</v>
      </c>
      <c r="Q138" s="58">
        <v>1.3256387108033088</v>
      </c>
      <c r="R138" s="58">
        <v>0.36695127874064304</v>
      </c>
      <c r="S138" s="58">
        <v>0.1263918383129099</v>
      </c>
      <c r="T138" s="58">
        <v>0.10112875310931146</v>
      </c>
      <c r="U138" s="58">
        <v>5.7275115247013453E-2</v>
      </c>
      <c r="V138" s="106"/>
    </row>
    <row r="139" spans="2:32" ht="14.25" customHeight="1" x14ac:dyDescent="0.15">
      <c r="B139" s="104"/>
      <c r="C139" s="105"/>
      <c r="D139" s="46" t="s">
        <v>19</v>
      </c>
      <c r="E139" s="68"/>
      <c r="F139" s="68">
        <v>6.0229199334946193E-2</v>
      </c>
      <c r="G139" s="68">
        <v>0.12516727177800191</v>
      </c>
      <c r="H139" s="68">
        <v>-4.8783384122180862E-2</v>
      </c>
      <c r="I139" s="68">
        <v>5.3209254660185001E-2</v>
      </c>
      <c r="J139" s="68">
        <v>8.4930488239204127E-2</v>
      </c>
      <c r="K139" s="68">
        <v>8.4099997834762075E-2</v>
      </c>
      <c r="L139" s="68">
        <v>-1.7460720558120313E-2</v>
      </c>
      <c r="M139" s="68">
        <v>3.6999999999999922E-2</v>
      </c>
      <c r="N139" s="68">
        <v>4.3507888408369721E-2</v>
      </c>
      <c r="O139" s="68">
        <v>1.2E-2</v>
      </c>
      <c r="P139" s="68">
        <v>-0.82646720212267111</v>
      </c>
      <c r="Q139" s="68">
        <v>1.4879031117493033</v>
      </c>
      <c r="R139" s="68">
        <v>0.50149226988144413</v>
      </c>
      <c r="S139" s="68">
        <v>0.24243470668321843</v>
      </c>
      <c r="T139" s="68">
        <v>0.16771974098929499</v>
      </c>
      <c r="U139" s="68">
        <v>7.5190720155880353E-2</v>
      </c>
      <c r="V139" s="109"/>
    </row>
    <row r="140" spans="2:32" ht="4.5" customHeight="1" x14ac:dyDescent="0.15">
      <c r="C140" s="110"/>
      <c r="D140" s="111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3"/>
      <c r="X140" s="86"/>
      <c r="Y140" s="86"/>
      <c r="Z140" s="86"/>
      <c r="AA140" s="86"/>
      <c r="AB140" s="86"/>
      <c r="AC140" s="86"/>
      <c r="AD140" s="86"/>
      <c r="AE140" s="86"/>
      <c r="AF140" s="86"/>
    </row>
    <row r="141" spans="2:32" ht="3.75" customHeight="1" x14ac:dyDescent="0.15">
      <c r="C141" s="114"/>
      <c r="D141" s="115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7"/>
    </row>
    <row r="142" spans="2:32" ht="12.75" customHeight="1" x14ac:dyDescent="0.15">
      <c r="C142" s="247" t="s">
        <v>71</v>
      </c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  <c r="R142" s="247"/>
      <c r="S142" s="247"/>
      <c r="T142" s="247"/>
      <c r="U142" s="247"/>
      <c r="V142" s="247"/>
    </row>
    <row r="143" spans="2:32" ht="13" hidden="1" x14ac:dyDescent="0.15">
      <c r="C143" s="250" t="s">
        <v>38</v>
      </c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/>
      <c r="S143" s="250"/>
      <c r="T143" s="250"/>
      <c r="U143" s="250"/>
      <c r="V143" s="250"/>
    </row>
    <row r="144" spans="2:32" ht="13" hidden="1" x14ac:dyDescent="0.15"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50"/>
      <c r="S144" s="250"/>
      <c r="T144" s="250"/>
      <c r="U144" s="250"/>
      <c r="V144" s="250"/>
    </row>
    <row r="145" spans="3:33" ht="13" customHeight="1" x14ac:dyDescent="0.15"/>
    <row r="146" spans="3:33" ht="13" customHeight="1" x14ac:dyDescent="0.15">
      <c r="N146" s="87"/>
    </row>
    <row r="147" spans="3:33" ht="22.5" customHeight="1" x14ac:dyDescent="0.15">
      <c r="C147" s="248" t="s">
        <v>41</v>
      </c>
      <c r="D147" s="236"/>
      <c r="E147" s="236"/>
      <c r="F147" s="236"/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49"/>
      <c r="X147" s="235" t="s">
        <v>67</v>
      </c>
      <c r="Y147" s="236"/>
      <c r="Z147" s="236"/>
      <c r="AA147" s="236"/>
      <c r="AB147" s="236"/>
      <c r="AC147" s="236"/>
      <c r="AD147" s="236"/>
      <c r="AE147" s="236"/>
      <c r="AF147" s="236"/>
      <c r="AG147" s="237"/>
    </row>
    <row r="148" spans="3:33" ht="15" customHeight="1" x14ac:dyDescent="0.15">
      <c r="C148" s="232" t="s">
        <v>42</v>
      </c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  <c r="V148" s="234"/>
      <c r="X148" s="232" t="s">
        <v>68</v>
      </c>
      <c r="Y148" s="233"/>
      <c r="Z148" s="233"/>
      <c r="AA148" s="233"/>
      <c r="AB148" s="233"/>
      <c r="AC148" s="233"/>
      <c r="AD148" s="233"/>
      <c r="AE148" s="233"/>
      <c r="AF148" s="233"/>
      <c r="AG148" s="234"/>
    </row>
    <row r="149" spans="3:33" ht="14" customHeight="1" x14ac:dyDescent="0.15">
      <c r="C149" s="76"/>
      <c r="D149" s="77"/>
      <c r="E149" s="77">
        <v>2009</v>
      </c>
      <c r="F149" s="77">
        <v>2010</v>
      </c>
      <c r="G149" s="77">
        <v>2011</v>
      </c>
      <c r="H149" s="77">
        <v>2012</v>
      </c>
      <c r="I149" s="77">
        <v>2013</v>
      </c>
      <c r="J149" s="77">
        <v>2014</v>
      </c>
      <c r="K149" s="77">
        <v>2015</v>
      </c>
      <c r="L149" s="77">
        <v>2016</v>
      </c>
      <c r="M149" s="77">
        <v>2017</v>
      </c>
      <c r="N149" s="77">
        <v>2018</v>
      </c>
      <c r="O149" s="77">
        <v>2019</v>
      </c>
      <c r="P149" s="77">
        <v>2020</v>
      </c>
      <c r="Q149" s="77">
        <v>2021</v>
      </c>
      <c r="R149" s="77">
        <v>2022</v>
      </c>
      <c r="S149" s="77">
        <v>2023</v>
      </c>
      <c r="T149" s="77">
        <v>2024</v>
      </c>
      <c r="U149" s="77">
        <v>2025</v>
      </c>
      <c r="V149" s="78"/>
      <c r="X149" s="76"/>
      <c r="Y149" s="77"/>
      <c r="Z149" s="77">
        <v>2019</v>
      </c>
      <c r="AA149" s="77">
        <v>2020</v>
      </c>
      <c r="AB149" s="77">
        <v>2021</v>
      </c>
      <c r="AC149" s="77">
        <v>2022</v>
      </c>
      <c r="AD149" s="77">
        <v>2023</v>
      </c>
      <c r="AE149" s="77">
        <v>2024</v>
      </c>
      <c r="AF149" s="77">
        <v>2025</v>
      </c>
      <c r="AG149" s="78"/>
    </row>
    <row r="150" spans="3:33" ht="18" customHeight="1" x14ac:dyDescent="0.15">
      <c r="C150" s="118"/>
      <c r="D150" s="79" t="s">
        <v>43</v>
      </c>
      <c r="E150" s="119"/>
      <c r="F150" s="119"/>
      <c r="G150" s="120">
        <v>6203.2054068936504</v>
      </c>
      <c r="H150" s="121">
        <v>6606.0732790109596</v>
      </c>
      <c r="I150" s="121">
        <v>6995.8168998599203</v>
      </c>
      <c r="J150" s="121">
        <v>7065.5502687258104</v>
      </c>
      <c r="K150" s="121">
        <v>7281.5063749220199</v>
      </c>
      <c r="L150" s="121">
        <v>7432.2387252462504</v>
      </c>
      <c r="M150" s="121">
        <v>7162.6776127799603</v>
      </c>
      <c r="N150" s="121">
        <v>7361.7480305159397</v>
      </c>
      <c r="O150" s="121">
        <v>7137.5304315078802</v>
      </c>
      <c r="P150" s="121">
        <v>1755.8324861509384</v>
      </c>
      <c r="Q150" s="121">
        <v>4205.9587008100198</v>
      </c>
      <c r="R150" s="121">
        <v>5794.3335132371085</v>
      </c>
      <c r="S150" s="121">
        <v>6544.9671961700469</v>
      </c>
      <c r="T150" s="121">
        <v>7222.7047565396751</v>
      </c>
      <c r="U150" s="121">
        <v>7647.5036331522579</v>
      </c>
      <c r="V150" s="122"/>
      <c r="X150" s="102"/>
      <c r="Y150" s="79" t="s">
        <v>43</v>
      </c>
      <c r="Z150" s="186">
        <f>O150/$O150</f>
        <v>1</v>
      </c>
      <c r="AA150" s="186">
        <f t="shared" ref="AA150:AA154" si="41">P150/$O150</f>
        <v>0.24599999999999997</v>
      </c>
      <c r="AB150" s="186">
        <f t="shared" ref="AB150:AB154" si="42">Q150/$O150</f>
        <v>0.58927366281245619</v>
      </c>
      <c r="AC150" s="186">
        <f t="shared" ref="AC150:AC154" si="43">R150/$O150</f>
        <v>0.81181209226914541</v>
      </c>
      <c r="AD150" s="186">
        <f t="shared" ref="AD150:AD154" si="44">S150/$O150</f>
        <v>0.91697923518167779</v>
      </c>
      <c r="AE150" s="186">
        <f t="shared" ref="AE150:AF154" si="45">T150/$O150</f>
        <v>1.0119333046421493</v>
      </c>
      <c r="AF150" s="186">
        <f t="shared" si="45"/>
        <v>1.0714495309740684</v>
      </c>
      <c r="AG150" s="103"/>
    </row>
    <row r="151" spans="3:33" ht="14.25" customHeight="1" x14ac:dyDescent="0.15">
      <c r="C151" s="105"/>
      <c r="D151" s="47" t="s">
        <v>28</v>
      </c>
      <c r="E151" s="192">
        <v>-8.9348865328417598E-2</v>
      </c>
      <c r="F151" s="192">
        <v>8.6114430478698694E-3</v>
      </c>
      <c r="G151" s="192">
        <v>6.49451123558802E-2</v>
      </c>
      <c r="H151" s="159">
        <v>5.89977743794141E-2</v>
      </c>
      <c r="I151" s="159">
        <v>3.45599485505559E-2</v>
      </c>
      <c r="J151" s="159">
        <v>9.9678664928006793E-3</v>
      </c>
      <c r="K151" s="159">
        <v>3.0564654978409302E-2</v>
      </c>
      <c r="L151" s="159">
        <v>2.0700709793150002E-2</v>
      </c>
      <c r="M151" s="159">
        <v>-3.6269167666886898E-2</v>
      </c>
      <c r="N151" s="159">
        <v>2.7792737366928201E-2</v>
      </c>
      <c r="O151" s="159">
        <v>-3.04571140004554E-2</v>
      </c>
      <c r="P151" s="193">
        <v>-0.754</v>
      </c>
      <c r="Q151" s="193">
        <v>1.3954213935465702</v>
      </c>
      <c r="R151" s="193">
        <v>0.37764869448698724</v>
      </c>
      <c r="S151" s="193">
        <v>0.12954616457926038</v>
      </c>
      <c r="T151" s="193">
        <v>0.1035509483937862</v>
      </c>
      <c r="U151" s="193">
        <v>5.8814376460280426E-2</v>
      </c>
      <c r="V151" s="106"/>
      <c r="X151" s="105"/>
      <c r="Y151" s="178"/>
      <c r="Z151" s="187"/>
      <c r="AA151" s="187"/>
      <c r="AB151" s="187"/>
      <c r="AC151" s="187"/>
      <c r="AD151" s="187"/>
      <c r="AE151" s="187"/>
      <c r="AF151" s="187"/>
      <c r="AG151" s="106"/>
    </row>
    <row r="152" spans="3:33" ht="4.5" customHeight="1" x14ac:dyDescent="0.15">
      <c r="C152" s="123"/>
      <c r="D152" s="72"/>
      <c r="E152" s="124"/>
      <c r="F152" s="124"/>
      <c r="G152" s="124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106"/>
      <c r="X152" s="105"/>
      <c r="Y152" s="180"/>
      <c r="Z152" s="187"/>
      <c r="AA152" s="187"/>
      <c r="AB152" s="187"/>
      <c r="AC152" s="187"/>
      <c r="AD152" s="187"/>
      <c r="AE152" s="187"/>
      <c r="AF152" s="187"/>
      <c r="AG152" s="106"/>
    </row>
    <row r="153" spans="3:33" ht="3.75" customHeight="1" x14ac:dyDescent="0.15">
      <c r="C153" s="123"/>
      <c r="D153" s="72"/>
      <c r="E153" s="100"/>
      <c r="F153" s="100"/>
      <c r="G153" s="100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106"/>
      <c r="X153" s="105"/>
      <c r="Y153" s="180"/>
      <c r="Z153" s="187"/>
      <c r="AA153" s="187"/>
      <c r="AB153" s="187"/>
      <c r="AC153" s="187"/>
      <c r="AD153" s="187"/>
      <c r="AE153" s="187"/>
      <c r="AF153" s="187"/>
      <c r="AG153" s="106"/>
    </row>
    <row r="154" spans="3:33" ht="12.75" customHeight="1" x14ac:dyDescent="0.15">
      <c r="C154" s="125"/>
      <c r="D154" s="46" t="s">
        <v>44</v>
      </c>
      <c r="E154" s="86"/>
      <c r="F154" s="86"/>
      <c r="G154" s="91">
        <v>379.30971742366302</v>
      </c>
      <c r="H154" s="92">
        <v>468.27757883687002</v>
      </c>
      <c r="I154" s="92">
        <v>480.95022693917298</v>
      </c>
      <c r="J154" s="92">
        <v>506.44543617997999</v>
      </c>
      <c r="K154" s="92">
        <v>517.756135083868</v>
      </c>
      <c r="L154" s="92">
        <v>516.31547475374896</v>
      </c>
      <c r="M154" s="92">
        <v>547.34603478644897</v>
      </c>
      <c r="N154" s="92">
        <v>591.68106360415095</v>
      </c>
      <c r="O154" s="92">
        <v>585.34267720664297</v>
      </c>
      <c r="P154" s="92">
        <v>228.86898678779741</v>
      </c>
      <c r="Q154" s="92">
        <v>409.73987404465004</v>
      </c>
      <c r="R154" s="92">
        <v>515.10155594184585</v>
      </c>
      <c r="S154" s="92">
        <v>561.92897011837726</v>
      </c>
      <c r="T154" s="92">
        <v>602.90295752284226</v>
      </c>
      <c r="U154" s="92">
        <v>626.31666461110797</v>
      </c>
      <c r="V154" s="106"/>
      <c r="X154" s="105"/>
      <c r="Y154" s="181" t="s">
        <v>44</v>
      </c>
      <c r="Z154" s="187">
        <f t="shared" ref="Z154" si="46">O154/$O154</f>
        <v>1</v>
      </c>
      <c r="AA154" s="187">
        <f t="shared" si="41"/>
        <v>0.39100000000000001</v>
      </c>
      <c r="AB154" s="187">
        <f t="shared" si="42"/>
        <v>0.7</v>
      </c>
      <c r="AC154" s="187">
        <f t="shared" si="43"/>
        <v>0.88</v>
      </c>
      <c r="AD154" s="187">
        <f t="shared" si="44"/>
        <v>0.96</v>
      </c>
      <c r="AE154" s="187">
        <f t="shared" si="45"/>
        <v>1.03</v>
      </c>
      <c r="AF154" s="187">
        <f t="shared" si="45"/>
        <v>1.07</v>
      </c>
      <c r="AG154" s="106"/>
    </row>
    <row r="155" spans="3:33" ht="14.5" customHeight="1" x14ac:dyDescent="0.15">
      <c r="C155" s="126"/>
      <c r="D155" s="127" t="s">
        <v>45</v>
      </c>
      <c r="E155" s="192">
        <v>-4.2861947013306E-2</v>
      </c>
      <c r="F155" s="192">
        <v>0.186477573573853</v>
      </c>
      <c r="G155" s="194">
        <v>0.23455202259908201</v>
      </c>
      <c r="H155" s="193">
        <v>2.70622568216476E-2</v>
      </c>
      <c r="I155" s="193">
        <v>2.1089921726524401E-2</v>
      </c>
      <c r="J155" s="193">
        <v>5.3010078408865798E-2</v>
      </c>
      <c r="K155" s="193">
        <v>2.23334995161617E-2</v>
      </c>
      <c r="L155" s="193">
        <v>-2.78250750208087E-3</v>
      </c>
      <c r="M155" s="193">
        <v>6.0100000000000001E-2</v>
      </c>
      <c r="N155" s="193">
        <v>8.1000000000000003E-2</v>
      </c>
      <c r="O155" s="193">
        <v>-1.0712505076465199E-2</v>
      </c>
      <c r="P155" s="193">
        <v>-0.60899999999999999</v>
      </c>
      <c r="Q155" s="193">
        <v>0.79028132992327338</v>
      </c>
      <c r="R155" s="193">
        <v>0.25714285714285734</v>
      </c>
      <c r="S155" s="193">
        <v>9.0909090909090828E-2</v>
      </c>
      <c r="T155" s="193">
        <v>7.2916666666666741E-2</v>
      </c>
      <c r="U155" s="193">
        <v>3.8834951456310662E-2</v>
      </c>
      <c r="V155" s="128"/>
      <c r="X155" s="107"/>
      <c r="Y155" s="182"/>
      <c r="Z155" s="179"/>
      <c r="AA155" s="179"/>
      <c r="AB155" s="179"/>
      <c r="AC155" s="179"/>
      <c r="AD155" s="179"/>
      <c r="AE155" s="179"/>
      <c r="AF155" s="179"/>
      <c r="AG155" s="108"/>
    </row>
    <row r="156" spans="3:33" ht="5" customHeight="1" x14ac:dyDescent="0.15">
      <c r="C156" s="129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1"/>
      <c r="X156" s="183"/>
      <c r="Y156" s="184"/>
      <c r="Z156" s="185"/>
      <c r="AA156" s="185"/>
      <c r="AB156" s="185"/>
      <c r="AC156" s="185"/>
      <c r="AD156" s="185"/>
      <c r="AE156" s="185"/>
      <c r="AF156" s="185"/>
      <c r="AG156" s="113"/>
    </row>
    <row r="157" spans="3:33" ht="12.75" customHeight="1" x14ac:dyDescent="0.15">
      <c r="C157" s="247" t="s">
        <v>74</v>
      </c>
      <c r="D157" s="247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  <c r="R157" s="247"/>
      <c r="S157" s="247"/>
      <c r="T157" s="247"/>
      <c r="U157" s="247"/>
      <c r="V157" s="247"/>
    </row>
    <row r="158" spans="3:33" ht="12.75" customHeight="1" x14ac:dyDescent="0.15"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30"/>
      <c r="O158" s="47"/>
      <c r="P158" s="47"/>
      <c r="Q158" s="47"/>
      <c r="R158" s="47"/>
      <c r="S158" s="47"/>
      <c r="T158" s="47"/>
      <c r="U158" s="47"/>
      <c r="V158" s="47"/>
    </row>
    <row r="159" spans="3:33" ht="13" customHeight="1" x14ac:dyDescent="0.15"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  <c r="R159" s="250"/>
      <c r="S159" s="250"/>
      <c r="T159" s="250"/>
      <c r="U159" s="250"/>
      <c r="V159" s="250"/>
    </row>
    <row r="160" spans="3:33" ht="13" customHeight="1" x14ac:dyDescent="0.15">
      <c r="C160" s="30"/>
      <c r="N160" s="31"/>
      <c r="V160" s="30"/>
    </row>
    <row r="161" spans="3:33" ht="22.5" customHeight="1" x14ac:dyDescent="0.15">
      <c r="C161" s="241" t="s">
        <v>32</v>
      </c>
      <c r="D161" s="242"/>
      <c r="E161" s="242"/>
      <c r="F161" s="242"/>
      <c r="G161" s="242"/>
      <c r="H161" s="242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3"/>
      <c r="X161" s="235" t="s">
        <v>67</v>
      </c>
      <c r="Y161" s="236"/>
      <c r="Z161" s="236"/>
      <c r="AA161" s="236"/>
      <c r="AB161" s="236"/>
      <c r="AC161" s="236"/>
      <c r="AD161" s="236"/>
      <c r="AE161" s="236"/>
      <c r="AF161" s="236"/>
      <c r="AG161" s="237"/>
    </row>
    <row r="162" spans="3:33" ht="15" customHeight="1" x14ac:dyDescent="0.15">
      <c r="C162" s="232" t="s">
        <v>1</v>
      </c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4"/>
      <c r="X162" s="232" t="s">
        <v>68</v>
      </c>
      <c r="Y162" s="233"/>
      <c r="Z162" s="233"/>
      <c r="AA162" s="233"/>
      <c r="AB162" s="233"/>
      <c r="AC162" s="233"/>
      <c r="AD162" s="233"/>
      <c r="AE162" s="233"/>
      <c r="AF162" s="233"/>
      <c r="AG162" s="234"/>
    </row>
    <row r="163" spans="3:33" ht="14" customHeight="1" x14ac:dyDescent="0.15">
      <c r="C163" s="76"/>
      <c r="D163" s="77"/>
      <c r="E163" s="77">
        <v>2009</v>
      </c>
      <c r="F163" s="77">
        <v>2010</v>
      </c>
      <c r="G163" s="77">
        <v>2011</v>
      </c>
      <c r="H163" s="77">
        <v>2012</v>
      </c>
      <c r="I163" s="77">
        <v>2013</v>
      </c>
      <c r="J163" s="77">
        <v>2014</v>
      </c>
      <c r="K163" s="77">
        <v>2015</v>
      </c>
      <c r="L163" s="77">
        <v>2016</v>
      </c>
      <c r="M163" s="77">
        <v>2017</v>
      </c>
      <c r="N163" s="77">
        <v>2018</v>
      </c>
      <c r="O163" s="77">
        <v>2019</v>
      </c>
      <c r="P163" s="77">
        <v>2020</v>
      </c>
      <c r="Q163" s="77">
        <v>2021</v>
      </c>
      <c r="R163" s="77">
        <v>2022</v>
      </c>
      <c r="S163" s="77">
        <v>2023</v>
      </c>
      <c r="T163" s="77">
        <v>2024</v>
      </c>
      <c r="U163" s="77">
        <v>2025</v>
      </c>
      <c r="V163" s="78"/>
      <c r="X163" s="76"/>
      <c r="Y163" s="77"/>
      <c r="Z163" s="77">
        <v>2019</v>
      </c>
      <c r="AA163" s="77">
        <v>2020</v>
      </c>
      <c r="AB163" s="77">
        <v>2021</v>
      </c>
      <c r="AC163" s="77">
        <v>2022</v>
      </c>
      <c r="AD163" s="77">
        <v>2023</v>
      </c>
      <c r="AE163" s="77">
        <v>2024</v>
      </c>
      <c r="AF163" s="77">
        <v>2025</v>
      </c>
      <c r="AG163" s="78"/>
    </row>
    <row r="164" spans="3:33" ht="18" customHeight="1" x14ac:dyDescent="0.15">
      <c r="C164" s="132"/>
      <c r="D164" s="79" t="s">
        <v>46</v>
      </c>
      <c r="E164" s="133">
        <v>154.31893396136488</v>
      </c>
      <c r="F164" s="133">
        <v>172.15457047067301</v>
      </c>
      <c r="G164" s="133">
        <v>185.11574942364399</v>
      </c>
      <c r="H164" s="133">
        <v>184.235398448052</v>
      </c>
      <c r="I164" s="133">
        <v>199.01884666090601</v>
      </c>
      <c r="J164" s="133">
        <v>205.71315757525301</v>
      </c>
      <c r="K164" s="133">
        <v>216.05927949127201</v>
      </c>
      <c r="L164" s="133">
        <v>218.85070354346399</v>
      </c>
      <c r="M164" s="133">
        <v>222.71350449724699</v>
      </c>
      <c r="N164" s="133">
        <v>227.73350665900301</v>
      </c>
      <c r="O164" s="133">
        <v>231.87512493430901</v>
      </c>
      <c r="P164" s="133">
        <v>125.34675653403316</v>
      </c>
      <c r="Q164" s="133">
        <v>170.26120824181783</v>
      </c>
      <c r="R164" s="133">
        <v>211.79216323454071</v>
      </c>
      <c r="S164" s="133">
        <v>225.04848612077157</v>
      </c>
      <c r="T164" s="133">
        <v>235.64183758200866</v>
      </c>
      <c r="U164" s="133">
        <v>240.42612036061146</v>
      </c>
      <c r="V164" s="81"/>
      <c r="X164" s="102"/>
      <c r="Y164" s="79" t="s">
        <v>46</v>
      </c>
      <c r="Z164" s="186">
        <f>O164/$O164</f>
        <v>1</v>
      </c>
      <c r="AA164" s="186">
        <f t="shared" ref="AA164" si="47">P164/$O164</f>
        <v>0.54057871265641066</v>
      </c>
      <c r="AB164" s="186">
        <f t="shared" ref="AB164" si="48">Q164/$O164</f>
        <v>0.73427974773082449</v>
      </c>
      <c r="AC164" s="186">
        <f t="shared" ref="AC164" si="49">R164/$O164</f>
        <v>0.91338889108757193</v>
      </c>
      <c r="AD164" s="186">
        <f t="shared" ref="AD164" si="50">S164/$O164</f>
        <v>0.9705589859392143</v>
      </c>
      <c r="AE164" s="186">
        <f t="shared" ref="AE164:AF164" si="51">T164/$O164</f>
        <v>1.0162445740946415</v>
      </c>
      <c r="AF164" s="186">
        <f t="shared" si="51"/>
        <v>1.0368775884378498</v>
      </c>
      <c r="AG164" s="103"/>
    </row>
    <row r="165" spans="3:33" ht="14.25" customHeight="1" x14ac:dyDescent="0.15">
      <c r="C165" s="45"/>
      <c r="D165" s="46" t="s">
        <v>47</v>
      </c>
      <c r="E165" s="50">
        <v>28.463066849955812</v>
      </c>
      <c r="F165" s="50">
        <v>27.121430900768601</v>
      </c>
      <c r="G165" s="50">
        <v>23.499251884411699</v>
      </c>
      <c r="H165" s="50">
        <v>30.820601447256099</v>
      </c>
      <c r="I165" s="50">
        <v>28.153241445678901</v>
      </c>
      <c r="J165" s="50">
        <v>29.1357732284063</v>
      </c>
      <c r="K165" s="50">
        <v>30.25135319</v>
      </c>
      <c r="L165" s="50">
        <v>32.234036588757</v>
      </c>
      <c r="M165" s="50">
        <v>33.392967420427297</v>
      </c>
      <c r="N165" s="50">
        <v>35.543862167955098</v>
      </c>
      <c r="O165" s="50">
        <v>36.231344022291999</v>
      </c>
      <c r="P165" s="50">
        <v>11.557798743111148</v>
      </c>
      <c r="Q165" s="50">
        <v>25.724254255827319</v>
      </c>
      <c r="R165" s="50">
        <v>32.245896179839882</v>
      </c>
      <c r="S165" s="50">
        <v>35.14440370162324</v>
      </c>
      <c r="T165" s="50">
        <v>38.042911223406598</v>
      </c>
      <c r="U165" s="50">
        <v>39.129851544075365</v>
      </c>
      <c r="V165" s="48"/>
      <c r="X165" s="105"/>
      <c r="Y165" s="181" t="s">
        <v>47</v>
      </c>
      <c r="Z165" s="187">
        <f>O165/$O165</f>
        <v>1</v>
      </c>
      <c r="AA165" s="187">
        <f t="shared" ref="AA165" si="52">P165/$O165</f>
        <v>0.31900000000000001</v>
      </c>
      <c r="AB165" s="187">
        <f t="shared" ref="AB165" si="53">Q165/$O165</f>
        <v>0.71</v>
      </c>
      <c r="AC165" s="187">
        <f t="shared" ref="AC165" si="54">R165/$O165</f>
        <v>0.89</v>
      </c>
      <c r="AD165" s="187">
        <f t="shared" ref="AD165" si="55">S165/$O165</f>
        <v>0.97</v>
      </c>
      <c r="AE165" s="187">
        <f t="shared" ref="AE165:AF165" si="56">T165/$O165</f>
        <v>1.05</v>
      </c>
      <c r="AF165" s="187">
        <f t="shared" si="56"/>
        <v>1.08</v>
      </c>
      <c r="AG165" s="106"/>
    </row>
    <row r="166" spans="3:33" ht="4.5" customHeight="1" x14ac:dyDescent="0.15">
      <c r="C166" s="40"/>
      <c r="D166" s="41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3"/>
      <c r="X166" s="183"/>
      <c r="Y166" s="111"/>
      <c r="Z166" s="195"/>
      <c r="AA166" s="195"/>
      <c r="AB166" s="195"/>
      <c r="AC166" s="195"/>
      <c r="AD166" s="195"/>
      <c r="AE166" s="195"/>
      <c r="AF166" s="195"/>
      <c r="AG166" s="113"/>
    </row>
    <row r="167" spans="3:33" ht="4.5" customHeight="1" x14ac:dyDescent="0.15">
      <c r="C167" s="36"/>
      <c r="D167" s="44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9"/>
      <c r="X167" s="105"/>
      <c r="Y167" s="181"/>
      <c r="Z167" s="187"/>
      <c r="AA167" s="187"/>
      <c r="AB167" s="187"/>
      <c r="AC167" s="187"/>
      <c r="AD167" s="187"/>
      <c r="AE167" s="187"/>
      <c r="AF167" s="187"/>
      <c r="AG167" s="106"/>
    </row>
    <row r="168" spans="3:33" ht="14.25" customHeight="1" x14ac:dyDescent="0.15">
      <c r="C168" s="45"/>
      <c r="D168" s="46" t="s">
        <v>48</v>
      </c>
      <c r="E168" s="50">
        <v>0</v>
      </c>
      <c r="F168" s="50">
        <v>0</v>
      </c>
      <c r="G168" s="53">
        <v>104.15</v>
      </c>
      <c r="H168" s="53">
        <v>107.48</v>
      </c>
      <c r="I168" s="53">
        <v>110.27</v>
      </c>
      <c r="J168" s="53">
        <v>113.64</v>
      </c>
      <c r="K168" s="53">
        <v>116.09</v>
      </c>
      <c r="L168" s="53">
        <v>117.78471</v>
      </c>
      <c r="M168" s="53">
        <v>118.76985051390172</v>
      </c>
      <c r="N168" s="53">
        <v>120.95359689010408</v>
      </c>
      <c r="O168" s="53">
        <v>122.49976828640447</v>
      </c>
      <c r="P168" s="53">
        <v>63.192315847576459</v>
      </c>
      <c r="Q168" s="53">
        <v>83.422342203041453</v>
      </c>
      <c r="R168" s="53">
        <v>115.34490532742045</v>
      </c>
      <c r="S168" s="53">
        <v>120.4172722255356</v>
      </c>
      <c r="T168" s="53">
        <v>123.84726573755491</v>
      </c>
      <c r="U168" s="53">
        <v>125.07226342041896</v>
      </c>
      <c r="V168" s="48"/>
      <c r="X168" s="105"/>
      <c r="Y168" s="181" t="s">
        <v>48</v>
      </c>
      <c r="Z168" s="187">
        <f>O168/$O168</f>
        <v>1</v>
      </c>
      <c r="AA168" s="187">
        <f t="shared" ref="AA168" si="57">P168/$O168</f>
        <v>0.51585661533524552</v>
      </c>
      <c r="AB168" s="187">
        <f t="shared" ref="AB168" si="58">Q168/$O168</f>
        <v>0.68100000000000005</v>
      </c>
      <c r="AC168" s="187">
        <f t="shared" ref="AC168" si="59">R168/$O168</f>
        <v>0.94159284495742102</v>
      </c>
      <c r="AD168" s="187">
        <f t="shared" ref="AD168" si="60">S168/$O168</f>
        <v>0.98299999999999998</v>
      </c>
      <c r="AE168" s="187">
        <f t="shared" ref="AE168:AF168" si="61">T168/$O168</f>
        <v>1.0109999999999999</v>
      </c>
      <c r="AF168" s="187">
        <f t="shared" si="61"/>
        <v>1.0209999999999999</v>
      </c>
      <c r="AG168" s="106"/>
    </row>
    <row r="169" spans="3:33" ht="14.25" customHeight="1" x14ac:dyDescent="0.15">
      <c r="C169" s="69"/>
      <c r="D169" s="46" t="s">
        <v>49</v>
      </c>
      <c r="E169" s="50">
        <v>0</v>
      </c>
      <c r="F169" s="50">
        <v>0</v>
      </c>
      <c r="G169" s="53">
        <v>120.59</v>
      </c>
      <c r="H169" s="53">
        <v>125.4</v>
      </c>
      <c r="I169" s="53">
        <v>130.05000000000001</v>
      </c>
      <c r="J169" s="53">
        <v>136.47999999999999</v>
      </c>
      <c r="K169" s="53">
        <v>142.84</v>
      </c>
      <c r="L169" s="53">
        <v>146.54684080000001</v>
      </c>
      <c r="M169" s="53">
        <v>150.09393617214354</v>
      </c>
      <c r="N169" s="53">
        <v>154.0514603345249</v>
      </c>
      <c r="O169" s="53">
        <v>154.32538050516627</v>
      </c>
      <c r="P169" s="53">
        <v>73.712239429567859</v>
      </c>
      <c r="Q169" s="53">
        <v>112.56312029460368</v>
      </c>
      <c r="R169" s="53">
        <v>128.69315408696013</v>
      </c>
      <c r="S169" s="53">
        <v>139.77561759685921</v>
      </c>
      <c r="T169" s="53">
        <v>149.83748306786038</v>
      </c>
      <c r="U169" s="53">
        <v>154.48370848426788</v>
      </c>
      <c r="V169" s="70"/>
      <c r="X169" s="107"/>
      <c r="Y169" s="181" t="s">
        <v>49</v>
      </c>
      <c r="Z169" s="187">
        <f>O169/$O169</f>
        <v>1</v>
      </c>
      <c r="AA169" s="187">
        <f t="shared" ref="AA169" si="62">P169/$O169</f>
        <v>0.47764171511049819</v>
      </c>
      <c r="AB169" s="187">
        <f t="shared" ref="AB169" si="63">Q169/$O169</f>
        <v>0.72938825698107035</v>
      </c>
      <c r="AC169" s="187">
        <f t="shared" ref="AC169" si="64">R169/$O169</f>
        <v>0.83390790073348919</v>
      </c>
      <c r="AD169" s="187">
        <f t="shared" ref="AD169" si="65">S169/$O169</f>
        <v>0.90572022009160069</v>
      </c>
      <c r="AE169" s="187">
        <f t="shared" ref="AE169:AF169" si="66">T169/$O169</f>
        <v>0.9709192524093232</v>
      </c>
      <c r="AF169" s="187">
        <f t="shared" si="66"/>
        <v>1.0010259361006164</v>
      </c>
      <c r="AG169" s="108"/>
    </row>
    <row r="170" spans="3:33" ht="4.5" customHeight="1" x14ac:dyDescent="0.15">
      <c r="C170" s="40"/>
      <c r="D170" s="41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3"/>
      <c r="X170" s="189"/>
      <c r="Y170" s="111"/>
      <c r="Z170" s="190"/>
      <c r="AA170" s="190"/>
      <c r="AB170" s="190"/>
      <c r="AC170" s="190"/>
      <c r="AD170" s="190"/>
      <c r="AE170" s="190"/>
      <c r="AF170" s="190"/>
      <c r="AG170" s="191"/>
    </row>
    <row r="171" spans="3:33" ht="4.5" customHeight="1" x14ac:dyDescent="0.15">
      <c r="C171" s="36"/>
      <c r="D171" s="44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9"/>
      <c r="X171" s="196"/>
      <c r="Y171" s="181"/>
      <c r="Z171" s="197"/>
      <c r="AA171" s="197"/>
      <c r="AB171" s="197"/>
      <c r="AC171" s="197"/>
      <c r="AD171" s="197"/>
      <c r="AE171" s="197"/>
      <c r="AF171" s="197"/>
      <c r="AG171" s="198"/>
    </row>
    <row r="172" spans="3:33" ht="14.25" customHeight="1" x14ac:dyDescent="0.15">
      <c r="C172" s="45"/>
      <c r="D172" s="46" t="s">
        <v>36</v>
      </c>
      <c r="E172" s="50">
        <v>61.639830000000003</v>
      </c>
      <c r="F172" s="50">
        <v>64.995500000000007</v>
      </c>
      <c r="G172" s="50">
        <v>67.584019999999995</v>
      </c>
      <c r="H172" s="50">
        <v>69.350359999999995</v>
      </c>
      <c r="I172" s="50">
        <v>72.359679999999997</v>
      </c>
      <c r="J172" s="50">
        <v>74.56456</v>
      </c>
      <c r="K172" s="50">
        <v>77.148780000000002</v>
      </c>
      <c r="L172" s="50">
        <v>78.833685000000003</v>
      </c>
      <c r="M172" s="50">
        <v>79.858522905000001</v>
      </c>
      <c r="N172" s="50">
        <v>82.310121643206301</v>
      </c>
      <c r="O172" s="50">
        <v>83.624802045682898</v>
      </c>
      <c r="P172" s="53">
        <v>51.447094214644359</v>
      </c>
      <c r="Q172" s="53">
        <v>61.153092858186902</v>
      </c>
      <c r="R172" s="53">
        <v>76.049375468136901</v>
      </c>
      <c r="S172" s="53">
        <v>80.853779680618501</v>
      </c>
      <c r="T172" s="53">
        <v>85.548172492733599</v>
      </c>
      <c r="U172" s="53">
        <v>86.969794127510212</v>
      </c>
      <c r="V172" s="48"/>
      <c r="X172" s="196"/>
      <c r="Y172" s="181" t="s">
        <v>36</v>
      </c>
      <c r="Z172" s="187">
        <f>O172/$O172</f>
        <v>1</v>
      </c>
      <c r="AA172" s="187">
        <f t="shared" ref="AA172:AA173" si="67">P172/$O172</f>
        <v>0.61521334527691474</v>
      </c>
      <c r="AB172" s="187">
        <f t="shared" ref="AB172:AB173" si="68">Q172/$O172</f>
        <v>0.73127937360951767</v>
      </c>
      <c r="AC172" s="187">
        <f t="shared" ref="AC172:AC173" si="69">R172/$O172</f>
        <v>0.9094117248444108</v>
      </c>
      <c r="AD172" s="187">
        <f t="shared" ref="AD172:AD173" si="70">S172/$O172</f>
        <v>0.96686363019967891</v>
      </c>
      <c r="AE172" s="187">
        <f t="shared" ref="AE172:AF173" si="71">T172/$O172</f>
        <v>1.0229999999999999</v>
      </c>
      <c r="AF172" s="187">
        <f t="shared" si="71"/>
        <v>1.04</v>
      </c>
      <c r="AG172" s="198"/>
    </row>
    <row r="173" spans="3:33" ht="14.25" customHeight="1" x14ac:dyDescent="0.15">
      <c r="C173" s="69"/>
      <c r="D173" s="46" t="s">
        <v>37</v>
      </c>
      <c r="E173" s="50">
        <v>26.273415658896141</v>
      </c>
      <c r="F173" s="50">
        <v>30.154159760741599</v>
      </c>
      <c r="G173" s="50">
        <v>31.468979999999998</v>
      </c>
      <c r="H173" s="50">
        <v>32.44764</v>
      </c>
      <c r="I173" s="50">
        <v>34.693800476570502</v>
      </c>
      <c r="J173" s="50">
        <v>35.897730183010999</v>
      </c>
      <c r="K173" s="50">
        <v>38.0076115819382</v>
      </c>
      <c r="L173" s="50">
        <v>38.971303588322698</v>
      </c>
      <c r="M173" s="50">
        <v>39.360125546382598</v>
      </c>
      <c r="N173" s="50">
        <v>39.829383695235201</v>
      </c>
      <c r="O173" s="50">
        <v>40.287190158182902</v>
      </c>
      <c r="P173" s="53">
        <v>11.153347663060305</v>
      </c>
      <c r="Q173" s="53">
        <v>27.988131624195344</v>
      </c>
      <c r="R173" s="53">
        <v>35.538513798161247</v>
      </c>
      <c r="S173" s="53">
        <v>38.75745783225107</v>
      </c>
      <c r="T173" s="53">
        <v>41.625933487139321</v>
      </c>
      <c r="U173" s="53">
        <v>42.233867186626306</v>
      </c>
      <c r="V173" s="70"/>
      <c r="X173" s="196"/>
      <c r="Y173" s="181" t="s">
        <v>37</v>
      </c>
      <c r="Z173" s="187">
        <f>O173/$O173</f>
        <v>1</v>
      </c>
      <c r="AA173" s="187">
        <f t="shared" si="67"/>
        <v>0.27684600537461168</v>
      </c>
      <c r="AB173" s="187">
        <f t="shared" si="68"/>
        <v>0.69471540492904182</v>
      </c>
      <c r="AC173" s="187">
        <f t="shared" si="69"/>
        <v>0.88212937309907846</v>
      </c>
      <c r="AD173" s="187">
        <f t="shared" si="70"/>
        <v>0.96202931204868058</v>
      </c>
      <c r="AE173" s="187">
        <f t="shared" si="71"/>
        <v>1.0332300000000001</v>
      </c>
      <c r="AF173" s="187">
        <f t="shared" si="71"/>
        <v>1.0483200000000001</v>
      </c>
      <c r="AG173" s="198"/>
    </row>
    <row r="174" spans="3:33" ht="4.5" customHeight="1" x14ac:dyDescent="0.15">
      <c r="C174" s="40"/>
      <c r="D174" s="41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3"/>
      <c r="X174" s="189"/>
      <c r="Y174" s="111"/>
      <c r="Z174" s="190"/>
      <c r="AA174" s="190"/>
      <c r="AB174" s="190"/>
      <c r="AC174" s="190"/>
      <c r="AD174" s="190"/>
      <c r="AE174" s="190"/>
      <c r="AF174" s="190"/>
      <c r="AG174" s="191"/>
    </row>
    <row r="175" spans="3:33" ht="3.75" customHeight="1" x14ac:dyDescent="0.15">
      <c r="C175" s="64"/>
      <c r="D175" s="65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37"/>
    </row>
    <row r="176" spans="3:33" ht="12.75" customHeight="1" x14ac:dyDescent="0.15">
      <c r="C176" s="247" t="s">
        <v>72</v>
      </c>
      <c r="D176" s="247"/>
      <c r="E176" s="247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  <c r="R176" s="247"/>
      <c r="S176" s="247"/>
      <c r="T176" s="247"/>
      <c r="U176" s="247"/>
      <c r="V176" s="247"/>
    </row>
    <row r="177" spans="3:22" ht="13" customHeight="1" x14ac:dyDescent="0.15"/>
    <row r="178" spans="3:22" ht="13" customHeight="1" x14ac:dyDescent="0.15">
      <c r="N178" s="31"/>
    </row>
    <row r="179" spans="3:22" ht="22.5" customHeight="1" x14ac:dyDescent="0.15">
      <c r="C179" s="241" t="s">
        <v>50</v>
      </c>
      <c r="D179" s="242"/>
      <c r="E179" s="242"/>
      <c r="F179" s="242"/>
      <c r="G179" s="242"/>
      <c r="H179" s="242"/>
      <c r="I179" s="242"/>
      <c r="J179" s="242"/>
      <c r="K179" s="242"/>
      <c r="L179" s="242"/>
      <c r="M179" s="242"/>
      <c r="N179" s="242"/>
      <c r="O179" s="242"/>
      <c r="P179" s="242"/>
      <c r="Q179" s="242"/>
      <c r="R179" s="242"/>
      <c r="S179" s="242"/>
      <c r="T179" s="242"/>
      <c r="U179" s="242"/>
      <c r="V179" s="243"/>
    </row>
    <row r="180" spans="3:22" ht="15" customHeight="1" x14ac:dyDescent="0.15">
      <c r="C180" s="232" t="s">
        <v>20</v>
      </c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  <c r="V180" s="234"/>
    </row>
    <row r="181" spans="3:22" ht="14" customHeight="1" x14ac:dyDescent="0.15">
      <c r="C181" s="76"/>
      <c r="D181" s="77"/>
      <c r="E181" s="77">
        <v>2009</v>
      </c>
      <c r="F181" s="77">
        <v>2010</v>
      </c>
      <c r="G181" s="77">
        <v>2011</v>
      </c>
      <c r="H181" s="77">
        <v>2012</v>
      </c>
      <c r="I181" s="77">
        <v>2013</v>
      </c>
      <c r="J181" s="77">
        <v>2014</v>
      </c>
      <c r="K181" s="77">
        <v>2015</v>
      </c>
      <c r="L181" s="77">
        <v>2016</v>
      </c>
      <c r="M181" s="77">
        <v>2017</v>
      </c>
      <c r="N181" s="77">
        <v>2018</v>
      </c>
      <c r="O181" s="77">
        <v>2019</v>
      </c>
      <c r="P181" s="77">
        <v>2020</v>
      </c>
      <c r="Q181" s="77">
        <v>2021</v>
      </c>
      <c r="R181" s="77">
        <v>2022</v>
      </c>
      <c r="S181" s="77">
        <v>2023</v>
      </c>
      <c r="T181" s="77">
        <v>2024</v>
      </c>
      <c r="U181" s="77">
        <v>2025</v>
      </c>
      <c r="V181" s="78"/>
    </row>
    <row r="182" spans="3:22" ht="18" customHeight="1" x14ac:dyDescent="0.15">
      <c r="C182" s="132"/>
      <c r="D182" s="79" t="s">
        <v>46</v>
      </c>
      <c r="E182" s="134"/>
      <c r="F182" s="134">
        <v>0.11557646266382937</v>
      </c>
      <c r="G182" s="134">
        <v>7.5288032827335094E-2</v>
      </c>
      <c r="H182" s="134">
        <v>-4.7556784246233219E-3</v>
      </c>
      <c r="I182" s="134">
        <v>8.0242170274473335E-2</v>
      </c>
      <c r="J182" s="134">
        <v>3.3636567725432442E-2</v>
      </c>
      <c r="K182" s="134">
        <v>5.0293924015211378E-2</v>
      </c>
      <c r="L182" s="134">
        <v>1.2919713787644893E-2</v>
      </c>
      <c r="M182" s="134">
        <v>1.7650393127549791E-2</v>
      </c>
      <c r="N182" s="134">
        <v>2.2540178571964775E-2</v>
      </c>
      <c r="O182" s="134">
        <v>1.8186249077117411E-2</v>
      </c>
      <c r="P182" s="134">
        <v>-0.45942128734358934</v>
      </c>
      <c r="Q182" s="134">
        <v>0.35832161078368108</v>
      </c>
      <c r="R182" s="134">
        <v>0.24392493992957864</v>
      </c>
      <c r="S182" s="134">
        <v>6.2591186962619894E-2</v>
      </c>
      <c r="T182" s="134">
        <v>4.7071418447810487E-2</v>
      </c>
      <c r="U182" s="134">
        <v>2.0303197546309049E-2</v>
      </c>
      <c r="V182" s="81"/>
    </row>
    <row r="183" spans="3:22" ht="14.25" customHeight="1" x14ac:dyDescent="0.15">
      <c r="C183" s="45"/>
      <c r="D183" s="46" t="s">
        <v>47</v>
      </c>
      <c r="E183" s="135"/>
      <c r="F183" s="135">
        <v>-4.7136029165784188E-2</v>
      </c>
      <c r="G183" s="135">
        <v>-0.1335541266096778</v>
      </c>
      <c r="H183" s="135">
        <v>0.31155670822444526</v>
      </c>
      <c r="I183" s="135">
        <v>-8.6544709587900281E-2</v>
      </c>
      <c r="J183" s="135">
        <v>3.4899419472644855E-2</v>
      </c>
      <c r="K183" s="135">
        <v>3.8289011684990992E-2</v>
      </c>
      <c r="L183" s="135">
        <v>6.5540321000000956E-2</v>
      </c>
      <c r="M183" s="135">
        <v>3.5953636414079337E-2</v>
      </c>
      <c r="N183" s="135">
        <v>6.4411608601517845E-2</v>
      </c>
      <c r="O183" s="68">
        <v>1.9341788213344646E-2</v>
      </c>
      <c r="P183" s="68">
        <v>-0.68100000000000005</v>
      </c>
      <c r="Q183" s="68">
        <v>1.2257053291536049</v>
      </c>
      <c r="R183" s="68">
        <v>0.25352112676056349</v>
      </c>
      <c r="S183" s="68">
        <v>8.98876404494382E-2</v>
      </c>
      <c r="T183" s="68">
        <v>8.247422680412364E-2</v>
      </c>
      <c r="U183" s="68">
        <v>2.8571428571428692E-2</v>
      </c>
      <c r="V183" s="48"/>
    </row>
    <row r="184" spans="3:22" ht="4.5" customHeight="1" x14ac:dyDescent="0.15">
      <c r="C184" s="61"/>
      <c r="D184" s="62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43"/>
    </row>
    <row r="185" spans="3:22" ht="4.5" customHeight="1" x14ac:dyDescent="0.15">
      <c r="C185" s="36"/>
      <c r="D185" s="44"/>
      <c r="E185" s="136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39"/>
    </row>
    <row r="186" spans="3:22" ht="14.25" customHeight="1" x14ac:dyDescent="0.15">
      <c r="C186" s="45"/>
      <c r="D186" s="46" t="s">
        <v>48</v>
      </c>
      <c r="E186" s="82"/>
      <c r="F186" s="82">
        <v>0</v>
      </c>
      <c r="G186" s="82">
        <v>5.0746569814366538E-2</v>
      </c>
      <c r="H186" s="137">
        <v>3.1973115698511689E-2</v>
      </c>
      <c r="I186" s="137">
        <v>2.5958317826572319E-2</v>
      </c>
      <c r="J186" s="137">
        <v>3.0561349415072048E-2</v>
      </c>
      <c r="K186" s="137">
        <v>2.155931010207679E-2</v>
      </c>
      <c r="L186" s="137">
        <v>1.4598242742699608E-2</v>
      </c>
      <c r="M186" s="137">
        <v>8.3639083027136074E-3</v>
      </c>
      <c r="N186" s="137">
        <v>1.8386369661606672E-2</v>
      </c>
      <c r="O186" s="137">
        <v>1.2783178310151522E-2</v>
      </c>
      <c r="P186" s="137">
        <v>-0.48414338466475448</v>
      </c>
      <c r="Q186" s="137">
        <v>0.32013427715263654</v>
      </c>
      <c r="R186" s="137">
        <v>0.38266203371133778</v>
      </c>
      <c r="S186" s="137">
        <v>4.3975647504470361E-2</v>
      </c>
      <c r="T186" s="137">
        <v>2.8484231943031402E-2</v>
      </c>
      <c r="U186" s="137">
        <v>9.8911968348172064E-3</v>
      </c>
      <c r="V186" s="48"/>
    </row>
    <row r="187" spans="3:22" ht="14.25" customHeight="1" x14ac:dyDescent="0.15">
      <c r="C187" s="45"/>
      <c r="D187" s="46" t="s">
        <v>51</v>
      </c>
      <c r="E187" s="82"/>
      <c r="F187" s="82">
        <v>0</v>
      </c>
      <c r="G187" s="82">
        <v>5.6602120389030119E-2</v>
      </c>
      <c r="H187" s="137">
        <v>3.9887221162617115E-2</v>
      </c>
      <c r="I187" s="137">
        <v>3.7081339712918604E-2</v>
      </c>
      <c r="J187" s="137">
        <v>4.9442522106881714E-2</v>
      </c>
      <c r="K187" s="137">
        <v>4.6600234466588564E-2</v>
      </c>
      <c r="L187" s="137">
        <v>2.5950999719966505E-2</v>
      </c>
      <c r="M187" s="137">
        <v>2.4204516131360654E-2</v>
      </c>
      <c r="N187" s="137">
        <v>2.6366982326604171E-2</v>
      </c>
      <c r="O187" s="137">
        <v>1.7781082376404633E-3</v>
      </c>
      <c r="P187" s="137">
        <v>-0.52235828488950187</v>
      </c>
      <c r="Q187" s="137">
        <v>0.52706146449610847</v>
      </c>
      <c r="R187" s="137">
        <v>0.14329767822836148</v>
      </c>
      <c r="S187" s="137">
        <v>8.6115408302219976E-2</v>
      </c>
      <c r="T187" s="137">
        <v>7.1985841622403735E-2</v>
      </c>
      <c r="U187" s="137">
        <v>3.1008432077728187E-2</v>
      </c>
      <c r="V187" s="138"/>
    </row>
    <row r="188" spans="3:22" ht="4.5" customHeight="1" x14ac:dyDescent="0.15">
      <c r="C188" s="61"/>
      <c r="D188" s="62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43"/>
    </row>
    <row r="189" spans="3:22" ht="4.5" customHeight="1" x14ac:dyDescent="0.15">
      <c r="C189" s="36"/>
      <c r="D189" s="44"/>
      <c r="E189" s="136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39"/>
    </row>
    <row r="190" spans="3:22" ht="14.25" customHeight="1" x14ac:dyDescent="0.15">
      <c r="C190" s="45"/>
      <c r="D190" s="46" t="s">
        <v>36</v>
      </c>
      <c r="E190" s="82">
        <v>2.9441197602150249E-2</v>
      </c>
      <c r="F190" s="82">
        <v>5.4439961953172133E-2</v>
      </c>
      <c r="G190" s="82">
        <v>3.9826141809817583E-2</v>
      </c>
      <c r="H190" s="82">
        <v>2.6135468118055227E-2</v>
      </c>
      <c r="I190" s="82">
        <v>4.339299752733794E-2</v>
      </c>
      <c r="J190" s="82">
        <v>3.0471113194530552E-2</v>
      </c>
      <c r="K190" s="82">
        <v>3.4657483394255895E-2</v>
      </c>
      <c r="L190" s="82">
        <v>2.183968430868255E-2</v>
      </c>
      <c r="M190" s="82">
        <v>1.2999999999999901E-2</v>
      </c>
      <c r="N190" s="82">
        <v>3.0699274780260133E-2</v>
      </c>
      <c r="O190" s="68">
        <v>1.5972281126923837E-2</v>
      </c>
      <c r="P190" s="68">
        <v>-0.38478665472308526</v>
      </c>
      <c r="Q190" s="68">
        <v>0.18865980269065896</v>
      </c>
      <c r="R190" s="68">
        <v>0.24359001178393802</v>
      </c>
      <c r="S190" s="68">
        <v>6.3174801672034153E-2</v>
      </c>
      <c r="T190" s="68">
        <v>5.8060276596325844E-2</v>
      </c>
      <c r="U190" s="68">
        <v>1.6617790811339184E-2</v>
      </c>
      <c r="V190" s="48"/>
    </row>
    <row r="191" spans="3:22" ht="14.25" customHeight="1" x14ac:dyDescent="0.15">
      <c r="C191" s="45"/>
      <c r="D191" s="46" t="s">
        <v>37</v>
      </c>
      <c r="E191" s="82"/>
      <c r="F191" s="82">
        <v>0.14770611298616942</v>
      </c>
      <c r="G191" s="82">
        <v>4.3603278940311574E-2</v>
      </c>
      <c r="H191" s="82">
        <v>3.1099196732782719E-2</v>
      </c>
      <c r="I191" s="82">
        <v>6.9224155487748851E-2</v>
      </c>
      <c r="J191" s="82">
        <v>3.4701580394847165E-2</v>
      </c>
      <c r="K191" s="82">
        <v>5.8774785708477051E-2</v>
      </c>
      <c r="L191" s="82">
        <v>2.5355237182082213E-2</v>
      </c>
      <c r="M191" s="82">
        <v>9.9771350265123182E-3</v>
      </c>
      <c r="N191" s="82">
        <v>1.1922171038291518E-2</v>
      </c>
      <c r="O191" s="68">
        <v>1.1494188974921826E-2</v>
      </c>
      <c r="P191" s="68">
        <v>-0.72315399462538832</v>
      </c>
      <c r="Q191" s="68">
        <v>1.5093929167913909</v>
      </c>
      <c r="R191" s="68">
        <v>0.26977085413728386</v>
      </c>
      <c r="S191" s="68">
        <v>9.0576214086261819E-2</v>
      </c>
      <c r="T191" s="68">
        <v>7.4010934032451292E-2</v>
      </c>
      <c r="U191" s="68">
        <v>1.4604686275079271E-2</v>
      </c>
      <c r="V191" s="138"/>
    </row>
    <row r="192" spans="3:22" ht="4.5" customHeight="1" x14ac:dyDescent="0.15">
      <c r="C192" s="140"/>
      <c r="D192" s="141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3"/>
    </row>
    <row r="193" spans="3:22" ht="3.75" customHeight="1" x14ac:dyDescent="0.15">
      <c r="C193" s="114"/>
      <c r="D193" s="115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7"/>
    </row>
    <row r="194" spans="3:22" ht="12.75" customHeight="1" x14ac:dyDescent="0.15">
      <c r="C194" s="250" t="s">
        <v>72</v>
      </c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  <c r="R194" s="250"/>
      <c r="S194" s="250"/>
      <c r="T194" s="250"/>
      <c r="U194" s="250"/>
      <c r="V194" s="250"/>
    </row>
    <row r="195" spans="3:22" ht="12.75" customHeight="1" x14ac:dyDescent="0.15">
      <c r="C195" s="250" t="s">
        <v>52</v>
      </c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  <c r="S195" s="250"/>
      <c r="T195" s="250"/>
      <c r="U195" s="250"/>
      <c r="V195" s="250"/>
    </row>
    <row r="196" spans="3:22" ht="13.5" customHeight="1" x14ac:dyDescent="0.15"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  <c r="S196" s="250"/>
      <c r="T196" s="250"/>
      <c r="U196" s="250"/>
      <c r="V196" s="250"/>
    </row>
    <row r="197" spans="3:22" ht="13" customHeight="1" x14ac:dyDescent="0.15"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O197" s="86"/>
      <c r="P197" s="86"/>
      <c r="Q197" s="86"/>
      <c r="R197" s="86"/>
      <c r="S197" s="86"/>
      <c r="T197" s="86"/>
      <c r="U197" s="86"/>
      <c r="V197" s="86"/>
    </row>
    <row r="198" spans="3:22" ht="13" customHeight="1" x14ac:dyDescent="0.15"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O198" s="86"/>
      <c r="P198" s="86"/>
      <c r="Q198" s="86"/>
      <c r="R198" s="86"/>
      <c r="S198" s="86"/>
      <c r="T198" s="86"/>
      <c r="U198" s="86"/>
      <c r="V198" s="86"/>
    </row>
    <row r="199" spans="3:22" ht="21" hidden="1" x14ac:dyDescent="0.15">
      <c r="C199" s="262" t="s">
        <v>53</v>
      </c>
      <c r="D199" s="262"/>
      <c r="E199" s="262"/>
      <c r="F199" s="262"/>
      <c r="G199" s="262"/>
      <c r="H199" s="262"/>
      <c r="I199" s="262"/>
      <c r="J199" s="262"/>
      <c r="K199" s="262"/>
      <c r="L199" s="262"/>
      <c r="M199" s="262"/>
      <c r="N199" s="262"/>
      <c r="O199" s="262"/>
      <c r="P199" s="262"/>
      <c r="Q199" s="262"/>
      <c r="R199" s="262"/>
      <c r="S199" s="262"/>
      <c r="T199" s="262"/>
      <c r="U199" s="262"/>
      <c r="V199" s="262"/>
    </row>
    <row r="200" spans="3:22" ht="13" hidden="1" x14ac:dyDescent="0.15">
      <c r="C200" s="253" t="s">
        <v>1</v>
      </c>
      <c r="D200" s="253"/>
      <c r="E200" s="253"/>
      <c r="F200" s="253"/>
      <c r="G200" s="253"/>
      <c r="H200" s="253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253"/>
      <c r="T200" s="253"/>
      <c r="U200" s="253"/>
      <c r="V200" s="253"/>
    </row>
    <row r="201" spans="3:22" ht="16" hidden="1" x14ac:dyDescent="0.15">
      <c r="C201" s="144"/>
      <c r="D201" s="145"/>
      <c r="E201" s="146">
        <v>2008</v>
      </c>
      <c r="F201" s="146">
        <v>2009</v>
      </c>
      <c r="G201" s="146">
        <v>2011</v>
      </c>
      <c r="H201" s="146">
        <v>2012</v>
      </c>
      <c r="I201" s="146">
        <v>2013</v>
      </c>
      <c r="J201" s="146">
        <v>2014</v>
      </c>
      <c r="K201" s="146">
        <v>2015</v>
      </c>
      <c r="L201" s="146">
        <v>2016</v>
      </c>
      <c r="M201" s="146">
        <v>2017</v>
      </c>
      <c r="N201" s="146">
        <v>2018</v>
      </c>
      <c r="O201" s="146">
        <v>2019</v>
      </c>
      <c r="P201" s="146">
        <v>2020</v>
      </c>
      <c r="Q201" s="146">
        <v>2021</v>
      </c>
      <c r="R201" s="146"/>
      <c r="S201" s="146"/>
      <c r="T201" s="146"/>
      <c r="U201" s="146"/>
      <c r="V201" s="144"/>
    </row>
    <row r="202" spans="3:22" ht="13" hidden="1" x14ac:dyDescent="0.15">
      <c r="C202" s="147"/>
      <c r="D202" s="147" t="s">
        <v>54</v>
      </c>
      <c r="E202" s="53">
        <v>0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  <c r="P202" s="53">
        <v>0</v>
      </c>
      <c r="Q202" s="53">
        <v>0</v>
      </c>
      <c r="R202" s="53"/>
      <c r="S202" s="53"/>
      <c r="T202" s="53"/>
      <c r="U202" s="53"/>
      <c r="V202" s="53"/>
    </row>
    <row r="203" spans="3:22" ht="13" hidden="1" x14ac:dyDescent="0.15">
      <c r="C203" s="147"/>
      <c r="D203" s="86" t="s">
        <v>28</v>
      </c>
      <c r="E203" s="58">
        <v>0</v>
      </c>
      <c r="F203" s="58">
        <v>0</v>
      </c>
      <c r="G203" s="58">
        <v>0</v>
      </c>
      <c r="H203" s="58">
        <v>0</v>
      </c>
      <c r="I203" s="58">
        <v>0</v>
      </c>
      <c r="J203" s="58">
        <v>0</v>
      </c>
      <c r="K203" s="58">
        <v>0</v>
      </c>
      <c r="L203" s="58">
        <v>0</v>
      </c>
      <c r="M203" s="58">
        <v>0</v>
      </c>
      <c r="N203" s="58">
        <v>0</v>
      </c>
      <c r="O203" s="58">
        <v>0</v>
      </c>
      <c r="P203" s="58">
        <v>0</v>
      </c>
      <c r="Q203" s="58">
        <v>0</v>
      </c>
      <c r="R203" s="58"/>
      <c r="S203" s="58"/>
      <c r="T203" s="58"/>
      <c r="U203" s="58"/>
      <c r="V203" s="86"/>
    </row>
    <row r="204" spans="3:22" ht="13" hidden="1" x14ac:dyDescent="0.15">
      <c r="C204" s="98"/>
      <c r="D204" s="99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86"/>
    </row>
    <row r="205" spans="3:22" ht="13" hidden="1" x14ac:dyDescent="0.15">
      <c r="C205" s="147"/>
      <c r="D205" s="147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</row>
    <row r="206" spans="3:22" ht="13" hidden="1" x14ac:dyDescent="0.15">
      <c r="C206" s="147"/>
      <c r="D206" s="251" t="s">
        <v>55</v>
      </c>
      <c r="E206" s="53">
        <v>0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  <c r="P206" s="53">
        <v>0</v>
      </c>
      <c r="Q206" s="53">
        <v>0</v>
      </c>
      <c r="R206" s="53"/>
      <c r="S206" s="53"/>
      <c r="T206" s="53"/>
      <c r="U206" s="53"/>
      <c r="V206" s="86"/>
    </row>
    <row r="207" spans="3:22" ht="13" hidden="1" x14ac:dyDescent="0.15">
      <c r="C207" s="99"/>
      <c r="D207" s="251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94"/>
    </row>
    <row r="208" spans="3:22" ht="13" hidden="1" x14ac:dyDescent="0.15">
      <c r="C208" s="98"/>
      <c r="D208" s="99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86"/>
    </row>
    <row r="209" spans="3:22" ht="13" hidden="1" x14ac:dyDescent="0.15">
      <c r="C209" s="98"/>
      <c r="D209" s="99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86"/>
    </row>
    <row r="210" spans="3:22" ht="13" hidden="1" x14ac:dyDescent="0.15">
      <c r="C210" s="247" t="s">
        <v>56</v>
      </c>
      <c r="D210" s="247"/>
      <c r="E210" s="247"/>
      <c r="F210" s="247"/>
      <c r="G210" s="247"/>
      <c r="H210" s="247"/>
      <c r="I210" s="247"/>
      <c r="J210" s="247"/>
      <c r="K210" s="247"/>
      <c r="L210" s="247"/>
      <c r="M210" s="247"/>
      <c r="N210" s="247"/>
      <c r="O210" s="247"/>
      <c r="P210" s="247"/>
      <c r="Q210" s="247"/>
      <c r="R210" s="247"/>
      <c r="S210" s="247"/>
      <c r="T210" s="247"/>
      <c r="U210" s="247"/>
      <c r="V210" s="247"/>
    </row>
    <row r="211" spans="3:22" ht="13" hidden="1" x14ac:dyDescent="0.15"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O211" s="86"/>
      <c r="P211" s="86"/>
      <c r="Q211" s="86"/>
      <c r="R211" s="86"/>
      <c r="S211" s="86"/>
      <c r="T211" s="86"/>
      <c r="U211" s="86"/>
      <c r="V211" s="86"/>
    </row>
    <row r="212" spans="3:22" ht="13" hidden="1" x14ac:dyDescent="0.15"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O212" s="86"/>
      <c r="P212" s="86"/>
      <c r="Q212" s="86"/>
      <c r="R212" s="86"/>
      <c r="S212" s="86"/>
      <c r="T212" s="86"/>
      <c r="U212" s="86"/>
      <c r="V212" s="86"/>
    </row>
    <row r="213" spans="3:22" ht="21" hidden="1" x14ac:dyDescent="0.15">
      <c r="C213" s="252" t="s">
        <v>57</v>
      </c>
      <c r="D213" s="252"/>
      <c r="E213" s="252"/>
      <c r="F213" s="252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  <c r="R213" s="252"/>
      <c r="S213" s="252"/>
      <c r="T213" s="252"/>
      <c r="U213" s="252"/>
      <c r="V213" s="252"/>
    </row>
    <row r="214" spans="3:22" ht="13" hidden="1" x14ac:dyDescent="0.15">
      <c r="C214" s="255" t="s">
        <v>58</v>
      </c>
      <c r="D214" s="255"/>
      <c r="E214" s="255"/>
      <c r="F214" s="255"/>
      <c r="G214" s="255"/>
      <c r="H214" s="255"/>
      <c r="I214" s="255"/>
      <c r="J214" s="255"/>
      <c r="K214" s="255"/>
      <c r="L214" s="255"/>
      <c r="M214" s="255"/>
      <c r="N214" s="255"/>
      <c r="O214" s="255"/>
      <c r="P214" s="255"/>
      <c r="Q214" s="255"/>
      <c r="R214" s="255"/>
      <c r="S214" s="255"/>
      <c r="T214" s="255"/>
      <c r="U214" s="255"/>
      <c r="V214" s="255"/>
    </row>
    <row r="215" spans="3:22" ht="16" hidden="1" x14ac:dyDescent="0.15">
      <c r="C215" s="148"/>
      <c r="D215" s="149"/>
      <c r="E215" s="150">
        <v>2008</v>
      </c>
      <c r="F215" s="150">
        <v>2009</v>
      </c>
      <c r="G215" s="150">
        <v>2011</v>
      </c>
      <c r="H215" s="150">
        <v>2012</v>
      </c>
      <c r="I215" s="150">
        <v>2013</v>
      </c>
      <c r="J215" s="150">
        <v>2014</v>
      </c>
      <c r="K215" s="150">
        <v>2015</v>
      </c>
      <c r="L215" s="150">
        <v>2016</v>
      </c>
      <c r="M215" s="150">
        <v>2017</v>
      </c>
      <c r="N215" s="150">
        <v>2018</v>
      </c>
      <c r="O215" s="150">
        <v>2019</v>
      </c>
      <c r="P215" s="150">
        <v>2020</v>
      </c>
      <c r="Q215" s="150">
        <v>2021</v>
      </c>
      <c r="R215" s="150"/>
      <c r="S215" s="150"/>
      <c r="T215" s="150"/>
      <c r="U215" s="150"/>
      <c r="V215" s="150"/>
    </row>
    <row r="216" spans="3:22" ht="13" hidden="1" x14ac:dyDescent="0.15">
      <c r="C216" s="147"/>
      <c r="D216" s="147" t="s">
        <v>59</v>
      </c>
      <c r="E216" s="53">
        <v>2.2576879573820201E-2</v>
      </c>
      <c r="F216" s="53">
        <v>2.1403119184803199E-2</v>
      </c>
      <c r="G216" s="53">
        <v>2.0800259695276501E-2</v>
      </c>
      <c r="H216" s="53">
        <v>2.04806555198087E-2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5.00001472921403E-2</v>
      </c>
      <c r="O216" s="53">
        <v>0</v>
      </c>
      <c r="P216" s="53">
        <v>0</v>
      </c>
      <c r="Q216" s="53">
        <v>0</v>
      </c>
      <c r="R216" s="53"/>
      <c r="S216" s="53"/>
      <c r="T216" s="53"/>
      <c r="U216" s="53"/>
      <c r="V216" s="86"/>
    </row>
    <row r="217" spans="3:22" ht="15" hidden="1" x14ac:dyDescent="0.2">
      <c r="C217" s="147"/>
      <c r="D217" s="86" t="s">
        <v>28</v>
      </c>
      <c r="E217" s="151">
        <v>2.3845186998725301E-2</v>
      </c>
      <c r="F217" s="151">
        <v>2.15174552608117E-2</v>
      </c>
      <c r="G217" s="151">
        <v>2.2549050322343601E-2</v>
      </c>
      <c r="H217" s="151">
        <v>2.23048457031358E-2</v>
      </c>
      <c r="I217" s="151">
        <v>0</v>
      </c>
      <c r="J217" s="151">
        <v>0</v>
      </c>
      <c r="K217" s="151">
        <v>0</v>
      </c>
      <c r="L217" s="151">
        <v>0</v>
      </c>
      <c r="M217" s="151">
        <v>0</v>
      </c>
      <c r="N217" s="151">
        <v>0</v>
      </c>
      <c r="O217" s="151">
        <v>0</v>
      </c>
      <c r="P217" s="151">
        <v>0</v>
      </c>
      <c r="Q217" s="151">
        <v>0</v>
      </c>
      <c r="R217" s="151"/>
      <c r="S217" s="151"/>
      <c r="T217" s="151"/>
      <c r="U217" s="151"/>
      <c r="V217" s="86"/>
    </row>
    <row r="218" spans="3:22" ht="15" hidden="1" x14ac:dyDescent="0.2">
      <c r="C218" s="147"/>
      <c r="D218" s="152" t="s">
        <v>23</v>
      </c>
      <c r="E218" s="153">
        <v>0</v>
      </c>
      <c r="F218" s="153">
        <v>0</v>
      </c>
      <c r="G218" s="153">
        <v>0</v>
      </c>
      <c r="H218" s="153">
        <v>0</v>
      </c>
      <c r="I218" s="153">
        <v>0</v>
      </c>
      <c r="J218" s="153">
        <v>0</v>
      </c>
      <c r="K218" s="153">
        <v>0</v>
      </c>
      <c r="L218" s="153">
        <v>0</v>
      </c>
      <c r="M218" s="153">
        <v>0</v>
      </c>
      <c r="N218" s="153">
        <v>0</v>
      </c>
      <c r="O218" s="153">
        <v>0</v>
      </c>
      <c r="P218" s="153">
        <v>0</v>
      </c>
      <c r="Q218" s="153">
        <v>0</v>
      </c>
      <c r="R218" s="153"/>
      <c r="S218" s="153"/>
      <c r="T218" s="153"/>
      <c r="U218" s="153"/>
      <c r="V218" s="86"/>
    </row>
    <row r="219" spans="3:22" ht="15" hidden="1" x14ac:dyDescent="0.2">
      <c r="C219" s="147"/>
      <c r="D219" s="154" t="s">
        <v>28</v>
      </c>
      <c r="E219" s="151">
        <v>0</v>
      </c>
      <c r="F219" s="151">
        <v>0</v>
      </c>
      <c r="G219" s="151">
        <v>0</v>
      </c>
      <c r="H219" s="151">
        <v>0</v>
      </c>
      <c r="I219" s="151">
        <v>0</v>
      </c>
      <c r="J219" s="151">
        <v>0</v>
      </c>
      <c r="K219" s="151">
        <v>0</v>
      </c>
      <c r="L219" s="151">
        <v>0</v>
      </c>
      <c r="M219" s="151">
        <v>0</v>
      </c>
      <c r="N219" s="151">
        <v>0</v>
      </c>
      <c r="O219" s="151">
        <v>0</v>
      </c>
      <c r="P219" s="151">
        <v>0</v>
      </c>
      <c r="Q219" s="151">
        <v>0</v>
      </c>
      <c r="R219" s="151"/>
      <c r="S219" s="151"/>
      <c r="T219" s="151"/>
      <c r="U219" s="151"/>
      <c r="V219" s="86"/>
    </row>
    <row r="220" spans="3:22" ht="15" hidden="1" x14ac:dyDescent="0.2">
      <c r="C220" s="147"/>
      <c r="D220" s="152" t="s">
        <v>25</v>
      </c>
      <c r="E220" s="153">
        <v>3.1645153302172199E-2</v>
      </c>
      <c r="F220" s="153">
        <v>3.5424035401861599E-2</v>
      </c>
      <c r="G220" s="153">
        <v>3.3179705359461402E-2</v>
      </c>
      <c r="H220" s="153">
        <v>3.1747555231961898E-2</v>
      </c>
      <c r="I220" s="153">
        <v>0</v>
      </c>
      <c r="J220" s="153">
        <v>0</v>
      </c>
      <c r="K220" s="153">
        <v>0</v>
      </c>
      <c r="L220" s="153">
        <v>25.253501836418899</v>
      </c>
      <c r="M220" s="153">
        <v>27.137777689</v>
      </c>
      <c r="N220" s="153">
        <v>28.3154638833769</v>
      </c>
      <c r="O220" s="153">
        <v>28.136816655070099</v>
      </c>
      <c r="P220" s="153">
        <v>29.1829837118357</v>
      </c>
      <c r="Q220" s="153">
        <v>30.2392370505885</v>
      </c>
      <c r="R220" s="153"/>
      <c r="S220" s="153"/>
      <c r="T220" s="153"/>
      <c r="U220" s="153"/>
      <c r="V220" s="86"/>
    </row>
    <row r="221" spans="3:22" ht="15" hidden="1" x14ac:dyDescent="0.2">
      <c r="C221" s="147"/>
      <c r="D221" s="154" t="s">
        <v>28</v>
      </c>
      <c r="E221" s="151">
        <v>3.4809606759273401E-2</v>
      </c>
      <c r="F221" s="151">
        <v>3.5890416053139702E-2</v>
      </c>
      <c r="G221" s="151">
        <v>3.5519559868303803E-2</v>
      </c>
      <c r="H221" s="151">
        <v>3.3933801450012097E-2</v>
      </c>
      <c r="I221" s="151">
        <v>0</v>
      </c>
      <c r="J221" s="151">
        <v>0</v>
      </c>
      <c r="K221" s="151">
        <v>0</v>
      </c>
      <c r="L221" s="151">
        <v>3.43074932228771E-2</v>
      </c>
      <c r="M221" s="151">
        <v>7.4999999999999997E-2</v>
      </c>
      <c r="N221" s="151">
        <v>4.3396559875800801E-2</v>
      </c>
      <c r="O221" s="151">
        <v>-6.3091754047379699E-3</v>
      </c>
      <c r="P221" s="151">
        <v>3.7181429213922798E-2</v>
      </c>
      <c r="Q221" s="151">
        <v>3.61941516735447E-2</v>
      </c>
      <c r="R221" s="151"/>
      <c r="S221" s="151"/>
      <c r="T221" s="151"/>
      <c r="U221" s="151"/>
      <c r="V221" s="86"/>
    </row>
    <row r="222" spans="3:22" ht="13" hidden="1" x14ac:dyDescent="0.15">
      <c r="C222" s="98"/>
      <c r="D222" s="99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86"/>
    </row>
    <row r="223" spans="3:22" ht="13" hidden="1" x14ac:dyDescent="0.15"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O223" s="86"/>
      <c r="P223" s="86"/>
      <c r="Q223" s="86"/>
      <c r="R223" s="86"/>
      <c r="S223" s="86"/>
      <c r="T223" s="86"/>
      <c r="U223" s="86"/>
      <c r="V223" s="86"/>
    </row>
    <row r="224" spans="3:22" ht="13" hidden="1" x14ac:dyDescent="0.15">
      <c r="C224" s="247" t="s">
        <v>60</v>
      </c>
      <c r="D224" s="247"/>
      <c r="E224" s="247"/>
      <c r="F224" s="247"/>
      <c r="G224" s="247"/>
      <c r="H224" s="247"/>
      <c r="I224" s="247"/>
      <c r="J224" s="247"/>
      <c r="K224" s="247"/>
      <c r="L224" s="247"/>
      <c r="M224" s="247"/>
      <c r="N224" s="247"/>
      <c r="O224" s="247"/>
      <c r="P224" s="247"/>
      <c r="Q224" s="247"/>
      <c r="R224" s="247"/>
      <c r="S224" s="247"/>
      <c r="T224" s="247"/>
      <c r="U224" s="247"/>
      <c r="V224" s="247"/>
    </row>
    <row r="225" spans="3:33" ht="13" customHeight="1" x14ac:dyDescent="0.15"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O225" s="86"/>
      <c r="P225" s="86"/>
      <c r="Q225" s="86"/>
      <c r="R225" s="86"/>
      <c r="S225" s="86"/>
      <c r="T225" s="86"/>
      <c r="U225" s="86"/>
      <c r="V225" s="86"/>
    </row>
    <row r="226" spans="3:33" ht="13" customHeight="1" x14ac:dyDescent="0.15"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O226" s="87"/>
      <c r="P226" s="87"/>
      <c r="Q226" s="87"/>
      <c r="R226" s="87"/>
      <c r="S226" s="87"/>
      <c r="T226" s="87"/>
      <c r="U226" s="87"/>
      <c r="V226" s="87"/>
    </row>
    <row r="227" spans="3:33" ht="22.5" customHeight="1" x14ac:dyDescent="0.15">
      <c r="C227" s="256" t="s">
        <v>61</v>
      </c>
      <c r="D227" s="257"/>
      <c r="E227" s="257"/>
      <c r="F227" s="257"/>
      <c r="G227" s="257"/>
      <c r="H227" s="257"/>
      <c r="I227" s="257"/>
      <c r="J227" s="257"/>
      <c r="K227" s="257"/>
      <c r="L227" s="257"/>
      <c r="M227" s="257"/>
      <c r="N227" s="257"/>
      <c r="O227" s="257"/>
      <c r="P227" s="257"/>
      <c r="Q227" s="257"/>
      <c r="R227" s="257"/>
      <c r="S227" s="257"/>
      <c r="T227" s="257"/>
      <c r="U227" s="257"/>
      <c r="V227" s="258"/>
      <c r="X227" s="235" t="s">
        <v>67</v>
      </c>
      <c r="Y227" s="236"/>
      <c r="Z227" s="236"/>
      <c r="AA227" s="236"/>
      <c r="AB227" s="236"/>
      <c r="AC227" s="236"/>
      <c r="AD227" s="236"/>
      <c r="AE227" s="236"/>
      <c r="AF227" s="236"/>
      <c r="AG227" s="237"/>
    </row>
    <row r="228" spans="3:33" ht="15" customHeight="1" x14ac:dyDescent="0.15">
      <c r="C228" s="259" t="s">
        <v>58</v>
      </c>
      <c r="D228" s="260"/>
      <c r="E228" s="260"/>
      <c r="F228" s="260"/>
      <c r="G228" s="260"/>
      <c r="H228" s="260"/>
      <c r="I228" s="260"/>
      <c r="J228" s="260"/>
      <c r="K228" s="260"/>
      <c r="L228" s="260"/>
      <c r="M228" s="260"/>
      <c r="N228" s="260"/>
      <c r="O228" s="260"/>
      <c r="P228" s="260"/>
      <c r="Q228" s="260"/>
      <c r="R228" s="260"/>
      <c r="S228" s="260"/>
      <c r="T228" s="260"/>
      <c r="U228" s="260"/>
      <c r="V228" s="261"/>
      <c r="X228" s="232" t="s">
        <v>68</v>
      </c>
      <c r="Y228" s="233"/>
      <c r="Z228" s="233"/>
      <c r="AA228" s="233"/>
      <c r="AB228" s="233"/>
      <c r="AC228" s="233"/>
      <c r="AD228" s="233"/>
      <c r="AE228" s="233"/>
      <c r="AF228" s="233"/>
      <c r="AG228" s="234"/>
    </row>
    <row r="229" spans="3:33" ht="16" customHeight="1" x14ac:dyDescent="0.15">
      <c r="C229" s="155"/>
      <c r="D229" s="156"/>
      <c r="E229" s="157">
        <v>2009</v>
      </c>
      <c r="F229" s="157">
        <v>2010</v>
      </c>
      <c r="G229" s="157">
        <v>2011</v>
      </c>
      <c r="H229" s="157">
        <v>2012</v>
      </c>
      <c r="I229" s="157">
        <v>2013</v>
      </c>
      <c r="J229" s="157">
        <v>2014</v>
      </c>
      <c r="K229" s="157">
        <v>2015</v>
      </c>
      <c r="L229" s="157">
        <v>2016</v>
      </c>
      <c r="M229" s="157">
        <v>2017</v>
      </c>
      <c r="N229" s="157">
        <v>2018</v>
      </c>
      <c r="O229" s="157">
        <v>2019</v>
      </c>
      <c r="P229" s="157">
        <v>2020</v>
      </c>
      <c r="Q229" s="157">
        <v>2021</v>
      </c>
      <c r="R229" s="157">
        <v>2022</v>
      </c>
      <c r="S229" s="157">
        <v>2023</v>
      </c>
      <c r="T229" s="157">
        <v>2024</v>
      </c>
      <c r="U229" s="157">
        <v>2025</v>
      </c>
      <c r="V229" s="158"/>
      <c r="X229" s="76"/>
      <c r="Y229" s="77"/>
      <c r="Z229" s="77">
        <v>2019</v>
      </c>
      <c r="AA229" s="77">
        <v>2020</v>
      </c>
      <c r="AB229" s="77">
        <v>2021</v>
      </c>
      <c r="AC229" s="77">
        <v>2022</v>
      </c>
      <c r="AD229" s="77">
        <v>2023</v>
      </c>
      <c r="AE229" s="77">
        <v>2024</v>
      </c>
      <c r="AF229" s="77">
        <v>2025</v>
      </c>
      <c r="AG229" s="78"/>
    </row>
    <row r="230" spans="3:33" ht="18" customHeight="1" x14ac:dyDescent="0.15">
      <c r="C230" s="105"/>
      <c r="D230" s="46" t="s">
        <v>62</v>
      </c>
      <c r="E230" s="50">
        <v>92.199999999999989</v>
      </c>
      <c r="F230" s="50">
        <v>98.7</v>
      </c>
      <c r="G230" s="50">
        <v>105.3</v>
      </c>
      <c r="H230" s="50">
        <v>108.9</v>
      </c>
      <c r="I230" s="50">
        <v>111.7</v>
      </c>
      <c r="J230" s="50">
        <v>117.4</v>
      </c>
      <c r="K230" s="50">
        <v>121.9</v>
      </c>
      <c r="L230" s="50">
        <v>126.4</v>
      </c>
      <c r="M230" s="50">
        <v>133.30000000000001</v>
      </c>
      <c r="N230" s="50">
        <v>140.6</v>
      </c>
      <c r="O230" s="50">
        <v>145.07743325209233</v>
      </c>
      <c r="P230" s="50">
        <v>59</v>
      </c>
      <c r="Q230" s="50">
        <v>88.471925046397018</v>
      </c>
      <c r="R230" s="50">
        <v>116.31786981097861</v>
      </c>
      <c r="S230" s="50">
        <v>130.54253170735373</v>
      </c>
      <c r="T230" s="50">
        <v>142.54699985932717</v>
      </c>
      <c r="U230" s="50">
        <v>149.5843305902996</v>
      </c>
      <c r="V230" s="106"/>
      <c r="X230" s="102"/>
      <c r="Y230" s="46" t="s">
        <v>62</v>
      </c>
      <c r="Z230" s="186">
        <f>O230/$O230</f>
        <v>1</v>
      </c>
      <c r="AA230" s="186">
        <f t="shared" ref="AA230" si="72">P230/$O230</f>
        <v>0.40667937581635627</v>
      </c>
      <c r="AB230" s="186">
        <f t="shared" ref="AB230" si="73">Q230/$O230</f>
        <v>0.6098255466972915</v>
      </c>
      <c r="AC230" s="186">
        <f t="shared" ref="AC230" si="74">R230/$O230</f>
        <v>0.80176404561045711</v>
      </c>
      <c r="AD230" s="186">
        <f t="shared" ref="AD230" si="75">S230/$O230</f>
        <v>0.89981280190226298</v>
      </c>
      <c r="AE230" s="186">
        <f t="shared" ref="AE230:AF230" si="76">T230/$O230</f>
        <v>0.98255804961500681</v>
      </c>
      <c r="AF230" s="186">
        <f t="shared" si="76"/>
        <v>1.0310654609554326</v>
      </c>
      <c r="AG230" s="103"/>
    </row>
    <row r="231" spans="3:33" ht="14.25" customHeight="1" x14ac:dyDescent="0.15">
      <c r="C231" s="105"/>
      <c r="D231" s="54" t="s">
        <v>28</v>
      </c>
      <c r="E231" s="159">
        <v>-9.1999999999999998E-2</v>
      </c>
      <c r="F231" s="159">
        <v>7.0498915401301598E-2</v>
      </c>
      <c r="G231" s="159">
        <v>6.6869300911853946E-2</v>
      </c>
      <c r="H231" s="159">
        <v>3.4188034188034289E-2</v>
      </c>
      <c r="I231" s="159">
        <v>2.5711662075298403E-2</v>
      </c>
      <c r="J231" s="159">
        <v>5.1029543419874646E-2</v>
      </c>
      <c r="K231" s="159">
        <v>3.833049403747868E-2</v>
      </c>
      <c r="L231" s="159">
        <v>3.6915504511894959E-2</v>
      </c>
      <c r="M231" s="159">
        <v>5.4588607594936667E-2</v>
      </c>
      <c r="N231" s="159">
        <v>5.4763690922730479E-2</v>
      </c>
      <c r="O231" s="159">
        <v>3.1845186714739349E-2</v>
      </c>
      <c r="P231" s="159">
        <v>-0.59332062418364373</v>
      </c>
      <c r="Q231" s="159">
        <v>0.4995241533287631</v>
      </c>
      <c r="R231" s="159">
        <v>0.31474329003215917</v>
      </c>
      <c r="S231" s="159">
        <v>0.12229128610669027</v>
      </c>
      <c r="T231" s="159">
        <v>9.1958291255486602E-2</v>
      </c>
      <c r="U231" s="159">
        <v>4.936849416625555E-2</v>
      </c>
      <c r="V231" s="160"/>
      <c r="X231" s="105"/>
      <c r="Y231" s="54"/>
      <c r="Z231" s="187"/>
      <c r="AA231" s="187"/>
      <c r="AB231" s="187"/>
      <c r="AC231" s="187"/>
      <c r="AD231" s="187"/>
      <c r="AE231" s="187"/>
      <c r="AF231" s="187"/>
      <c r="AG231" s="106"/>
    </row>
    <row r="232" spans="3:33" ht="14.25" customHeight="1" x14ac:dyDescent="0.15">
      <c r="C232" s="105"/>
      <c r="D232" s="56" t="s">
        <v>23</v>
      </c>
      <c r="E232" s="50">
        <v>76.599999999999994</v>
      </c>
      <c r="F232" s="50">
        <v>81.987848605577696</v>
      </c>
      <c r="G232" s="50">
        <v>86.573463687150834</v>
      </c>
      <c r="H232" s="50">
        <v>89.326674081408896</v>
      </c>
      <c r="I232" s="50">
        <v>89.951802319988275</v>
      </c>
      <c r="J232" s="50">
        <v>94.276475314538345</v>
      </c>
      <c r="K232" s="50">
        <v>97.484144945397588</v>
      </c>
      <c r="L232" s="50">
        <v>101.12650330860369</v>
      </c>
      <c r="M232" s="50">
        <v>106.16222231100001</v>
      </c>
      <c r="N232" s="50">
        <v>111.97652872820422</v>
      </c>
      <c r="O232" s="50">
        <v>116.7631833449299</v>
      </c>
      <c r="P232" s="50">
        <v>53.236326908434613</v>
      </c>
      <c r="Q232" s="50">
        <v>76.339214135506992</v>
      </c>
      <c r="R232" s="50">
        <v>97.90938232027213</v>
      </c>
      <c r="S232" s="50">
        <v>107.51625084347067</v>
      </c>
      <c r="T232" s="50">
        <v>116.31614308561053</v>
      </c>
      <c r="U232" s="50">
        <v>121.42526672378456</v>
      </c>
      <c r="V232" s="160"/>
      <c r="X232" s="105"/>
      <c r="Y232" s="56" t="s">
        <v>23</v>
      </c>
      <c r="Z232" s="187">
        <f>O232/$O232</f>
        <v>1</v>
      </c>
      <c r="AA232" s="187">
        <f t="shared" ref="AA232" si="77">P232/$O232</f>
        <v>0.45593418561713311</v>
      </c>
      <c r="AB232" s="187">
        <f t="shared" ref="AB232" si="78">Q232/$O232</f>
        <v>0.65379524562972446</v>
      </c>
      <c r="AC232" s="187">
        <f t="shared" ref="AC232" si="79">R232/$O232</f>
        <v>0.8385295734104663</v>
      </c>
      <c r="AD232" s="187">
        <f t="shared" ref="AD232" si="80">S232/$O232</f>
        <v>0.92080609455342721</v>
      </c>
      <c r="AE232" s="187">
        <f t="shared" ref="AE232:AF232" si="81">T232/$O232</f>
        <v>0.996171393700369</v>
      </c>
      <c r="AF232" s="187">
        <f t="shared" si="81"/>
        <v>1.0399276830701198</v>
      </c>
      <c r="AG232" s="106"/>
    </row>
    <row r="233" spans="3:33" ht="14.25" customHeight="1" x14ac:dyDescent="0.15">
      <c r="C233" s="105"/>
      <c r="D233" s="59" t="s">
        <v>28</v>
      </c>
      <c r="E233" s="159">
        <v>-0.08</v>
      </c>
      <c r="F233" s="159">
        <v>7.0337449158977883E-2</v>
      </c>
      <c r="G233" s="159">
        <v>5.5930423343992564E-2</v>
      </c>
      <c r="H233" s="159">
        <v>3.1802012729989615E-2</v>
      </c>
      <c r="I233" s="159">
        <v>6.9982258380028028E-3</v>
      </c>
      <c r="J233" s="159">
        <v>4.8077669185168537E-2</v>
      </c>
      <c r="K233" s="159">
        <v>3.4024072496954938E-2</v>
      </c>
      <c r="L233" s="159">
        <v>3.736359759062613E-2</v>
      </c>
      <c r="M233" s="159">
        <v>4.9796233802616774E-2</v>
      </c>
      <c r="N233" s="159">
        <v>5.4768130231593215E-2</v>
      </c>
      <c r="O233" s="159">
        <v>4.2746945909924783E-2</v>
      </c>
      <c r="P233" s="159">
        <v>-0.54406581438286694</v>
      </c>
      <c r="Q233" s="159">
        <v>0.43396846793748312</v>
      </c>
      <c r="R233" s="159">
        <v>0.28255685402363073</v>
      </c>
      <c r="S233" s="159">
        <v>9.8119999284373316E-2</v>
      </c>
      <c r="T233" s="159">
        <v>8.1847089840877407E-2</v>
      </c>
      <c r="U233" s="159">
        <v>4.3924458829533553E-2</v>
      </c>
      <c r="V233" s="160"/>
      <c r="X233" s="105"/>
      <c r="Y233" s="59"/>
      <c r="Z233" s="187"/>
      <c r="AA233" s="187"/>
      <c r="AB233" s="187"/>
      <c r="AC233" s="187"/>
      <c r="AD233" s="187"/>
      <c r="AE233" s="187"/>
      <c r="AF233" s="187"/>
      <c r="AG233" s="106"/>
    </row>
    <row r="234" spans="3:33" ht="14.25" customHeight="1" x14ac:dyDescent="0.15">
      <c r="C234" s="105"/>
      <c r="D234" s="56" t="s">
        <v>25</v>
      </c>
      <c r="E234" s="50">
        <v>15.6</v>
      </c>
      <c r="F234" s="50">
        <v>16.71215139442231</v>
      </c>
      <c r="G234" s="50">
        <v>18.726536312849163</v>
      </c>
      <c r="H234" s="50">
        <v>19.573325918591109</v>
      </c>
      <c r="I234" s="50">
        <v>21.748197680011728</v>
      </c>
      <c r="J234" s="50">
        <v>23.123524685461661</v>
      </c>
      <c r="K234" s="50">
        <v>24.415855054602417</v>
      </c>
      <c r="L234" s="50">
        <v>25.273496691396318</v>
      </c>
      <c r="M234" s="50">
        <v>27.137777689000004</v>
      </c>
      <c r="N234" s="50">
        <v>28.323471271795796</v>
      </c>
      <c r="O234" s="50">
        <v>28.136816655070106</v>
      </c>
      <c r="P234" s="50">
        <v>5.7636730915653871</v>
      </c>
      <c r="Q234" s="50">
        <v>12.132710910890019</v>
      </c>
      <c r="R234" s="50">
        <v>18.408487490706474</v>
      </c>
      <c r="S234" s="50">
        <v>23.026280863883052</v>
      </c>
      <c r="T234" s="50">
        <v>26.230856773716624</v>
      </c>
      <c r="U234" s="50">
        <v>28.159063866515027</v>
      </c>
      <c r="V234" s="160"/>
      <c r="X234" s="105"/>
      <c r="Y234" s="56" t="s">
        <v>25</v>
      </c>
      <c r="Z234" s="187">
        <f t="shared" ref="Z234" si="82">O234/$O234</f>
        <v>1</v>
      </c>
      <c r="AA234" s="187">
        <f t="shared" ref="AA234" si="83">P234/$O234</f>
        <v>0.20484453384412282</v>
      </c>
      <c r="AB234" s="187">
        <f t="shared" ref="AB234" si="84">Q234/$O234</f>
        <v>0.43120410740224119</v>
      </c>
      <c r="AC234" s="187">
        <f t="shared" ref="AC234" si="85">R234/$O234</f>
        <v>0.65424911838380839</v>
      </c>
      <c r="AD234" s="187">
        <f t="shared" ref="AD234" si="86">S234/$O234</f>
        <v>0.81836837287468467</v>
      </c>
      <c r="AE234" s="187">
        <f t="shared" ref="AE234:AF234" si="87">T234/$O234</f>
        <v>0.93226099794021877</v>
      </c>
      <c r="AF234" s="187">
        <f t="shared" si="87"/>
        <v>1.0007906797601751</v>
      </c>
      <c r="AG234" s="106"/>
    </row>
    <row r="235" spans="3:33" ht="14.25" customHeight="1" x14ac:dyDescent="0.15">
      <c r="C235" s="105"/>
      <c r="D235" s="59" t="s">
        <v>28</v>
      </c>
      <c r="E235" s="159">
        <v>-0.14699999999999999</v>
      </c>
      <c r="F235" s="159">
        <v>7.1291756052712207E-2</v>
      </c>
      <c r="G235" s="159">
        <v>0.12053414733300905</v>
      </c>
      <c r="H235" s="159">
        <v>4.521869883438745E-2</v>
      </c>
      <c r="I235" s="159">
        <v>0.11111406260061729</v>
      </c>
      <c r="J235" s="159">
        <v>6.3238665828109664E-2</v>
      </c>
      <c r="K235" s="159">
        <v>5.5888122019446262E-2</v>
      </c>
      <c r="L235" s="159">
        <v>3.512642235448693E-2</v>
      </c>
      <c r="M235" s="159">
        <v>7.3764268568279778E-2</v>
      </c>
      <c r="N235" s="159">
        <v>4.3691624140483665E-2</v>
      </c>
      <c r="O235" s="159">
        <v>-6.5901038377156329E-3</v>
      </c>
      <c r="P235" s="159">
        <v>-0.79515546615587718</v>
      </c>
      <c r="Q235" s="159">
        <v>1.1050310658050924</v>
      </c>
      <c r="R235" s="159">
        <v>0.51726086823543072</v>
      </c>
      <c r="S235" s="159">
        <v>0.25085131928996729</v>
      </c>
      <c r="T235" s="159">
        <v>0.13917036488771317</v>
      </c>
      <c r="U235" s="159">
        <v>7.3509115978646511E-2</v>
      </c>
      <c r="V235" s="160"/>
      <c r="X235" s="107"/>
      <c r="Y235" s="59"/>
      <c r="Z235" s="179"/>
      <c r="AA235" s="179"/>
      <c r="AB235" s="179"/>
      <c r="AC235" s="179"/>
      <c r="AD235" s="179"/>
      <c r="AE235" s="179"/>
      <c r="AF235" s="179"/>
      <c r="AG235" s="108"/>
    </row>
    <row r="236" spans="3:33" ht="4.5" customHeight="1" x14ac:dyDescent="0.15">
      <c r="C236" s="110"/>
      <c r="D236" s="111"/>
      <c r="E236" s="161"/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2"/>
      <c r="X236" s="183"/>
      <c r="Y236" s="184"/>
      <c r="Z236" s="185"/>
      <c r="AA236" s="185"/>
      <c r="AB236" s="185"/>
      <c r="AC236" s="185"/>
      <c r="AD236" s="185"/>
      <c r="AE236" s="185"/>
      <c r="AF236" s="185"/>
      <c r="AG236" s="113"/>
    </row>
    <row r="237" spans="3:33" ht="3.75" customHeight="1" x14ac:dyDescent="0.15"/>
    <row r="238" spans="3:33" ht="12.75" customHeight="1" x14ac:dyDescent="0.15">
      <c r="C238" s="247" t="s">
        <v>60</v>
      </c>
      <c r="D238" s="247"/>
      <c r="E238" s="247"/>
      <c r="F238" s="247"/>
      <c r="G238" s="247"/>
      <c r="H238" s="247"/>
      <c r="I238" s="247"/>
      <c r="J238" s="247"/>
      <c r="K238" s="174"/>
      <c r="L238" s="174"/>
      <c r="M238" s="174"/>
      <c r="N238" s="174"/>
      <c r="O238" s="174"/>
      <c r="P238" s="174"/>
      <c r="Q238" s="174"/>
      <c r="R238" s="174"/>
      <c r="S238" s="174"/>
      <c r="T238" s="174"/>
      <c r="U238" s="210"/>
    </row>
    <row r="239" spans="3:33" ht="13" customHeight="1" x14ac:dyDescent="0.15"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O239" s="86"/>
      <c r="P239" s="86"/>
      <c r="Q239" s="86"/>
      <c r="R239" s="86"/>
      <c r="S239" s="86"/>
      <c r="T239" s="86"/>
      <c r="U239" s="86"/>
      <c r="V239" s="86"/>
    </row>
    <row r="240" spans="3:33" ht="13" hidden="1" x14ac:dyDescent="0.15"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O240" s="86"/>
      <c r="P240" s="86"/>
      <c r="Q240" s="86"/>
      <c r="R240" s="86"/>
      <c r="S240" s="86"/>
      <c r="T240" s="86"/>
      <c r="U240" s="86"/>
      <c r="V240" s="86"/>
    </row>
    <row r="241" spans="3:22" ht="13" hidden="1" x14ac:dyDescent="0.15"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O241" s="86"/>
      <c r="P241" s="86"/>
      <c r="Q241" s="86"/>
      <c r="R241" s="86"/>
      <c r="S241" s="86"/>
      <c r="T241" s="86"/>
      <c r="U241" s="86"/>
      <c r="V241" s="86"/>
    </row>
    <row r="242" spans="3:22" ht="21" hidden="1" x14ac:dyDescent="0.15">
      <c r="C242" s="262" t="s">
        <v>63</v>
      </c>
      <c r="D242" s="262"/>
      <c r="E242" s="262"/>
      <c r="F242" s="262"/>
      <c r="G242" s="262"/>
      <c r="H242" s="262"/>
      <c r="I242" s="262"/>
      <c r="J242" s="262"/>
      <c r="K242" s="262"/>
      <c r="L242" s="262"/>
      <c r="M242" s="262"/>
      <c r="N242" s="262"/>
      <c r="O242" s="262"/>
      <c r="P242" s="262"/>
      <c r="Q242" s="262"/>
      <c r="R242" s="262"/>
      <c r="S242" s="262"/>
      <c r="T242" s="262"/>
      <c r="U242" s="262"/>
      <c r="V242" s="262"/>
    </row>
    <row r="243" spans="3:22" ht="13" hidden="1" x14ac:dyDescent="0.15">
      <c r="C243" s="253" t="s">
        <v>20</v>
      </c>
      <c r="D243" s="253"/>
      <c r="E243" s="253"/>
      <c r="F243" s="253"/>
      <c r="G243" s="253"/>
      <c r="H243" s="253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253"/>
      <c r="T243" s="253"/>
      <c r="U243" s="253"/>
      <c r="V243" s="253"/>
    </row>
    <row r="244" spans="3:22" ht="16" hidden="1" x14ac:dyDescent="0.15">
      <c r="C244" s="144"/>
      <c r="D244" s="145"/>
      <c r="E244" s="146">
        <v>2008</v>
      </c>
      <c r="F244" s="146">
        <v>2009</v>
      </c>
      <c r="G244" s="146">
        <v>2011</v>
      </c>
      <c r="H244" s="146">
        <v>2012</v>
      </c>
      <c r="I244" s="146">
        <v>2013</v>
      </c>
      <c r="J244" s="146">
        <v>2014</v>
      </c>
      <c r="K244" s="146">
        <v>2015</v>
      </c>
      <c r="L244" s="146">
        <v>2016</v>
      </c>
      <c r="M244" s="146">
        <v>2017</v>
      </c>
      <c r="N244" s="146">
        <v>2018</v>
      </c>
      <c r="O244" s="146">
        <v>2019</v>
      </c>
      <c r="P244" s="146">
        <v>2020</v>
      </c>
      <c r="Q244" s="146">
        <v>2021</v>
      </c>
      <c r="R244" s="146"/>
      <c r="S244" s="146"/>
      <c r="T244" s="146"/>
      <c r="U244" s="146"/>
      <c r="V244" s="144"/>
    </row>
    <row r="245" spans="3:22" ht="13" hidden="1" x14ac:dyDescent="0.15">
      <c r="C245" s="147" t="s">
        <v>22</v>
      </c>
      <c r="D245" s="86"/>
      <c r="E245" s="163" t="e">
        <v>#REF!</v>
      </c>
      <c r="F245" s="163" t="e">
        <v>#REF!</v>
      </c>
      <c r="G245" s="163">
        <v>4.94312392110536E-2</v>
      </c>
      <c r="H245" s="163">
        <v>3.1153468425690199E-2</v>
      </c>
      <c r="I245" s="163">
        <v>5.5629918320372798E-2</v>
      </c>
      <c r="J245" s="163">
        <v>3.49309657497427E-2</v>
      </c>
      <c r="K245" s="163">
        <v>4.7992057243155098E-2</v>
      </c>
      <c r="L245" s="163">
        <v>2.1999999999999999E-2</v>
      </c>
      <c r="M245" s="163">
        <v>2.5000000000000001E-2</v>
      </c>
      <c r="N245" s="163">
        <v>2.3E-2</v>
      </c>
      <c r="O245" s="163">
        <v>2.1000000000000001E-2</v>
      </c>
      <c r="P245" s="163">
        <v>2.1999999999999999E-2</v>
      </c>
      <c r="Q245" s="164" t="s">
        <v>64</v>
      </c>
      <c r="R245" s="164"/>
      <c r="S245" s="164"/>
      <c r="T245" s="164"/>
      <c r="U245" s="164"/>
      <c r="V245" s="86"/>
    </row>
    <row r="246" spans="3:22" ht="13" hidden="1" x14ac:dyDescent="0.15">
      <c r="C246" s="98"/>
      <c r="D246" s="99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65"/>
      <c r="R246" s="165"/>
      <c r="S246" s="165"/>
      <c r="T246" s="165"/>
      <c r="U246" s="165"/>
      <c r="V246" s="86"/>
    </row>
    <row r="247" spans="3:22" ht="13" hidden="1" x14ac:dyDescent="0.15">
      <c r="C247" s="147"/>
      <c r="D247" s="147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9"/>
      <c r="R247" s="89"/>
      <c r="S247" s="89"/>
      <c r="T247" s="89"/>
      <c r="U247" s="89"/>
      <c r="V247" s="86"/>
    </row>
    <row r="248" spans="3:22" ht="13" hidden="1" x14ac:dyDescent="0.15">
      <c r="C248" s="147" t="s">
        <v>23</v>
      </c>
      <c r="D248" s="147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9"/>
      <c r="R248" s="89"/>
      <c r="S248" s="89"/>
      <c r="T248" s="89"/>
      <c r="U248" s="89"/>
      <c r="V248" s="86"/>
    </row>
    <row r="249" spans="3:22" ht="13" hidden="1" x14ac:dyDescent="0.15">
      <c r="C249" s="147"/>
      <c r="D249" s="86" t="s">
        <v>22</v>
      </c>
      <c r="E249" s="163" t="e">
        <v>#REF!</v>
      </c>
      <c r="F249" s="163" t="e">
        <v>#REF!</v>
      </c>
      <c r="G249" s="163">
        <v>4.6864650033119799E-2</v>
      </c>
      <c r="H249" s="163">
        <v>3.087505692304E-2</v>
      </c>
      <c r="I249" s="163">
        <v>5.6339210511465503E-2</v>
      </c>
      <c r="J249" s="163">
        <v>3.3793063523749799E-2</v>
      </c>
      <c r="K249" s="163">
        <v>4.88046380559468E-2</v>
      </c>
      <c r="L249" s="163">
        <v>2.1999999999999999E-2</v>
      </c>
      <c r="M249" s="163">
        <v>2.5000000000000001E-2</v>
      </c>
      <c r="N249" s="163">
        <v>2.1999999999999999E-2</v>
      </c>
      <c r="O249" s="163">
        <v>1.9E-2</v>
      </c>
      <c r="P249" s="163">
        <v>1.9549155082962101E-2</v>
      </c>
      <c r="Q249" s="164" t="s">
        <v>64</v>
      </c>
      <c r="R249" s="164"/>
      <c r="S249" s="164"/>
      <c r="T249" s="164"/>
      <c r="U249" s="164"/>
      <c r="V249" s="86"/>
    </row>
    <row r="250" spans="3:22" ht="13" hidden="1" x14ac:dyDescent="0.15">
      <c r="C250" s="147"/>
      <c r="D250" s="86" t="s">
        <v>24</v>
      </c>
      <c r="E250" s="163" t="e">
        <v>#REF!</v>
      </c>
      <c r="F250" s="163" t="e">
        <v>#REF!</v>
      </c>
      <c r="G250" s="163">
        <v>5.7432149910262402E-2</v>
      </c>
      <c r="H250" s="163">
        <v>4.9269684452582597E-2</v>
      </c>
      <c r="I250" s="163">
        <v>6.8205170313166502E-2</v>
      </c>
      <c r="J250" s="163">
        <v>4.1052241563016803E-2</v>
      </c>
      <c r="K250" s="163">
        <v>5.3437818239355103E-2</v>
      </c>
      <c r="L250" s="163">
        <v>2.3E-2</v>
      </c>
      <c r="M250" s="163">
        <v>2.7E-2</v>
      </c>
      <c r="N250" s="163">
        <v>2.4E-2</v>
      </c>
      <c r="O250" s="163">
        <v>2.1000000000000001E-2</v>
      </c>
      <c r="P250" s="163">
        <v>2.1999999999999999E-2</v>
      </c>
      <c r="Q250" s="164" t="s">
        <v>64</v>
      </c>
      <c r="R250" s="164"/>
      <c r="S250" s="164"/>
      <c r="T250" s="164"/>
      <c r="U250" s="164"/>
      <c r="V250" s="86"/>
    </row>
    <row r="251" spans="3:22" ht="13" hidden="1" x14ac:dyDescent="0.15">
      <c r="C251" s="98"/>
      <c r="D251" s="99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65"/>
      <c r="R251" s="165"/>
      <c r="S251" s="165"/>
      <c r="T251" s="165"/>
      <c r="U251" s="165"/>
      <c r="V251" s="86"/>
    </row>
    <row r="252" spans="3:22" ht="13" hidden="1" x14ac:dyDescent="0.15">
      <c r="C252" s="147"/>
      <c r="D252" s="147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9"/>
      <c r="R252" s="89"/>
      <c r="S252" s="89"/>
      <c r="T252" s="89"/>
      <c r="U252" s="89"/>
      <c r="V252" s="86"/>
    </row>
    <row r="253" spans="3:22" ht="13" hidden="1" x14ac:dyDescent="0.15">
      <c r="C253" s="147" t="s">
        <v>25</v>
      </c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66"/>
      <c r="R253" s="166"/>
      <c r="S253" s="166"/>
      <c r="T253" s="166"/>
      <c r="U253" s="166"/>
      <c r="V253" s="86"/>
    </row>
    <row r="254" spans="3:22" ht="13" hidden="1" x14ac:dyDescent="0.15">
      <c r="C254" s="147"/>
      <c r="D254" s="147" t="s">
        <v>2</v>
      </c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167"/>
      <c r="R254" s="167"/>
      <c r="S254" s="167"/>
      <c r="T254" s="167"/>
      <c r="U254" s="167"/>
      <c r="V254" s="86"/>
    </row>
    <row r="255" spans="3:22" ht="13" hidden="1" x14ac:dyDescent="0.15">
      <c r="C255" s="147"/>
      <c r="D255" s="86" t="s">
        <v>28</v>
      </c>
      <c r="E255" s="163" t="e">
        <v>#REF!</v>
      </c>
      <c r="F255" s="163" t="e">
        <v>#REF!</v>
      </c>
      <c r="G255" s="163">
        <v>8.7899137675426994E-2</v>
      </c>
      <c r="H255" s="163">
        <v>3.5168890287491997E-2</v>
      </c>
      <c r="I255" s="163">
        <v>4.5442503202856498E-2</v>
      </c>
      <c r="J255" s="163">
        <v>5.1444765720526399E-2</v>
      </c>
      <c r="K255" s="163">
        <v>3.6397456818567403E-2</v>
      </c>
      <c r="L255" s="163">
        <v>2.8000000000000001E-2</v>
      </c>
      <c r="M255" s="163">
        <v>3.5999999999999997E-2</v>
      </c>
      <c r="N255" s="163">
        <v>0.04</v>
      </c>
      <c r="O255" s="163">
        <v>4.2999999999999997E-2</v>
      </c>
      <c r="P255" s="163">
        <v>4.3999999999999997E-2</v>
      </c>
      <c r="Q255" s="164" t="s">
        <v>64</v>
      </c>
      <c r="R255" s="164"/>
      <c r="S255" s="164"/>
      <c r="T255" s="164"/>
      <c r="U255" s="164"/>
      <c r="V255" s="86"/>
    </row>
    <row r="256" spans="3:22" ht="13" hidden="1" x14ac:dyDescent="0.15">
      <c r="C256" s="147"/>
      <c r="D256" s="154" t="s">
        <v>26</v>
      </c>
      <c r="E256" s="163" t="e">
        <v>#REF!</v>
      </c>
      <c r="F256" s="163" t="e">
        <v>#REF!</v>
      </c>
      <c r="G256" s="163">
        <v>0.102760562917493</v>
      </c>
      <c r="H256" s="163">
        <v>8.4725411883313003E-3</v>
      </c>
      <c r="I256" s="163">
        <v>6.6552694767636006E-2</v>
      </c>
      <c r="J256" s="163">
        <v>9.87039789262871E-2</v>
      </c>
      <c r="K256" s="163">
        <v>5.7479537352505897E-2</v>
      </c>
      <c r="L256" s="163">
        <v>5.0999999999999997E-2</v>
      </c>
      <c r="M256" s="163">
        <v>0.05</v>
      </c>
      <c r="N256" s="163">
        <v>5.6000000000000001E-2</v>
      </c>
      <c r="O256" s="163">
        <v>5.6000000000000001E-2</v>
      </c>
      <c r="P256" s="163">
        <v>5.5E-2</v>
      </c>
      <c r="Q256" s="164" t="s">
        <v>64</v>
      </c>
      <c r="R256" s="164"/>
      <c r="S256" s="164"/>
      <c r="T256" s="164"/>
      <c r="U256" s="164"/>
      <c r="V256" s="86"/>
    </row>
    <row r="257" spans="3:22" ht="13" hidden="1" x14ac:dyDescent="0.15">
      <c r="C257" s="147"/>
      <c r="D257" s="154" t="s">
        <v>16</v>
      </c>
      <c r="E257" s="163" t="e">
        <v>#REF!</v>
      </c>
      <c r="F257" s="163" t="e">
        <v>#REF!</v>
      </c>
      <c r="G257" s="163">
        <v>7.4839918919335405E-2</v>
      </c>
      <c r="H257" s="163">
        <v>5.6857825826133898E-2</v>
      </c>
      <c r="I257" s="163">
        <v>3.3682790130959102E-2</v>
      </c>
      <c r="J257" s="163">
        <v>1.27365981167664E-2</v>
      </c>
      <c r="K257" s="163">
        <v>3.0014123902489601E-2</v>
      </c>
      <c r="L257" s="163">
        <v>1.9E-2</v>
      </c>
      <c r="M257" s="163">
        <v>2.5000000000000001E-2</v>
      </c>
      <c r="N257" s="163">
        <v>2.5999999999999999E-2</v>
      </c>
      <c r="O257" s="163">
        <v>3.1E-2</v>
      </c>
      <c r="P257" s="163">
        <v>3.3000000000000002E-2</v>
      </c>
      <c r="Q257" s="164" t="s">
        <v>64</v>
      </c>
      <c r="R257" s="164"/>
      <c r="S257" s="164"/>
      <c r="T257" s="164"/>
      <c r="U257" s="164"/>
      <c r="V257" s="86"/>
    </row>
    <row r="258" spans="3:22" ht="13" hidden="1" x14ac:dyDescent="0.15">
      <c r="C258" s="147"/>
      <c r="D258" s="154" t="s">
        <v>15</v>
      </c>
      <c r="E258" s="163" t="e">
        <v>#REF!</v>
      </c>
      <c r="F258" s="163" t="e">
        <v>#REF!</v>
      </c>
      <c r="G258" s="163">
        <v>8.81509177931665E-2</v>
      </c>
      <c r="H258" s="163">
        <v>4.5747204337512698E-2</v>
      </c>
      <c r="I258" s="163">
        <v>1.57858179225134E-2</v>
      </c>
      <c r="J258" s="163">
        <v>3.6805880353926401E-2</v>
      </c>
      <c r="K258" s="163">
        <v>-2.8068038877542199E-2</v>
      </c>
      <c r="L258" s="163">
        <v>-3.4000000000000002E-2</v>
      </c>
      <c r="M258" s="163">
        <v>2.5000000000000001E-2</v>
      </c>
      <c r="N258" s="163">
        <v>2.5999999999999999E-2</v>
      </c>
      <c r="O258" s="163">
        <v>0.03</v>
      </c>
      <c r="P258" s="163">
        <v>3.5000000000000003E-2</v>
      </c>
      <c r="Q258" s="164" t="s">
        <v>64</v>
      </c>
      <c r="R258" s="164"/>
      <c r="S258" s="164"/>
      <c r="T258" s="164"/>
      <c r="U258" s="164"/>
      <c r="V258" s="86"/>
    </row>
    <row r="259" spans="3:22" ht="13" hidden="1" x14ac:dyDescent="0.15">
      <c r="C259" s="147"/>
      <c r="D259" s="147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167"/>
      <c r="R259" s="167"/>
      <c r="S259" s="167"/>
      <c r="T259" s="167"/>
      <c r="U259" s="167"/>
      <c r="V259" s="86"/>
    </row>
    <row r="260" spans="3:22" ht="13" hidden="1" x14ac:dyDescent="0.15">
      <c r="C260" s="147"/>
      <c r="D260" s="147" t="s">
        <v>27</v>
      </c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167"/>
      <c r="R260" s="167"/>
      <c r="S260" s="167"/>
      <c r="T260" s="167"/>
      <c r="U260" s="167"/>
      <c r="V260" s="86"/>
    </row>
    <row r="261" spans="3:22" ht="13" hidden="1" x14ac:dyDescent="0.15">
      <c r="C261" s="147"/>
      <c r="D261" s="86" t="s">
        <v>28</v>
      </c>
      <c r="E261" s="163" t="e">
        <v>#REF!</v>
      </c>
      <c r="F261" s="163" t="e">
        <v>#REF!</v>
      </c>
      <c r="G261" s="163">
        <v>0.10642152261621</v>
      </c>
      <c r="H261" s="163">
        <v>9.0999999999999998E-2</v>
      </c>
      <c r="I261" s="163">
        <v>2.7651173718223201E-2</v>
      </c>
      <c r="J261" s="163">
        <v>4.4317539051008902E-2</v>
      </c>
      <c r="K261" s="163">
        <v>4.6274766397916597E-2</v>
      </c>
      <c r="L261" s="163">
        <v>4.4344463385796298E-2</v>
      </c>
      <c r="M261" s="163">
        <v>4.7800473897408498E-2</v>
      </c>
      <c r="N261" s="163">
        <v>5.4598647375325E-2</v>
      </c>
      <c r="O261" s="163">
        <v>5.4543467905774398E-2</v>
      </c>
      <c r="P261" s="163"/>
      <c r="Q261" s="164"/>
      <c r="R261" s="164"/>
      <c r="S261" s="164"/>
      <c r="T261" s="164"/>
      <c r="U261" s="164"/>
      <c r="V261" s="86"/>
    </row>
    <row r="262" spans="3:22" ht="13" hidden="1" x14ac:dyDescent="0.15">
      <c r="C262" s="147"/>
      <c r="D262" s="154" t="s">
        <v>26</v>
      </c>
      <c r="E262" s="163">
        <v>0</v>
      </c>
      <c r="F262" s="163">
        <v>0</v>
      </c>
      <c r="G262" s="163">
        <v>0.18151401087411101</v>
      </c>
      <c r="H262" s="163">
        <v>0.105</v>
      </c>
      <c r="I262" s="163">
        <v>-7.3321512175534799E-3</v>
      </c>
      <c r="J262" s="163">
        <v>6.6471199827768307E-2</v>
      </c>
      <c r="K262" s="163">
        <v>7.6993998225970597E-2</v>
      </c>
      <c r="L262" s="163">
        <v>5.6496951776224401E-2</v>
      </c>
      <c r="M262" s="163">
        <v>5.8707307114983301E-2</v>
      </c>
      <c r="N262" s="163">
        <v>6.6253842274242206E-2</v>
      </c>
      <c r="O262" s="163">
        <v>6.5973973737861097E-2</v>
      </c>
      <c r="P262" s="163"/>
      <c r="Q262" s="164"/>
      <c r="R262" s="164"/>
      <c r="S262" s="164"/>
      <c r="T262" s="164"/>
      <c r="U262" s="164"/>
      <c r="V262" s="86"/>
    </row>
    <row r="263" spans="3:22" ht="13" hidden="1" x14ac:dyDescent="0.15">
      <c r="C263" s="147"/>
      <c r="D263" s="154" t="s">
        <v>16</v>
      </c>
      <c r="E263" s="163" t="e">
        <v>#REF!</v>
      </c>
      <c r="F263" s="163" t="e">
        <v>#REF!</v>
      </c>
      <c r="G263" s="163">
        <v>5.2988346338343199E-2</v>
      </c>
      <c r="H263" s="163">
        <v>8.5000000000000006E-2</v>
      </c>
      <c r="I263" s="163">
        <v>4.6961271723711603E-2</v>
      </c>
      <c r="J263" s="163">
        <v>3.3682790130959102E-2</v>
      </c>
      <c r="K263" s="163">
        <v>2.4924332440082499E-2</v>
      </c>
      <c r="L263" s="163">
        <v>3.3384084545145597E-2</v>
      </c>
      <c r="M263" s="163">
        <v>3.7533899427794698E-2</v>
      </c>
      <c r="N263" s="163">
        <v>4.5794477791301101E-2</v>
      </c>
      <c r="O263" s="163">
        <v>4.5404892961544499E-2</v>
      </c>
      <c r="P263" s="163"/>
      <c r="Q263" s="164"/>
      <c r="R263" s="164"/>
      <c r="S263" s="164"/>
      <c r="T263" s="164"/>
      <c r="U263" s="164"/>
      <c r="V263" s="86"/>
    </row>
    <row r="264" spans="3:22" ht="13" hidden="1" x14ac:dyDescent="0.15">
      <c r="C264" s="147"/>
      <c r="D264" s="154" t="s">
        <v>15</v>
      </c>
      <c r="E264" s="163" t="e">
        <v>#REF!</v>
      </c>
      <c r="F264" s="163" t="e">
        <v>#REF!</v>
      </c>
      <c r="G264" s="163">
        <v>9.9732360097323697E-2</v>
      </c>
      <c r="H264" s="163">
        <v>6.4000000000000098E-2</v>
      </c>
      <c r="I264" s="163">
        <v>6.9483815958178805E-2</v>
      </c>
      <c r="J264" s="163">
        <v>1.57858179225134E-2</v>
      </c>
      <c r="K264" s="163">
        <v>3.04E-2</v>
      </c>
      <c r="L264" s="163">
        <v>4.64544681457928E-2</v>
      </c>
      <c r="M264" s="163">
        <v>5.0573602451793799E-2</v>
      </c>
      <c r="N264" s="163">
        <v>4.7885590486428202E-2</v>
      </c>
      <c r="O264" s="163">
        <v>4.9201697657568197E-2</v>
      </c>
      <c r="P264" s="163"/>
      <c r="Q264" s="164"/>
      <c r="R264" s="164"/>
      <c r="S264" s="164"/>
      <c r="T264" s="164"/>
      <c r="U264" s="164"/>
      <c r="V264" s="86"/>
    </row>
    <row r="265" spans="3:22" ht="13" hidden="1" x14ac:dyDescent="0.15">
      <c r="C265" s="98"/>
      <c r="D265" s="99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65"/>
      <c r="R265" s="165"/>
      <c r="S265" s="165"/>
      <c r="T265" s="165"/>
      <c r="U265" s="165"/>
      <c r="V265" s="86"/>
    </row>
    <row r="266" spans="3:22" ht="13" hidden="1" x14ac:dyDescent="0.15">
      <c r="C266" s="147"/>
      <c r="D266" s="147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167"/>
      <c r="R266" s="167"/>
      <c r="S266" s="167"/>
      <c r="T266" s="167"/>
      <c r="U266" s="167"/>
      <c r="V266" s="86"/>
    </row>
    <row r="267" spans="3:22" ht="13" hidden="1" x14ac:dyDescent="0.15">
      <c r="C267" s="147"/>
      <c r="D267" s="254" t="s">
        <v>65</v>
      </c>
      <c r="E267" s="53" t="e">
        <v>#REF!</v>
      </c>
      <c r="F267" s="53" t="e">
        <v>#REF!</v>
      </c>
      <c r="G267" s="53">
        <v>107.402882090288</v>
      </c>
      <c r="H267" s="53">
        <v>110.6</v>
      </c>
      <c r="I267" s="53">
        <v>113.4</v>
      </c>
      <c r="J267" s="53">
        <v>118.449</v>
      </c>
      <c r="K267" s="53">
        <v>122.51600000000001</v>
      </c>
      <c r="L267" s="53">
        <v>126.9</v>
      </c>
      <c r="M267" s="53">
        <v>132.1</v>
      </c>
      <c r="N267" s="53">
        <v>138.4</v>
      </c>
      <c r="O267" s="53">
        <v>144.69999999999999</v>
      </c>
      <c r="P267" s="53">
        <v>151.5</v>
      </c>
      <c r="Q267" s="167" t="s">
        <v>64</v>
      </c>
      <c r="R267" s="167"/>
      <c r="S267" s="167"/>
      <c r="T267" s="167"/>
      <c r="U267" s="167"/>
      <c r="V267" s="86"/>
    </row>
    <row r="268" spans="3:22" ht="13" hidden="1" x14ac:dyDescent="0.15">
      <c r="C268" s="147"/>
      <c r="D268" s="254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167"/>
      <c r="R268" s="167"/>
      <c r="S268" s="167"/>
      <c r="T268" s="167"/>
      <c r="U268" s="167"/>
      <c r="V268" s="86"/>
    </row>
    <row r="269" spans="3:22" ht="13" hidden="1" x14ac:dyDescent="0.15">
      <c r="C269" s="147"/>
      <c r="D269" s="98" t="s">
        <v>28</v>
      </c>
      <c r="E269" s="168" t="e">
        <v>#REF!</v>
      </c>
      <c r="F269" s="168" t="e">
        <v>#REF!</v>
      </c>
      <c r="G269" s="168">
        <v>6.9749821616412494E-2</v>
      </c>
      <c r="H269" s="168">
        <v>2.9767524367032599E-2</v>
      </c>
      <c r="I269" s="168">
        <v>2.5316455696202701E-2</v>
      </c>
      <c r="J269" s="168">
        <v>4.4523809523809597E-2</v>
      </c>
      <c r="K269" s="168">
        <v>3.43354523887918E-2</v>
      </c>
      <c r="L269" s="168">
        <v>3.5999999999999997E-2</v>
      </c>
      <c r="M269" s="168">
        <v>4.1000000000000002E-2</v>
      </c>
      <c r="N269" s="168">
        <v>4.8000000000000001E-2</v>
      </c>
      <c r="O269" s="168">
        <v>4.4999999999999998E-2</v>
      </c>
      <c r="P269" s="168">
        <v>4.7E-2</v>
      </c>
      <c r="Q269" s="169" t="s">
        <v>64</v>
      </c>
      <c r="R269" s="169"/>
      <c r="S269" s="169"/>
      <c r="T269" s="169"/>
      <c r="U269" s="169"/>
      <c r="V269" s="86"/>
    </row>
    <row r="270" spans="3:22" ht="13" hidden="1" x14ac:dyDescent="0.15">
      <c r="C270" s="147"/>
      <c r="D270" s="152" t="s">
        <v>23</v>
      </c>
      <c r="E270" s="170" t="e">
        <v>#REF!</v>
      </c>
      <c r="F270" s="170" t="e">
        <v>#REF!</v>
      </c>
      <c r="G270" s="170">
        <v>88.302882090287795</v>
      </c>
      <c r="H270" s="170">
        <v>90.725753019535006</v>
      </c>
      <c r="I270" s="170">
        <v>91.325840316549304</v>
      </c>
      <c r="J270" s="170">
        <v>95.123486500577101</v>
      </c>
      <c r="K270" s="170">
        <v>97.960253288773302</v>
      </c>
      <c r="L270" s="170">
        <v>101.4</v>
      </c>
      <c r="M270" s="170">
        <v>105.2</v>
      </c>
      <c r="N270" s="170">
        <v>109.9</v>
      </c>
      <c r="O270" s="170">
        <v>114.3</v>
      </c>
      <c r="P270" s="170">
        <v>119.1</v>
      </c>
      <c r="Q270" s="171" t="s">
        <v>64</v>
      </c>
      <c r="R270" s="171"/>
      <c r="S270" s="171"/>
      <c r="T270" s="171"/>
      <c r="U270" s="171"/>
      <c r="V270" s="86"/>
    </row>
    <row r="271" spans="3:22" ht="13" hidden="1" x14ac:dyDescent="0.15">
      <c r="C271" s="147"/>
      <c r="D271" s="172" t="s">
        <v>28</v>
      </c>
      <c r="E271" s="124" t="e">
        <v>#REF!</v>
      </c>
      <c r="F271" s="124" t="e">
        <v>#REF!</v>
      </c>
      <c r="G271" s="124">
        <v>5.8787555039422297E-2</v>
      </c>
      <c r="H271" s="124">
        <v>2.74381862957747E-2</v>
      </c>
      <c r="I271" s="124">
        <v>6.6142994358520104E-3</v>
      </c>
      <c r="J271" s="124">
        <v>4.1583479230682001E-2</v>
      </c>
      <c r="K271" s="124">
        <v>2.9821938750941201E-2</v>
      </c>
      <c r="L271" s="124">
        <v>3.5000000000000003E-2</v>
      </c>
      <c r="M271" s="124">
        <v>3.7999999999999999E-2</v>
      </c>
      <c r="N271" s="124">
        <v>4.3999999999999997E-2</v>
      </c>
      <c r="O271" s="124">
        <v>4.1000000000000002E-2</v>
      </c>
      <c r="P271" s="124">
        <v>4.2000000000000003E-2</v>
      </c>
      <c r="Q271" s="173" t="s">
        <v>64</v>
      </c>
      <c r="R271" s="173"/>
      <c r="S271" s="173"/>
      <c r="T271" s="173"/>
      <c r="U271" s="173"/>
      <c r="V271" s="86"/>
    </row>
    <row r="272" spans="3:22" ht="13" hidden="1" x14ac:dyDescent="0.15">
      <c r="C272" s="147"/>
      <c r="D272" s="152" t="s">
        <v>25</v>
      </c>
      <c r="E272" s="170" t="e">
        <v>#REF!</v>
      </c>
      <c r="F272" s="170" t="e">
        <v>#REF!</v>
      </c>
      <c r="G272" s="170">
        <v>19.100000000000001</v>
      </c>
      <c r="H272" s="170">
        <v>19.874246980464999</v>
      </c>
      <c r="I272" s="170">
        <v>22.074159683450699</v>
      </c>
      <c r="J272" s="170">
        <v>23.3255134994229</v>
      </c>
      <c r="K272" s="170">
        <v>24.5557467112267</v>
      </c>
      <c r="L272" s="170">
        <v>25.6</v>
      </c>
      <c r="M272" s="170">
        <v>26.9</v>
      </c>
      <c r="N272" s="170">
        <v>28.5</v>
      </c>
      <c r="O272" s="170">
        <v>30.4</v>
      </c>
      <c r="P272" s="170">
        <v>32.4</v>
      </c>
      <c r="Q272" s="171" t="s">
        <v>64</v>
      </c>
      <c r="R272" s="171"/>
      <c r="S272" s="171"/>
      <c r="T272" s="171"/>
      <c r="U272" s="171"/>
      <c r="V272" s="86"/>
    </row>
    <row r="273" spans="3:22" ht="13" hidden="1" x14ac:dyDescent="0.15">
      <c r="C273" s="147"/>
      <c r="D273" s="172" t="s">
        <v>28</v>
      </c>
      <c r="E273" s="124" t="e">
        <v>#REF!</v>
      </c>
      <c r="F273" s="124" t="e">
        <v>#REF!</v>
      </c>
      <c r="G273" s="124">
        <v>0.11657768732943601</v>
      </c>
      <c r="H273" s="124">
        <v>4.0536491123823501E-2</v>
      </c>
      <c r="I273" s="124">
        <v>0.1106916254562</v>
      </c>
      <c r="J273" s="124">
        <v>5.6688627513660397E-2</v>
      </c>
      <c r="K273" s="124">
        <v>5.1999999999999998E-2</v>
      </c>
      <c r="L273" s="124">
        <v>4.2000000000000003E-2</v>
      </c>
      <c r="M273" s="124">
        <v>5.0999999999999997E-2</v>
      </c>
      <c r="N273" s="124">
        <v>6.0999999999999999E-2</v>
      </c>
      <c r="O273" s="124">
        <v>6.4000000000000001E-2</v>
      </c>
      <c r="P273" s="124">
        <v>6.7000000000000004E-2</v>
      </c>
      <c r="Q273" s="173" t="s">
        <v>64</v>
      </c>
      <c r="R273" s="173"/>
      <c r="S273" s="173"/>
      <c r="T273" s="173"/>
      <c r="U273" s="173"/>
      <c r="V273" s="86"/>
    </row>
    <row r="274" spans="3:22" ht="13" hidden="1" x14ac:dyDescent="0.15">
      <c r="C274" s="86"/>
      <c r="D274" s="14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86"/>
    </row>
    <row r="275" spans="3:22" ht="13" hidden="1" x14ac:dyDescent="0.15">
      <c r="C275" s="98"/>
      <c r="D275" s="99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86"/>
    </row>
    <row r="276" spans="3:22" ht="13" hidden="1" x14ac:dyDescent="0.15">
      <c r="C276" s="247" t="s">
        <v>66</v>
      </c>
      <c r="D276" s="247"/>
      <c r="E276" s="247"/>
      <c r="F276" s="247"/>
      <c r="G276" s="247"/>
      <c r="H276" s="247"/>
      <c r="I276" s="247"/>
      <c r="J276" s="247"/>
      <c r="K276" s="247"/>
      <c r="L276" s="247"/>
      <c r="M276" s="247"/>
      <c r="N276" s="247"/>
      <c r="O276" s="247"/>
      <c r="P276" s="247"/>
      <c r="Q276" s="247"/>
      <c r="R276" s="247"/>
      <c r="S276" s="247"/>
      <c r="T276" s="247"/>
      <c r="U276" s="247"/>
      <c r="V276" s="247"/>
    </row>
    <row r="277" spans="3:22" ht="13" hidden="1" x14ac:dyDescent="0.15"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O277" s="86"/>
      <c r="P277" s="86"/>
      <c r="Q277" s="86"/>
      <c r="R277" s="86"/>
      <c r="S277" s="86"/>
      <c r="T277" s="86"/>
      <c r="U277" s="86"/>
      <c r="V277" s="86"/>
    </row>
    <row r="278" spans="3:22" ht="13" customHeight="1" x14ac:dyDescent="0.15"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O278" s="86"/>
      <c r="P278" s="86"/>
      <c r="Q278" s="86"/>
      <c r="R278" s="86"/>
      <c r="S278" s="86"/>
      <c r="T278" s="86"/>
      <c r="U278" s="86"/>
      <c r="V278" s="86"/>
    </row>
    <row r="279" spans="3:22" s="29" customFormat="1" ht="13.5" customHeight="1" x14ac:dyDescent="0.15"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</row>
  </sheetData>
  <mergeCells count="52">
    <mergeCell ref="X227:AG227"/>
    <mergeCell ref="X228:AG228"/>
    <mergeCell ref="X161:AG161"/>
    <mergeCell ref="X162:AG162"/>
    <mergeCell ref="C243:V243"/>
    <mergeCell ref="D267:D268"/>
    <mergeCell ref="C276:V276"/>
    <mergeCell ref="X98:AG98"/>
    <mergeCell ref="X99:AG99"/>
    <mergeCell ref="X147:AG147"/>
    <mergeCell ref="X148:AG148"/>
    <mergeCell ref="C214:V214"/>
    <mergeCell ref="C224:V224"/>
    <mergeCell ref="C227:V227"/>
    <mergeCell ref="C228:V228"/>
    <mergeCell ref="C238:J238"/>
    <mergeCell ref="C242:V242"/>
    <mergeCell ref="C195:V196"/>
    <mergeCell ref="C199:V199"/>
    <mergeCell ref="C200:V200"/>
    <mergeCell ref="D206:D207"/>
    <mergeCell ref="C210:V210"/>
    <mergeCell ref="C213:V213"/>
    <mergeCell ref="C161:V161"/>
    <mergeCell ref="C162:V162"/>
    <mergeCell ref="C176:V176"/>
    <mergeCell ref="C179:V179"/>
    <mergeCell ref="C180:V180"/>
    <mergeCell ref="C194:V194"/>
    <mergeCell ref="C159:V159"/>
    <mergeCell ref="C99:V99"/>
    <mergeCell ref="C119:V119"/>
    <mergeCell ref="C121:V121"/>
    <mergeCell ref="C122:V122"/>
    <mergeCell ref="C142:V142"/>
    <mergeCell ref="C143:V144"/>
    <mergeCell ref="C147:V147"/>
    <mergeCell ref="C148:V148"/>
    <mergeCell ref="C157:V157"/>
    <mergeCell ref="C98:V98"/>
    <mergeCell ref="C65:V65"/>
    <mergeCell ref="C67:V67"/>
    <mergeCell ref="C68:V68"/>
    <mergeCell ref="C96:V96"/>
    <mergeCell ref="C39:V39"/>
    <mergeCell ref="X38:AG38"/>
    <mergeCell ref="X39:AG39"/>
    <mergeCell ref="C2:V2"/>
    <mergeCell ref="C3:V3"/>
    <mergeCell ref="D26:D27"/>
    <mergeCell ref="C35:V35"/>
    <mergeCell ref="C38:V38"/>
  </mergeCells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8411D-0EA7-463B-8E6B-B4ABF3B8B78A}">
  <dimension ref="A1:AM146"/>
  <sheetViews>
    <sheetView zoomScaleNormal="100" workbookViewId="0">
      <selection activeCell="Y30" sqref="Y30"/>
    </sheetView>
  </sheetViews>
  <sheetFormatPr baseColWidth="10" defaultColWidth="8.83203125" defaultRowHeight="15" outlineLevelCol="1" x14ac:dyDescent="0.2"/>
  <cols>
    <col min="1" max="2" width="3.6640625" customWidth="1"/>
    <col min="6" max="12" width="12.83203125" hidden="1" customWidth="1" outlineLevel="1"/>
    <col min="13" max="13" width="12.83203125" customWidth="1" collapsed="1"/>
    <col min="14" max="20" width="12.83203125" customWidth="1"/>
    <col min="21" max="21" width="3.6640625" customWidth="1"/>
    <col min="22" max="22" width="4.1640625" customWidth="1"/>
    <col min="23" max="23" width="10.83203125" customWidth="1"/>
    <col min="24" max="30" width="12.6640625" customWidth="1"/>
    <col min="31" max="31" width="3.6640625" customWidth="1"/>
  </cols>
  <sheetData>
    <row r="1" spans="1:3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x14ac:dyDescent="0.2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1" customHeight="1" x14ac:dyDescent="0.3">
      <c r="A3" s="1"/>
      <c r="B3" s="1"/>
      <c r="C3" s="267" t="s">
        <v>0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9"/>
      <c r="V3" s="1"/>
      <c r="W3" s="1"/>
      <c r="X3" s="270" t="s">
        <v>67</v>
      </c>
      <c r="Y3" s="271"/>
      <c r="Z3" s="271"/>
      <c r="AA3" s="271"/>
      <c r="AB3" s="271"/>
      <c r="AC3" s="271"/>
      <c r="AD3" s="271"/>
      <c r="AE3" s="272"/>
      <c r="AF3" s="1"/>
      <c r="AG3" s="1"/>
      <c r="AH3" s="1"/>
      <c r="AI3" s="1"/>
      <c r="AJ3" s="1"/>
      <c r="AK3" s="1"/>
      <c r="AL3" s="1"/>
      <c r="AM3" s="1"/>
    </row>
    <row r="4" spans="1:39" x14ac:dyDescent="0.2">
      <c r="A4" s="1"/>
      <c r="B4" s="1"/>
      <c r="C4" s="263" t="s">
        <v>1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5"/>
      <c r="V4" s="1"/>
      <c r="W4" s="1"/>
      <c r="X4" s="273" t="s">
        <v>69</v>
      </c>
      <c r="Y4" s="274"/>
      <c r="Z4" s="274"/>
      <c r="AA4" s="274"/>
      <c r="AB4" s="274"/>
      <c r="AC4" s="274"/>
      <c r="AD4" s="274"/>
      <c r="AE4" s="275"/>
      <c r="AF4" s="1"/>
      <c r="AG4" s="1"/>
      <c r="AH4" s="1"/>
      <c r="AI4" s="1"/>
      <c r="AJ4" s="1"/>
      <c r="AK4" s="1"/>
      <c r="AL4" s="1"/>
      <c r="AM4" s="1"/>
    </row>
    <row r="5" spans="1:39" x14ac:dyDescent="0.2">
      <c r="A5" s="1"/>
      <c r="B5" s="1"/>
      <c r="C5" s="3"/>
      <c r="D5" s="4"/>
      <c r="E5" s="4"/>
      <c r="F5" s="5">
        <v>2011</v>
      </c>
      <c r="G5" s="5">
        <v>2012</v>
      </c>
      <c r="H5" s="5">
        <v>2013</v>
      </c>
      <c r="I5" s="5">
        <v>2014</v>
      </c>
      <c r="J5" s="5">
        <v>2015</v>
      </c>
      <c r="K5" s="5">
        <v>2016</v>
      </c>
      <c r="L5" s="4">
        <v>2017</v>
      </c>
      <c r="M5" s="4">
        <v>2018</v>
      </c>
      <c r="N5" s="4">
        <f>M5+1</f>
        <v>2019</v>
      </c>
      <c r="O5" s="4">
        <f t="shared" ref="O5:R5" si="0">N5+1</f>
        <v>2020</v>
      </c>
      <c r="P5" s="4">
        <f t="shared" si="0"/>
        <v>2021</v>
      </c>
      <c r="Q5" s="4">
        <f t="shared" si="0"/>
        <v>2022</v>
      </c>
      <c r="R5" s="4">
        <f t="shared" si="0"/>
        <v>2023</v>
      </c>
      <c r="S5" s="4">
        <v>2024</v>
      </c>
      <c r="T5" s="4">
        <v>2025</v>
      </c>
      <c r="U5" s="6"/>
      <c r="V5" s="1"/>
      <c r="W5" s="1"/>
      <c r="X5" s="212">
        <v>2019</v>
      </c>
      <c r="Y5" s="213">
        <v>2020</v>
      </c>
      <c r="Z5" s="213">
        <v>2021</v>
      </c>
      <c r="AA5" s="213">
        <v>2022</v>
      </c>
      <c r="AB5" s="213">
        <v>2023</v>
      </c>
      <c r="AC5" s="213">
        <v>2024</v>
      </c>
      <c r="AD5" s="213">
        <v>2025</v>
      </c>
      <c r="AE5" s="6"/>
      <c r="AF5" s="1"/>
      <c r="AG5" s="1"/>
      <c r="AH5" s="1"/>
      <c r="AI5" s="1"/>
      <c r="AJ5" s="1"/>
      <c r="AK5" s="1"/>
      <c r="AL5" s="1"/>
      <c r="AM5" s="1"/>
    </row>
    <row r="6" spans="1:39" x14ac:dyDescent="0.2">
      <c r="A6" s="1"/>
      <c r="B6" s="1"/>
      <c r="C6" s="7" t="s">
        <v>2</v>
      </c>
      <c r="D6" s="8"/>
      <c r="E6" s="9"/>
      <c r="F6" s="10">
        <v>18588.408100558659</v>
      </c>
      <c r="G6" s="10">
        <v>19573.326469929641</v>
      </c>
      <c r="H6" s="10">
        <v>21351.45370138541</v>
      </c>
      <c r="I6" s="10">
        <v>23123.524685461667</v>
      </c>
      <c r="J6" s="10">
        <v>24415.855054602423</v>
      </c>
      <c r="K6" s="10">
        <v>25253.501836418945</v>
      </c>
      <c r="L6" s="11">
        <v>27137.777688999999</v>
      </c>
      <c r="M6" s="11">
        <v>28315.463883376862</v>
      </c>
      <c r="N6" s="11">
        <v>28136.81665507011</v>
      </c>
      <c r="O6" s="11">
        <v>5763.673091565387</v>
      </c>
      <c r="P6" s="11">
        <v>12132.710910890019</v>
      </c>
      <c r="Q6" s="11">
        <v>18408.487490706473</v>
      </c>
      <c r="R6" s="11">
        <v>23026.280863883054</v>
      </c>
      <c r="S6" s="11">
        <v>26230.856773716623</v>
      </c>
      <c r="T6" s="11">
        <v>28159.063866515025</v>
      </c>
      <c r="U6" s="12"/>
      <c r="V6" s="1"/>
      <c r="W6" s="1"/>
      <c r="X6" s="214">
        <f>N6/$N6</f>
        <v>1</v>
      </c>
      <c r="Y6" s="215">
        <f t="shared" ref="Y6:AD21" si="1">O6/$N6</f>
        <v>0.20484453384412279</v>
      </c>
      <c r="Z6" s="215">
        <f t="shared" si="1"/>
        <v>0.43120410740224113</v>
      </c>
      <c r="AA6" s="215">
        <f t="shared" si="1"/>
        <v>0.65424911838380828</v>
      </c>
      <c r="AB6" s="215">
        <f t="shared" si="1"/>
        <v>0.81836837287468467</v>
      </c>
      <c r="AC6" s="215">
        <f t="shared" si="1"/>
        <v>0.93226099794021855</v>
      </c>
      <c r="AD6" s="215">
        <f t="shared" si="1"/>
        <v>1.0007906797601749</v>
      </c>
      <c r="AE6" s="216"/>
      <c r="AF6" s="1"/>
      <c r="AG6" s="1"/>
      <c r="AH6" s="1"/>
      <c r="AI6" s="1"/>
      <c r="AJ6" s="1"/>
      <c r="AK6" s="1"/>
      <c r="AL6" s="1"/>
      <c r="AM6" s="1"/>
    </row>
    <row r="7" spans="1:39" x14ac:dyDescent="0.2">
      <c r="A7" s="1"/>
      <c r="B7" s="1"/>
      <c r="C7" s="13" t="s">
        <v>3</v>
      </c>
      <c r="E7" s="14"/>
      <c r="F7" s="217">
        <v>1184.6253461732765</v>
      </c>
      <c r="G7" s="217">
        <v>1936.7734117416653</v>
      </c>
      <c r="H7" s="217">
        <v>2309.2589910341849</v>
      </c>
      <c r="I7" s="217">
        <v>2759.7696731292403</v>
      </c>
      <c r="J7" s="217">
        <v>3048.0909566057549</v>
      </c>
      <c r="K7" s="217">
        <v>3423.9537497952633</v>
      </c>
      <c r="L7" s="15">
        <v>4039.93937390562</v>
      </c>
      <c r="M7" s="15">
        <v>4121.3619387040499</v>
      </c>
      <c r="N7" s="15">
        <v>4014.8285892884851</v>
      </c>
      <c r="O7" s="15">
        <v>399.85002589213656</v>
      </c>
      <c r="P7" s="15">
        <v>1242.0675832268391</v>
      </c>
      <c r="Q7" s="15">
        <v>2158.621291914731</v>
      </c>
      <c r="R7" s="15">
        <v>3028.7442068691735</v>
      </c>
      <c r="S7" s="15">
        <v>3665.3768428694657</v>
      </c>
      <c r="T7" s="15">
        <v>4271.2952686801773</v>
      </c>
      <c r="U7" s="16"/>
      <c r="V7" s="1"/>
      <c r="W7" s="1"/>
      <c r="X7" s="218">
        <f t="shared" ref="X7:AB23" si="2">N7/$N7</f>
        <v>1</v>
      </c>
      <c r="Y7" s="219">
        <f t="shared" si="1"/>
        <v>9.9593299439714983E-2</v>
      </c>
      <c r="Z7" s="219">
        <f t="shared" si="1"/>
        <v>0.30937001558190075</v>
      </c>
      <c r="AA7" s="219">
        <f t="shared" si="1"/>
        <v>0.53766213025231191</v>
      </c>
      <c r="AB7" s="219">
        <f t="shared" si="1"/>
        <v>0.75438941900280054</v>
      </c>
      <c r="AC7" s="219">
        <f t="shared" ref="AC7" si="3">S7/$N7</f>
        <v>0.91295973448247514</v>
      </c>
      <c r="AD7" s="219">
        <f t="shared" si="1"/>
        <v>1.0638798578041271</v>
      </c>
      <c r="AE7" s="216"/>
      <c r="AF7" s="1"/>
      <c r="AG7" s="1"/>
      <c r="AH7" s="1"/>
      <c r="AI7" s="1"/>
      <c r="AJ7" s="1"/>
      <c r="AK7" s="1"/>
      <c r="AL7" s="1"/>
      <c r="AM7" s="1"/>
    </row>
    <row r="8" spans="1:39" x14ac:dyDescent="0.2">
      <c r="A8" s="1"/>
      <c r="B8" s="1"/>
      <c r="C8" s="13" t="s">
        <v>4</v>
      </c>
      <c r="D8" s="1"/>
      <c r="E8" s="14"/>
      <c r="F8" s="217">
        <v>419.10740113175262</v>
      </c>
      <c r="G8" s="217">
        <v>440.38816418975142</v>
      </c>
      <c r="H8" s="217">
        <v>528.98279917886305</v>
      </c>
      <c r="I8" s="217">
        <v>591.55490765381671</v>
      </c>
      <c r="J8" s="217">
        <v>712.33861711721295</v>
      </c>
      <c r="K8" s="217">
        <v>845.16305302087244</v>
      </c>
      <c r="L8" s="15">
        <v>969.77872815686806</v>
      </c>
      <c r="M8" s="15">
        <v>1034.9120980629</v>
      </c>
      <c r="N8" s="15">
        <v>1167.4931082538219</v>
      </c>
      <c r="O8" s="15">
        <v>270.83334955156357</v>
      </c>
      <c r="P8" s="15">
        <v>575.53774354559027</v>
      </c>
      <c r="Q8" s="15">
        <v>889.08630504317921</v>
      </c>
      <c r="R8" s="15">
        <v>955.24928140729526</v>
      </c>
      <c r="S8" s="15">
        <v>1160.4740905650267</v>
      </c>
      <c r="T8" s="15">
        <v>1200.1150160502245</v>
      </c>
      <c r="U8" s="16"/>
      <c r="V8" s="1"/>
      <c r="W8" s="1"/>
      <c r="X8" s="218">
        <f t="shared" si="2"/>
        <v>1</v>
      </c>
      <c r="Y8" s="219">
        <f t="shared" si="1"/>
        <v>0.23197854243151758</v>
      </c>
      <c r="Z8" s="219">
        <f t="shared" si="1"/>
        <v>0.49296885735488555</v>
      </c>
      <c r="AA8" s="219">
        <f t="shared" si="1"/>
        <v>0.76153452106706998</v>
      </c>
      <c r="AB8" s="219">
        <f t="shared" si="1"/>
        <v>0.8182054991622415</v>
      </c>
      <c r="AC8" s="219">
        <f t="shared" si="1"/>
        <v>0.9939879579252564</v>
      </c>
      <c r="AD8" s="219">
        <f t="shared" si="1"/>
        <v>1.0279418418539481</v>
      </c>
      <c r="AE8" s="216"/>
      <c r="AF8" s="1"/>
      <c r="AG8" s="1"/>
      <c r="AH8" s="1"/>
      <c r="AI8" s="1"/>
      <c r="AJ8" s="1"/>
      <c r="AK8" s="1"/>
      <c r="AL8" s="1"/>
      <c r="AM8" s="1"/>
    </row>
    <row r="9" spans="1:39" x14ac:dyDescent="0.2">
      <c r="A9" s="1"/>
      <c r="B9" s="1"/>
      <c r="C9" s="13" t="s">
        <v>5</v>
      </c>
      <c r="D9" s="1"/>
      <c r="E9" s="14"/>
      <c r="F9" s="217">
        <v>1238.7618109593668</v>
      </c>
      <c r="G9" s="217">
        <v>1256.9168824089456</v>
      </c>
      <c r="H9" s="217">
        <v>1248.9212725007687</v>
      </c>
      <c r="I9" s="217">
        <v>1442.6068745902849</v>
      </c>
      <c r="J9" s="217">
        <v>1415.0995721555391</v>
      </c>
      <c r="K9" s="217">
        <v>1383.1391327065589</v>
      </c>
      <c r="L9" s="15">
        <v>1444.6322714975599</v>
      </c>
      <c r="M9" s="15">
        <v>1435.9301249625501</v>
      </c>
      <c r="N9" s="15">
        <v>1369.1244562982729</v>
      </c>
      <c r="O9" s="15">
        <v>293.84804344091719</v>
      </c>
      <c r="P9" s="15">
        <v>542.67781577968776</v>
      </c>
      <c r="Q9" s="15">
        <v>843.13517504650508</v>
      </c>
      <c r="R9" s="15">
        <v>1082.7503174564431</v>
      </c>
      <c r="S9" s="15">
        <v>1150.2728617837056</v>
      </c>
      <c r="T9" s="15">
        <v>1185.60986684871</v>
      </c>
      <c r="U9" s="16"/>
      <c r="V9" s="1"/>
      <c r="W9" s="1"/>
      <c r="X9" s="218">
        <f t="shared" si="2"/>
        <v>1</v>
      </c>
      <c r="Y9" s="219">
        <f t="shared" si="1"/>
        <v>0.21462478600039006</v>
      </c>
      <c r="Z9" s="219">
        <f t="shared" si="1"/>
        <v>0.39636850637153603</v>
      </c>
      <c r="AA9" s="219">
        <f t="shared" si="1"/>
        <v>0.61582069560433184</v>
      </c>
      <c r="AB9" s="219">
        <f t="shared" si="1"/>
        <v>0.79083410750246563</v>
      </c>
      <c r="AC9" s="219">
        <f t="shared" si="1"/>
        <v>0.84015215453364966</v>
      </c>
      <c r="AD9" s="219">
        <f t="shared" si="1"/>
        <v>0.86596208357439275</v>
      </c>
      <c r="AE9" s="216"/>
      <c r="AF9" s="1"/>
      <c r="AG9" s="1"/>
      <c r="AH9" s="1"/>
      <c r="AI9" s="1"/>
      <c r="AJ9" s="1"/>
      <c r="AK9" s="1"/>
      <c r="AL9" s="1"/>
      <c r="AM9" s="1"/>
    </row>
    <row r="10" spans="1:39" x14ac:dyDescent="0.2">
      <c r="A10" s="1"/>
      <c r="B10" s="1"/>
      <c r="C10" s="13" t="s">
        <v>6</v>
      </c>
      <c r="D10" s="1"/>
      <c r="E10" s="14"/>
      <c r="F10" s="217">
        <v>983.22952304558419</v>
      </c>
      <c r="G10" s="217">
        <v>985.90878136909862</v>
      </c>
      <c r="H10" s="217">
        <v>1076.942559763246</v>
      </c>
      <c r="I10" s="217">
        <v>1186.7993469562018</v>
      </c>
      <c r="J10" s="217">
        <v>1145.727826186845</v>
      </c>
      <c r="K10" s="217">
        <v>1160.9339523777976</v>
      </c>
      <c r="L10" s="15">
        <v>1330.1984279779399</v>
      </c>
      <c r="M10" s="15">
        <v>1296.12549335733</v>
      </c>
      <c r="N10" s="15">
        <v>1233.4357943192313</v>
      </c>
      <c r="O10" s="15">
        <v>301.5373985393353</v>
      </c>
      <c r="P10" s="15">
        <v>519.16450368132371</v>
      </c>
      <c r="Q10" s="15">
        <v>755.08873823570025</v>
      </c>
      <c r="R10" s="15">
        <v>984.40668201143239</v>
      </c>
      <c r="S10" s="15">
        <v>1157.1971169514072</v>
      </c>
      <c r="T10" s="15">
        <v>1252.9136299577222</v>
      </c>
      <c r="U10" s="16"/>
      <c r="V10" s="1"/>
      <c r="W10" s="1"/>
      <c r="X10" s="218">
        <f t="shared" si="2"/>
        <v>1</v>
      </c>
      <c r="Y10" s="219">
        <f t="shared" si="1"/>
        <v>0.24446947293739149</v>
      </c>
      <c r="Z10" s="219">
        <f t="shared" si="1"/>
        <v>0.42090922451935614</v>
      </c>
      <c r="AA10" s="219">
        <f t="shared" si="1"/>
        <v>0.61218325405616714</v>
      </c>
      <c r="AB10" s="219">
        <f t="shared" si="1"/>
        <v>0.7981012765684774</v>
      </c>
      <c r="AC10" s="219">
        <f t="shared" si="1"/>
        <v>0.93818999114590929</v>
      </c>
      <c r="AD10" s="219">
        <f t="shared" si="1"/>
        <v>1.015791527802419</v>
      </c>
      <c r="AE10" s="216"/>
      <c r="AF10" s="1"/>
      <c r="AG10" s="1"/>
      <c r="AH10" s="1"/>
      <c r="AI10" s="1"/>
      <c r="AJ10" s="1"/>
      <c r="AK10" s="1"/>
      <c r="AL10" s="1"/>
      <c r="AM10" s="1"/>
    </row>
    <row r="11" spans="1:39" x14ac:dyDescent="0.2">
      <c r="A11" s="1"/>
      <c r="B11" s="1"/>
      <c r="C11" s="13" t="s">
        <v>7</v>
      </c>
      <c r="D11" s="1"/>
      <c r="E11" s="14"/>
      <c r="F11" s="217">
        <v>1111.993839503994</v>
      </c>
      <c r="G11" s="217">
        <v>1095.7137878248986</v>
      </c>
      <c r="H11" s="217">
        <v>1174.1994869665348</v>
      </c>
      <c r="I11" s="217">
        <v>1123.9420261034231</v>
      </c>
      <c r="J11" s="217">
        <v>1169.6719813840623</v>
      </c>
      <c r="K11" s="217">
        <v>1120.4613857725915</v>
      </c>
      <c r="L11" s="15">
        <v>1217.8209595783701</v>
      </c>
      <c r="M11" s="15">
        <v>1292.6158717130099</v>
      </c>
      <c r="N11" s="15">
        <v>1288.3545132589552</v>
      </c>
      <c r="O11" s="15">
        <v>216.60162975415187</v>
      </c>
      <c r="P11" s="15">
        <v>555.2359411282788</v>
      </c>
      <c r="Q11" s="15">
        <v>780.60214484074766</v>
      </c>
      <c r="R11" s="15">
        <v>976.21606251332673</v>
      </c>
      <c r="S11" s="15">
        <v>1106.8076229347598</v>
      </c>
      <c r="T11" s="15">
        <v>1240.1431768100892</v>
      </c>
      <c r="U11" s="17"/>
      <c r="V11" s="1"/>
      <c r="W11" s="1"/>
      <c r="X11" s="218">
        <f t="shared" si="2"/>
        <v>1</v>
      </c>
      <c r="Y11" s="219">
        <f t="shared" si="1"/>
        <v>0.16812269257026743</v>
      </c>
      <c r="Z11" s="219">
        <f t="shared" si="1"/>
        <v>0.43096518498140901</v>
      </c>
      <c r="AA11" s="219">
        <f t="shared" si="1"/>
        <v>0.60589079853974093</v>
      </c>
      <c r="AB11" s="219">
        <f t="shared" si="1"/>
        <v>0.75772316739430745</v>
      </c>
      <c r="AC11" s="219">
        <f t="shared" si="1"/>
        <v>0.8590862309590831</v>
      </c>
      <c r="AD11" s="219">
        <f t="shared" si="1"/>
        <v>0.96257913799912642</v>
      </c>
      <c r="AE11" s="216"/>
      <c r="AF11" s="1"/>
      <c r="AG11" s="1"/>
      <c r="AH11" s="1"/>
      <c r="AI11" s="1"/>
      <c r="AJ11" s="1"/>
      <c r="AK11" s="1"/>
      <c r="AL11" s="1"/>
      <c r="AM11" s="1"/>
    </row>
    <row r="12" spans="1:39" x14ac:dyDescent="0.2">
      <c r="A12" s="1"/>
      <c r="B12" s="1"/>
      <c r="C12" s="13" t="s">
        <v>8</v>
      </c>
      <c r="D12" s="1"/>
      <c r="E12" s="14"/>
      <c r="F12" s="217">
        <v>972.77863150136056</v>
      </c>
      <c r="G12" s="217">
        <v>1034.9705927642433</v>
      </c>
      <c r="H12" s="217">
        <v>1028.3140961616016</v>
      </c>
      <c r="I12" s="217">
        <v>1113.0087139848317</v>
      </c>
      <c r="J12" s="217">
        <v>1249.8849012947401</v>
      </c>
      <c r="K12" s="217">
        <v>1202.1818637328229</v>
      </c>
      <c r="L12" s="15">
        <v>1316.3056327895399</v>
      </c>
      <c r="M12" s="15">
        <v>1423.35889229592</v>
      </c>
      <c r="N12" s="15">
        <v>1422.8885665592529</v>
      </c>
      <c r="O12" s="15">
        <v>235.7155427431052</v>
      </c>
      <c r="P12" s="15">
        <v>495.36006918927001</v>
      </c>
      <c r="Q12" s="15">
        <v>744.40346886168174</v>
      </c>
      <c r="R12" s="15">
        <v>967.79562411092752</v>
      </c>
      <c r="S12" s="15">
        <v>1110.16322297948</v>
      </c>
      <c r="T12" s="15">
        <v>1272.0548973949444</v>
      </c>
      <c r="U12" s="16"/>
      <c r="V12" s="1"/>
      <c r="W12" s="1"/>
      <c r="X12" s="218">
        <f t="shared" si="2"/>
        <v>1</v>
      </c>
      <c r="Y12" s="219">
        <f t="shared" si="1"/>
        <v>0.16565987546944658</v>
      </c>
      <c r="Z12" s="219">
        <f t="shared" si="1"/>
        <v>0.34813693835991749</v>
      </c>
      <c r="AA12" s="219">
        <f t="shared" si="1"/>
        <v>0.5231635746864951</v>
      </c>
      <c r="AB12" s="219">
        <f t="shared" si="1"/>
        <v>0.68016262612271539</v>
      </c>
      <c r="AC12" s="219">
        <f t="shared" si="1"/>
        <v>0.78021796581303104</v>
      </c>
      <c r="AD12" s="219">
        <f t="shared" si="1"/>
        <v>0.89399474230856613</v>
      </c>
      <c r="AE12" s="216"/>
      <c r="AF12" s="1"/>
      <c r="AG12" s="1"/>
      <c r="AH12" s="1"/>
      <c r="AI12" s="1"/>
      <c r="AJ12" s="1"/>
      <c r="AK12" s="1"/>
      <c r="AL12" s="1"/>
      <c r="AM12" s="1"/>
    </row>
    <row r="13" spans="1:39" x14ac:dyDescent="0.2">
      <c r="A13" s="1"/>
      <c r="B13" s="1"/>
      <c r="C13" s="13" t="s">
        <v>9</v>
      </c>
      <c r="D13" s="1"/>
      <c r="E13" s="14"/>
      <c r="F13" s="217">
        <v>796.72075736880504</v>
      </c>
      <c r="G13" s="217">
        <v>842.2277622833177</v>
      </c>
      <c r="H13" s="217">
        <v>833.8002417550241</v>
      </c>
      <c r="I13" s="217">
        <v>885.48759565644082</v>
      </c>
      <c r="J13" s="217">
        <v>952.9773768492463</v>
      </c>
      <c r="K13" s="217">
        <v>874.80746610254323</v>
      </c>
      <c r="L13" s="15">
        <v>957.08769454425101</v>
      </c>
      <c r="M13" s="15">
        <v>911.38915254906601</v>
      </c>
      <c r="N13" s="15">
        <v>934.32235704971322</v>
      </c>
      <c r="O13" s="15">
        <v>131.2736519682322</v>
      </c>
      <c r="P13" s="15">
        <v>245.45694336705486</v>
      </c>
      <c r="Q13" s="15">
        <v>421.02790856001513</v>
      </c>
      <c r="R13" s="15">
        <v>603.99458426530759</v>
      </c>
      <c r="S13" s="15">
        <v>747.90334623370984</v>
      </c>
      <c r="T13" s="15">
        <v>869.79470792632299</v>
      </c>
      <c r="U13" s="16"/>
      <c r="V13" s="1"/>
      <c r="W13" s="1"/>
      <c r="X13" s="218">
        <f t="shared" si="2"/>
        <v>1</v>
      </c>
      <c r="Y13" s="219">
        <f t="shared" si="1"/>
        <v>0.14050145645957973</v>
      </c>
      <c r="Z13" s="219">
        <f t="shared" si="1"/>
        <v>0.26271119546162658</v>
      </c>
      <c r="AA13" s="219">
        <f t="shared" si="1"/>
        <v>0.45062381883859082</v>
      </c>
      <c r="AB13" s="219">
        <f t="shared" si="1"/>
        <v>0.64645202986742867</v>
      </c>
      <c r="AC13" s="219">
        <f t="shared" si="1"/>
        <v>0.80047677398552886</v>
      </c>
      <c r="AD13" s="219">
        <f t="shared" si="1"/>
        <v>0.9309364175688275</v>
      </c>
      <c r="AE13" s="216"/>
      <c r="AF13" s="1"/>
      <c r="AG13" s="1"/>
      <c r="AH13" s="1"/>
      <c r="AI13" s="1"/>
      <c r="AJ13" s="1"/>
      <c r="AK13" s="1"/>
      <c r="AL13" s="1"/>
      <c r="AM13" s="1"/>
    </row>
    <row r="14" spans="1:39" x14ac:dyDescent="0.2">
      <c r="A14" s="1"/>
      <c r="B14" s="1"/>
      <c r="C14" s="13" t="s">
        <v>10</v>
      </c>
      <c r="D14" s="1"/>
      <c r="E14" s="14"/>
      <c r="F14" s="217">
        <v>772.40088608046995</v>
      </c>
      <c r="G14" s="217">
        <v>728.91834072786435</v>
      </c>
      <c r="H14" s="217">
        <v>798.2184391196746</v>
      </c>
      <c r="I14" s="217">
        <v>966.6572919249478</v>
      </c>
      <c r="J14" s="217">
        <v>1033.190296759924</v>
      </c>
      <c r="K14" s="217">
        <v>1004.9309115537544</v>
      </c>
      <c r="L14" s="15">
        <v>1089.0982533825199</v>
      </c>
      <c r="M14" s="15">
        <v>1144.05217486586</v>
      </c>
      <c r="N14" s="15">
        <v>1275.8074955075967</v>
      </c>
      <c r="O14" s="15">
        <v>217.84068454387554</v>
      </c>
      <c r="P14" s="15">
        <v>473.05811867389559</v>
      </c>
      <c r="Q14" s="15">
        <v>744.43051120184418</v>
      </c>
      <c r="R14" s="15">
        <v>951.46164931580381</v>
      </c>
      <c r="S14" s="15">
        <v>1159.1164834260499</v>
      </c>
      <c r="T14" s="15">
        <v>1324.5323064854849</v>
      </c>
      <c r="U14" s="16"/>
      <c r="V14" s="1"/>
      <c r="W14" s="1"/>
      <c r="X14" s="218">
        <f t="shared" si="2"/>
        <v>1</v>
      </c>
      <c r="Y14" s="219">
        <f t="shared" si="1"/>
        <v>0.17074729950320974</v>
      </c>
      <c r="Z14" s="219">
        <f t="shared" si="1"/>
        <v>0.3707911423468187</v>
      </c>
      <c r="AA14" s="219">
        <f t="shared" si="1"/>
        <v>0.58349752123510035</v>
      </c>
      <c r="AB14" s="219">
        <f t="shared" si="1"/>
        <v>0.74577211112657116</v>
      </c>
      <c r="AC14" s="219">
        <f t="shared" si="1"/>
        <v>0.90853556473649666</v>
      </c>
      <c r="AD14" s="219">
        <f t="shared" si="1"/>
        <v>1.0381913503012477</v>
      </c>
      <c r="AE14" s="216"/>
      <c r="AF14" s="1"/>
      <c r="AG14" s="1"/>
      <c r="AH14" s="1"/>
      <c r="AI14" s="1"/>
      <c r="AJ14" s="1"/>
      <c r="AK14" s="1"/>
      <c r="AL14" s="1"/>
      <c r="AM14" s="1"/>
    </row>
    <row r="15" spans="1:39" x14ac:dyDescent="0.2">
      <c r="A15" s="1"/>
      <c r="B15" s="1"/>
      <c r="C15" s="13" t="s">
        <v>11</v>
      </c>
      <c r="D15" s="1"/>
      <c r="E15" s="14"/>
      <c r="F15" s="217">
        <v>358.39092252552911</v>
      </c>
      <c r="G15" s="217">
        <v>366.7954470970343</v>
      </c>
      <c r="H15" s="217">
        <v>370.05074740763519</v>
      </c>
      <c r="I15" s="217">
        <v>344.35628719972698</v>
      </c>
      <c r="J15" s="217">
        <v>389.09252195478018</v>
      </c>
      <c r="K15" s="217">
        <v>378.45773131803463</v>
      </c>
      <c r="L15" s="15">
        <v>418.26026363583901</v>
      </c>
      <c r="M15" s="15">
        <v>496.813563523516</v>
      </c>
      <c r="N15" s="15">
        <v>471.19993991449024</v>
      </c>
      <c r="O15" s="15">
        <v>43.15766583928869</v>
      </c>
      <c r="P15" s="15">
        <v>95.893636963832776</v>
      </c>
      <c r="Q15" s="15">
        <v>179.20492363865858</v>
      </c>
      <c r="R15" s="15">
        <v>264.28378870588307</v>
      </c>
      <c r="S15" s="15">
        <v>336.96276375287653</v>
      </c>
      <c r="T15" s="15">
        <v>401.11674781281425</v>
      </c>
      <c r="U15" s="18"/>
      <c r="V15" s="1"/>
      <c r="W15" s="1"/>
      <c r="X15" s="218">
        <f t="shared" si="2"/>
        <v>1</v>
      </c>
      <c r="Y15" s="219">
        <f t="shared" si="1"/>
        <v>9.1590983324659619E-2</v>
      </c>
      <c r="Z15" s="219">
        <f t="shared" si="1"/>
        <v>0.20350944225764295</v>
      </c>
      <c r="AA15" s="219">
        <f t="shared" si="1"/>
        <v>0.38031610036108943</v>
      </c>
      <c r="AB15" s="219">
        <f t="shared" si="1"/>
        <v>0.56087398643098996</v>
      </c>
      <c r="AC15" s="219">
        <f t="shared" si="1"/>
        <v>0.71511631307513734</v>
      </c>
      <c r="AD15" s="219">
        <f t="shared" si="1"/>
        <v>0.851266551276738</v>
      </c>
      <c r="AE15" s="216"/>
      <c r="AF15" s="1"/>
      <c r="AG15" s="1"/>
      <c r="AH15" s="1"/>
      <c r="AI15" s="1"/>
      <c r="AJ15" s="1"/>
      <c r="AK15" s="1"/>
      <c r="AL15" s="1"/>
      <c r="AM15" s="1"/>
    </row>
    <row r="16" spans="1:39" x14ac:dyDescent="0.2">
      <c r="A16" s="1"/>
      <c r="B16" s="1"/>
      <c r="C16" s="13" t="s">
        <v>12</v>
      </c>
      <c r="D16" s="1"/>
      <c r="E16" s="14"/>
      <c r="F16" s="217">
        <v>452.93397980377949</v>
      </c>
      <c r="G16" s="217">
        <v>494.1225290511004</v>
      </c>
      <c r="H16" s="217">
        <v>526.61067900317312</v>
      </c>
      <c r="I16" s="217">
        <v>589.09521988810434</v>
      </c>
      <c r="J16" s="217">
        <v>668.04193000236103</v>
      </c>
      <c r="K16" s="217">
        <v>599.59707534939071</v>
      </c>
      <c r="L16" s="15">
        <v>672.59683349122702</v>
      </c>
      <c r="M16" s="15">
        <v>723.23340380310003</v>
      </c>
      <c r="N16" s="15">
        <v>661.17908691779144</v>
      </c>
      <c r="O16" s="15">
        <v>110.65505848020317</v>
      </c>
      <c r="P16" s="15">
        <v>231.80933184090102</v>
      </c>
      <c r="Q16" s="15">
        <v>331.61748166382455</v>
      </c>
      <c r="R16" s="15">
        <v>431.67021360208605</v>
      </c>
      <c r="S16" s="15">
        <v>501.00076114795945</v>
      </c>
      <c r="T16" s="15">
        <v>571.93468590231112</v>
      </c>
      <c r="U16" s="16"/>
      <c r="V16" s="1"/>
      <c r="W16" s="1"/>
      <c r="X16" s="218">
        <f t="shared" si="2"/>
        <v>1</v>
      </c>
      <c r="Y16" s="219">
        <f t="shared" si="1"/>
        <v>0.16736019131524893</v>
      </c>
      <c r="Z16" s="219">
        <f t="shared" si="1"/>
        <v>0.35059991525370698</v>
      </c>
      <c r="AA16" s="219">
        <f t="shared" si="1"/>
        <v>0.50155470465607244</v>
      </c>
      <c r="AB16" s="219">
        <f t="shared" si="1"/>
        <v>0.65287941216410306</v>
      </c>
      <c r="AC16" s="219">
        <f t="shared" si="1"/>
        <v>0.75773836629265923</v>
      </c>
      <c r="AD16" s="219">
        <f t="shared" si="1"/>
        <v>0.86502234752839868</v>
      </c>
      <c r="AE16" s="216"/>
      <c r="AF16" s="1"/>
      <c r="AG16" s="1"/>
      <c r="AH16" s="1"/>
      <c r="AI16" s="1"/>
      <c r="AJ16" s="1"/>
      <c r="AK16" s="1"/>
      <c r="AL16" s="1"/>
      <c r="AM16" s="1"/>
    </row>
    <row r="17" spans="1:39" x14ac:dyDescent="0.2">
      <c r="A17" s="1"/>
      <c r="B17" s="1"/>
      <c r="C17" s="13" t="s">
        <v>13</v>
      </c>
      <c r="D17" s="1"/>
      <c r="E17" s="14"/>
      <c r="F17" s="217">
        <v>441.84441055251597</v>
      </c>
      <c r="G17" s="217">
        <v>477.76859191938547</v>
      </c>
      <c r="H17" s="217">
        <v>514.75007812472325</v>
      </c>
      <c r="I17" s="217">
        <v>543.59099622242616</v>
      </c>
      <c r="J17" s="217">
        <v>542.33511521697051</v>
      </c>
      <c r="K17" s="217">
        <v>437.95651533991344</v>
      </c>
      <c r="L17" s="15">
        <v>433.06516839944402</v>
      </c>
      <c r="M17" s="15">
        <v>449.72411106280799</v>
      </c>
      <c r="N17" s="15">
        <v>445.26665394523349</v>
      </c>
      <c r="O17" s="15">
        <v>101.19000882117096</v>
      </c>
      <c r="P17" s="15">
        <v>168.97250270977008</v>
      </c>
      <c r="Q17" s="15">
        <v>229.44347846855089</v>
      </c>
      <c r="R17" s="15">
        <v>286.63457204453761</v>
      </c>
      <c r="S17" s="15">
        <v>329.3550318262632</v>
      </c>
      <c r="T17" s="15">
        <v>382.20690772047794</v>
      </c>
      <c r="U17" s="16"/>
      <c r="V17" s="1"/>
      <c r="W17" s="1"/>
      <c r="X17" s="218">
        <f t="shared" si="2"/>
        <v>1</v>
      </c>
      <c r="Y17" s="219">
        <f t="shared" si="1"/>
        <v>0.22725710071614086</v>
      </c>
      <c r="Z17" s="219">
        <f t="shared" si="1"/>
        <v>0.37948609268762629</v>
      </c>
      <c r="AA17" s="219">
        <f t="shared" si="1"/>
        <v>0.51529454639280436</v>
      </c>
      <c r="AB17" s="219">
        <f t="shared" si="1"/>
        <v>0.64373689227532593</v>
      </c>
      <c r="AC17" s="219">
        <f t="shared" si="1"/>
        <v>0.73968043397827166</v>
      </c>
      <c r="AD17" s="219">
        <f t="shared" si="1"/>
        <v>0.85837756843899726</v>
      </c>
      <c r="AE17" s="216"/>
      <c r="AF17" s="1"/>
      <c r="AG17" s="1"/>
      <c r="AH17" s="1"/>
      <c r="AI17" s="1"/>
      <c r="AJ17" s="1"/>
      <c r="AK17" s="1"/>
      <c r="AL17" s="1"/>
      <c r="AM17" s="1"/>
    </row>
    <row r="18" spans="1:39" x14ac:dyDescent="0.2">
      <c r="A18" s="1"/>
      <c r="B18" s="1"/>
      <c r="C18" s="13" t="s">
        <v>14</v>
      </c>
      <c r="D18" s="1"/>
      <c r="E18" s="14"/>
      <c r="F18" s="217">
        <v>452.53139486239365</v>
      </c>
      <c r="G18" s="217">
        <v>518.90177406844066</v>
      </c>
      <c r="H18" s="217">
        <v>664.19364919319128</v>
      </c>
      <c r="I18" s="217">
        <v>793.24930444222821</v>
      </c>
      <c r="J18" s="217">
        <v>815.29848446524716</v>
      </c>
      <c r="K18" s="217">
        <v>827.79767722750285</v>
      </c>
      <c r="L18" s="15">
        <v>816.07422174778696</v>
      </c>
      <c r="M18" s="15">
        <v>764.70955751024098</v>
      </c>
      <c r="N18" s="15">
        <v>769.73415568891426</v>
      </c>
      <c r="O18" s="15">
        <v>239.92498252376865</v>
      </c>
      <c r="P18" s="15">
        <v>337.99265417225109</v>
      </c>
      <c r="Q18" s="15">
        <v>552.79040932368991</v>
      </c>
      <c r="R18" s="15">
        <v>685.57129599476571</v>
      </c>
      <c r="S18" s="15">
        <v>720.61093428113077</v>
      </c>
      <c r="T18" s="15">
        <v>744.20507568612095</v>
      </c>
      <c r="U18" s="18"/>
      <c r="V18" s="1"/>
      <c r="W18" s="1"/>
      <c r="X18" s="218">
        <f t="shared" si="2"/>
        <v>1</v>
      </c>
      <c r="Y18" s="219">
        <f t="shared" si="1"/>
        <v>0.31169850103512048</v>
      </c>
      <c r="Z18" s="219">
        <f t="shared" si="1"/>
        <v>0.43910310030317767</v>
      </c>
      <c r="AA18" s="219">
        <f t="shared" si="1"/>
        <v>0.71815756808783016</v>
      </c>
      <c r="AB18" s="219">
        <f t="shared" si="1"/>
        <v>0.89065983486360623</v>
      </c>
      <c r="AC18" s="219">
        <f t="shared" si="1"/>
        <v>0.93618157510001865</v>
      </c>
      <c r="AD18" s="219">
        <f t="shared" si="1"/>
        <v>0.96683389997167957</v>
      </c>
      <c r="AE18" s="216"/>
      <c r="AF18" s="1"/>
      <c r="AG18" s="1"/>
      <c r="AH18" s="1"/>
      <c r="AI18" s="1"/>
      <c r="AJ18" s="1"/>
      <c r="AK18" s="1"/>
      <c r="AL18" s="1"/>
      <c r="AM18" s="1"/>
    </row>
    <row r="19" spans="1:39" x14ac:dyDescent="0.2">
      <c r="A19" s="1"/>
      <c r="B19" s="1"/>
      <c r="C19" s="13" t="s">
        <v>15</v>
      </c>
      <c r="D19" s="1"/>
      <c r="E19" s="14"/>
      <c r="F19" s="217">
        <v>2344.7412098968116</v>
      </c>
      <c r="G19" s="217">
        <v>2479.9577521879105</v>
      </c>
      <c r="H19" s="217">
        <v>2593.9134121169809</v>
      </c>
      <c r="I19" s="217">
        <v>2791.7456140835006</v>
      </c>
      <c r="J19" s="217">
        <v>2490.1921405105932</v>
      </c>
      <c r="K19" s="217">
        <v>2412.5209867857429</v>
      </c>
      <c r="L19" s="15">
        <v>2772.50385915386</v>
      </c>
      <c r="M19" s="15">
        <v>2956.0833044819501</v>
      </c>
      <c r="N19" s="15">
        <v>3162.637079392262</v>
      </c>
      <c r="O19" s="15">
        <v>801.10919975474985</v>
      </c>
      <c r="P19" s="15">
        <v>1628.6238914093674</v>
      </c>
      <c r="Q19" s="15">
        <v>2412.3645665027348</v>
      </c>
      <c r="R19" s="15">
        <v>3017.2409359151452</v>
      </c>
      <c r="S19" s="15">
        <v>3319.8664685100812</v>
      </c>
      <c r="T19" s="15">
        <v>3375.8180512510489</v>
      </c>
      <c r="U19" s="16"/>
      <c r="V19" s="1"/>
      <c r="W19" s="1"/>
      <c r="X19" s="218">
        <f t="shared" si="2"/>
        <v>1</v>
      </c>
      <c r="Y19" s="219">
        <f t="shared" si="1"/>
        <v>0.2533041824415378</v>
      </c>
      <c r="Z19" s="219">
        <f t="shared" si="1"/>
        <v>0.51495756564086281</v>
      </c>
      <c r="AA19" s="219">
        <f t="shared" si="1"/>
        <v>0.76276996251694462</v>
      </c>
      <c r="AB19" s="219">
        <f t="shared" si="1"/>
        <v>0.95402692758378194</v>
      </c>
      <c r="AC19" s="219">
        <f t="shared" si="1"/>
        <v>1.0497146479886439</v>
      </c>
      <c r="AD19" s="219">
        <f t="shared" si="1"/>
        <v>1.0674060812250239</v>
      </c>
      <c r="AE19" s="216"/>
      <c r="AF19" s="1"/>
      <c r="AG19" s="1"/>
      <c r="AH19" s="1"/>
      <c r="AI19" s="1"/>
      <c r="AJ19" s="1"/>
      <c r="AK19" s="1"/>
      <c r="AL19" s="1"/>
      <c r="AM19" s="1"/>
    </row>
    <row r="20" spans="1:39" x14ac:dyDescent="0.2">
      <c r="A20" s="1"/>
      <c r="B20" s="1"/>
      <c r="C20" s="13" t="s">
        <v>16</v>
      </c>
      <c r="D20" s="1"/>
      <c r="E20" s="14"/>
      <c r="F20" s="217">
        <v>2960.2890807635267</v>
      </c>
      <c r="G20" s="217">
        <v>3138.7877909227109</v>
      </c>
      <c r="H20" s="217">
        <v>3553.4360231835735</v>
      </c>
      <c r="I20" s="217">
        <v>3618.2007033628456</v>
      </c>
      <c r="J20" s="217">
        <v>3729.3021719665858</v>
      </c>
      <c r="K20" s="217">
        <v>3813.1178250797361</v>
      </c>
      <c r="L20" s="15">
        <v>4225.0928910868197</v>
      </c>
      <c r="M20" s="15">
        <v>4297.5455914809399</v>
      </c>
      <c r="N20" s="15">
        <v>4255.583379437453</v>
      </c>
      <c r="O20" s="15">
        <v>1335.0273027026767</v>
      </c>
      <c r="P20" s="15">
        <v>2593.166669914518</v>
      </c>
      <c r="Q20" s="15">
        <v>3705.5335143612656</v>
      </c>
      <c r="R20" s="15">
        <v>4220.9879749137726</v>
      </c>
      <c r="S20" s="15">
        <v>4442.1160591271273</v>
      </c>
      <c r="T20" s="15">
        <v>4515.120178334646</v>
      </c>
      <c r="U20" s="16"/>
      <c r="V20" s="1"/>
      <c r="W20" s="1"/>
      <c r="X20" s="218">
        <f t="shared" si="2"/>
        <v>1</v>
      </c>
      <c r="Y20" s="219">
        <f t="shared" si="1"/>
        <v>0.31371193645350554</v>
      </c>
      <c r="Z20" s="219">
        <f t="shared" si="1"/>
        <v>0.60935632995570854</v>
      </c>
      <c r="AA20" s="219">
        <f t="shared" si="1"/>
        <v>0.87074630760756033</v>
      </c>
      <c r="AB20" s="219">
        <f t="shared" si="1"/>
        <v>0.99187058472621126</v>
      </c>
      <c r="AC20" s="219">
        <f t="shared" si="1"/>
        <v>1.0438324579870721</v>
      </c>
      <c r="AD20" s="219">
        <f t="shared" si="1"/>
        <v>1.0609873607814262</v>
      </c>
      <c r="AE20" s="216"/>
      <c r="AF20" s="1"/>
      <c r="AG20" s="1"/>
      <c r="AH20" s="1"/>
      <c r="AI20" s="1"/>
      <c r="AJ20" s="1"/>
      <c r="AK20" s="1"/>
      <c r="AL20" s="1"/>
      <c r="AM20" s="1"/>
    </row>
    <row r="21" spans="1:39" x14ac:dyDescent="0.2">
      <c r="A21" s="1"/>
      <c r="B21" s="1"/>
      <c r="C21" s="19" t="s">
        <v>17</v>
      </c>
      <c r="D21" s="1"/>
      <c r="E21" s="14"/>
      <c r="F21" s="217">
        <v>2417.2413035613281</v>
      </c>
      <c r="G21" s="217">
        <v>2557.0548843802808</v>
      </c>
      <c r="H21" s="217">
        <v>2946.1732582069417</v>
      </c>
      <c r="I21" s="217">
        <v>2971.3028209805011</v>
      </c>
      <c r="J21" s="217">
        <v>3027.7384246881202</v>
      </c>
      <c r="K21" s="217">
        <v>3112.436463963244</v>
      </c>
      <c r="L21" s="15">
        <v>3376.3054423588801</v>
      </c>
      <c r="M21" s="15">
        <v>3437.1863670540101</v>
      </c>
      <c r="N21" s="15">
        <v>3389.2451542931562</v>
      </c>
      <c r="O21" s="15">
        <v>960.54439740562634</v>
      </c>
      <c r="P21" s="15">
        <v>2045.1945160918835</v>
      </c>
      <c r="Q21" s="15">
        <v>2956.2146728527409</v>
      </c>
      <c r="R21" s="15">
        <v>3388.1039817929927</v>
      </c>
      <c r="S21" s="15">
        <v>3550.7023979953192</v>
      </c>
      <c r="T21" s="15">
        <v>3612.146763372476</v>
      </c>
      <c r="U21" s="16"/>
      <c r="V21" s="1"/>
      <c r="W21" s="1"/>
      <c r="X21" s="218">
        <f t="shared" si="2"/>
        <v>1</v>
      </c>
      <c r="Y21" s="219">
        <f t="shared" si="1"/>
        <v>0.28340953624700321</v>
      </c>
      <c r="Z21" s="219">
        <f t="shared" si="1"/>
        <v>0.60343658336465744</v>
      </c>
      <c r="AA21" s="219">
        <f t="shared" si="1"/>
        <v>0.87223394539875765</v>
      </c>
      <c r="AB21" s="219">
        <f t="shared" si="1"/>
        <v>0.99966329597057391</v>
      </c>
      <c r="AC21" s="219">
        <f t="shared" si="1"/>
        <v>1.0476381130168897</v>
      </c>
      <c r="AD21" s="219">
        <f t="shared" si="1"/>
        <v>1.0657673313472087</v>
      </c>
      <c r="AE21" s="216"/>
      <c r="AF21" s="1"/>
      <c r="AG21" s="1"/>
      <c r="AH21" s="1"/>
      <c r="AI21" s="1"/>
      <c r="AJ21" s="1"/>
      <c r="AK21" s="1"/>
      <c r="AL21" s="1"/>
      <c r="AM21" s="1"/>
    </row>
    <row r="22" spans="1:39" x14ac:dyDescent="0.2">
      <c r="A22" s="1"/>
      <c r="B22" s="1"/>
      <c r="C22" s="19" t="s">
        <v>18</v>
      </c>
      <c r="D22" s="1"/>
      <c r="E22" s="14"/>
      <c r="F22" s="217">
        <v>543.04777720219897</v>
      </c>
      <c r="G22" s="217">
        <v>581.73290654243021</v>
      </c>
      <c r="H22" s="217">
        <v>607.26276497663207</v>
      </c>
      <c r="I22" s="217">
        <v>646.89788238234428</v>
      </c>
      <c r="J22" s="217">
        <v>701.56374727846526</v>
      </c>
      <c r="K22" s="217">
        <v>730.68136111649233</v>
      </c>
      <c r="L22" s="15">
        <v>848.78744872794402</v>
      </c>
      <c r="M22" s="15">
        <v>860.35922442693595</v>
      </c>
      <c r="N22" s="15">
        <v>866.33822514429698</v>
      </c>
      <c r="O22" s="15">
        <v>374.48290529705037</v>
      </c>
      <c r="P22" s="15">
        <v>547.97215382263448</v>
      </c>
      <c r="Q22" s="15">
        <v>749.31884150852488</v>
      </c>
      <c r="R22" s="15">
        <v>832.88399312077968</v>
      </c>
      <c r="S22" s="15">
        <v>891.41366113180857</v>
      </c>
      <c r="T22" s="15">
        <v>902.97341496217018</v>
      </c>
      <c r="U22" s="16"/>
      <c r="V22" s="1"/>
      <c r="W22" s="1"/>
      <c r="X22" s="218">
        <f t="shared" si="2"/>
        <v>1</v>
      </c>
      <c r="Y22" s="219">
        <f t="shared" si="2"/>
        <v>0.43225947375769624</v>
      </c>
      <c r="Z22" s="219">
        <f t="shared" si="2"/>
        <v>0.63251526703830296</v>
      </c>
      <c r="AA22" s="219">
        <f t="shared" si="2"/>
        <v>0.86492644530803031</v>
      </c>
      <c r="AB22" s="219">
        <f t="shared" si="2"/>
        <v>0.96138432883075753</v>
      </c>
      <c r="AC22" s="219">
        <f t="shared" ref="AC22:AC23" si="4">S22/$N22</f>
        <v>1.0289441643687545</v>
      </c>
      <c r="AD22" s="219">
        <f t="shared" ref="AD22:AD23" si="5">T22/$N22</f>
        <v>1.0422873985639629</v>
      </c>
      <c r="AE22" s="216"/>
      <c r="AF22" s="1"/>
      <c r="AG22" s="1"/>
      <c r="AH22" s="1"/>
      <c r="AI22" s="1"/>
      <c r="AJ22" s="1"/>
      <c r="AK22" s="1"/>
      <c r="AL22" s="1"/>
      <c r="AM22" s="1"/>
    </row>
    <row r="23" spans="1:39" x14ac:dyDescent="0.2">
      <c r="A23" s="1"/>
      <c r="B23" s="1"/>
      <c r="C23" s="13" t="s">
        <v>19</v>
      </c>
      <c r="E23" s="14"/>
      <c r="F23" s="15">
        <v>4098.058906389495</v>
      </c>
      <c r="G23" s="15">
        <v>3775.1748613732707</v>
      </c>
      <c r="H23" s="15">
        <v>4129.8612258762332</v>
      </c>
      <c r="I23" s="15">
        <v>4373.4601302636474</v>
      </c>
      <c r="J23" s="15">
        <v>5054.6111621325617</v>
      </c>
      <c r="K23" s="15">
        <v>5768.4825102564209</v>
      </c>
      <c r="L23" s="15">
        <v>5435.3231096523396</v>
      </c>
      <c r="M23" s="15">
        <v>5967.6086050036101</v>
      </c>
      <c r="N23" s="15">
        <v>5664.9614792386337</v>
      </c>
      <c r="O23" s="15">
        <v>1065.1085470102119</v>
      </c>
      <c r="P23" s="15">
        <v>2427.6935052874383</v>
      </c>
      <c r="Q23" s="15">
        <v>3661.137573043346</v>
      </c>
      <c r="R23" s="15">
        <v>4569.2736747571535</v>
      </c>
      <c r="S23" s="15">
        <v>5323.6331673275781</v>
      </c>
      <c r="T23" s="15">
        <v>5552.2033496539289</v>
      </c>
      <c r="U23" s="16"/>
      <c r="V23" s="1"/>
      <c r="W23" s="1"/>
      <c r="X23" s="218">
        <f t="shared" si="2"/>
        <v>1</v>
      </c>
      <c r="Y23" s="219">
        <f t="shared" si="2"/>
        <v>0.18801690901406828</v>
      </c>
      <c r="Z23" s="219">
        <f t="shared" si="2"/>
        <v>0.42854545687285384</v>
      </c>
      <c r="AA23" s="219">
        <f t="shared" si="2"/>
        <v>0.64627757601899882</v>
      </c>
      <c r="AB23" s="219">
        <f t="shared" si="2"/>
        <v>0.80658512710156327</v>
      </c>
      <c r="AC23" s="219">
        <f t="shared" si="4"/>
        <v>0.93974746109713536</v>
      </c>
      <c r="AD23" s="219">
        <f t="shared" si="5"/>
        <v>0.98009551697783837</v>
      </c>
      <c r="AE23" s="216"/>
      <c r="AF23" s="1"/>
      <c r="AG23" s="1"/>
      <c r="AH23" s="1"/>
      <c r="AI23" s="1"/>
      <c r="AJ23" s="1"/>
      <c r="AK23" s="1"/>
      <c r="AL23" s="1"/>
      <c r="AM23" s="1"/>
    </row>
    <row r="24" spans="1:39" ht="8" customHeight="1" x14ac:dyDescent="0.2">
      <c r="A24" s="1"/>
      <c r="B24" s="1"/>
      <c r="C24" s="220"/>
      <c r="D24" s="221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3"/>
      <c r="V24" s="1"/>
      <c r="W24" s="1"/>
      <c r="X24" s="224"/>
      <c r="Y24" s="225"/>
      <c r="Z24" s="225"/>
      <c r="AA24" s="225"/>
      <c r="AB24" s="225"/>
      <c r="AC24" s="225"/>
      <c r="AD24" s="225"/>
      <c r="AE24" s="226"/>
      <c r="AF24" s="1"/>
      <c r="AG24" s="1"/>
      <c r="AH24" s="1"/>
      <c r="AI24" s="1"/>
      <c r="AJ24" s="1"/>
      <c r="AK24" s="1"/>
      <c r="AL24" s="1"/>
      <c r="AM24" s="1"/>
    </row>
    <row r="25" spans="1:39" x14ac:dyDescent="0.2">
      <c r="A25" s="1"/>
      <c r="B25" s="1"/>
      <c r="C25" s="20" t="s">
        <v>73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4.5" customHeight="1" x14ac:dyDescent="0.2">
      <c r="A26" s="1"/>
      <c r="B26" s="1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2">
      <c r="A27" s="1"/>
      <c r="B27" s="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  <c r="N27" s="20"/>
      <c r="O27" s="20"/>
      <c r="P27" s="20"/>
      <c r="Q27" s="20"/>
      <c r="R27" s="20"/>
      <c r="S27" s="20"/>
      <c r="T27" s="20"/>
      <c r="U27" s="20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21" customHeight="1" x14ac:dyDescent="0.2">
      <c r="A28" s="1"/>
      <c r="B28" s="1"/>
      <c r="C28" s="276" t="s">
        <v>0</v>
      </c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8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x14ac:dyDescent="0.2">
      <c r="A29" s="1"/>
      <c r="B29" s="1"/>
      <c r="C29" s="263" t="s">
        <v>20</v>
      </c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5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x14ac:dyDescent="0.2">
      <c r="A30" s="1"/>
      <c r="B30" s="1"/>
      <c r="C30" s="3"/>
      <c r="D30" s="4"/>
      <c r="E30" s="4"/>
      <c r="F30" s="5">
        <v>2011</v>
      </c>
      <c r="G30" s="5">
        <v>2012</v>
      </c>
      <c r="H30" s="5">
        <v>2013</v>
      </c>
      <c r="I30" s="5">
        <v>2014</v>
      </c>
      <c r="J30" s="5">
        <v>2015</v>
      </c>
      <c r="K30" s="5">
        <v>2016</v>
      </c>
      <c r="L30" s="4">
        <v>2017</v>
      </c>
      <c r="M30" s="4">
        <v>2018</v>
      </c>
      <c r="N30" s="4">
        <f>M30+1</f>
        <v>2019</v>
      </c>
      <c r="O30" s="4">
        <f t="shared" ref="O30:R30" si="6">N30+1</f>
        <v>2020</v>
      </c>
      <c r="P30" s="4">
        <f t="shared" si="6"/>
        <v>2021</v>
      </c>
      <c r="Q30" s="4">
        <f t="shared" si="6"/>
        <v>2022</v>
      </c>
      <c r="R30" s="4">
        <f t="shared" si="6"/>
        <v>2023</v>
      </c>
      <c r="S30" s="4">
        <v>2024</v>
      </c>
      <c r="T30" s="4">
        <v>2025</v>
      </c>
      <c r="U30" s="6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x14ac:dyDescent="0.2">
      <c r="A31" s="1"/>
      <c r="B31" s="1"/>
      <c r="C31" s="22" t="s">
        <v>2</v>
      </c>
      <c r="D31" s="8"/>
      <c r="E31" s="23"/>
      <c r="G31" s="24">
        <f t="shared" ref="G31:T46" si="7">G6/F6-1</f>
        <v>5.2985622224497098E-2</v>
      </c>
      <c r="H31" s="24">
        <f t="shared" si="7"/>
        <v>9.0844406758733287E-2</v>
      </c>
      <c r="I31" s="24">
        <f t="shared" si="7"/>
        <v>8.2995331786766213E-2</v>
      </c>
      <c r="J31" s="24">
        <f t="shared" si="7"/>
        <v>5.588812201944604E-2</v>
      </c>
      <c r="K31" s="24">
        <f t="shared" si="7"/>
        <v>3.4307493222877072E-2</v>
      </c>
      <c r="L31" s="24">
        <f t="shared" si="7"/>
        <v>7.4614438218769008E-2</v>
      </c>
      <c r="M31" s="24">
        <f t="shared" si="7"/>
        <v>4.3396559875801044E-2</v>
      </c>
      <c r="N31" s="24">
        <f t="shared" si="7"/>
        <v>-6.3091754047381876E-3</v>
      </c>
      <c r="O31" s="24">
        <f t="shared" si="7"/>
        <v>-0.79515546615587718</v>
      </c>
      <c r="P31" s="24">
        <f>P6/O6-1</f>
        <v>1.1050310658050924</v>
      </c>
      <c r="Q31" s="24">
        <f t="shared" si="7"/>
        <v>0.51726086823543072</v>
      </c>
      <c r="R31" s="24">
        <f t="shared" si="7"/>
        <v>0.25085131928996751</v>
      </c>
      <c r="S31" s="24">
        <f t="shared" si="7"/>
        <v>0.13917036488771295</v>
      </c>
      <c r="T31" s="24">
        <f t="shared" si="7"/>
        <v>7.3509115978646511E-2</v>
      </c>
      <c r="U31" s="12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x14ac:dyDescent="0.2">
      <c r="A32" s="1"/>
      <c r="B32" s="1"/>
      <c r="C32" s="25" t="s">
        <v>3</v>
      </c>
      <c r="D32" s="1"/>
      <c r="E32" s="227"/>
      <c r="F32" s="227"/>
      <c r="G32" s="227">
        <f t="shared" si="7"/>
        <v>0.6349248460689032</v>
      </c>
      <c r="H32" s="227">
        <f t="shared" si="7"/>
        <v>0.19232274515662495</v>
      </c>
      <c r="I32" s="227">
        <f t="shared" si="7"/>
        <v>0.19508885051186819</v>
      </c>
      <c r="J32" s="227">
        <f t="shared" si="7"/>
        <v>0.1044729515958458</v>
      </c>
      <c r="K32" s="227">
        <f t="shared" si="7"/>
        <v>0.12331088492452857</v>
      </c>
      <c r="L32" s="227">
        <f t="shared" si="7"/>
        <v>0.17990477358147428</v>
      </c>
      <c r="M32" s="227">
        <f t="shared" si="7"/>
        <v>2.0154402643848268E-2</v>
      </c>
      <c r="N32" s="227">
        <f t="shared" si="7"/>
        <v>-2.5849064217122297E-2</v>
      </c>
      <c r="O32" s="227">
        <f t="shared" si="7"/>
        <v>-0.90040670056028504</v>
      </c>
      <c r="P32" s="227">
        <f t="shared" si="7"/>
        <v>2.1063336321051009</v>
      </c>
      <c r="Q32" s="227">
        <f t="shared" si="7"/>
        <v>0.7379257949126441</v>
      </c>
      <c r="R32" s="227">
        <f t="shared" si="7"/>
        <v>0.40309197273905784</v>
      </c>
      <c r="S32" s="227">
        <f t="shared" si="7"/>
        <v>0.21019689763051419</v>
      </c>
      <c r="T32" s="227">
        <f t="shared" si="7"/>
        <v>0.16530863040438826</v>
      </c>
      <c r="U32" s="16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x14ac:dyDescent="0.2">
      <c r="A33" s="1"/>
      <c r="B33" s="1"/>
      <c r="C33" s="25" t="s">
        <v>4</v>
      </c>
      <c r="D33" s="1"/>
      <c r="E33" s="227"/>
      <c r="F33" s="227"/>
      <c r="G33" s="227">
        <f t="shared" si="7"/>
        <v>5.0776395264155338E-2</v>
      </c>
      <c r="H33" s="227">
        <f t="shared" si="7"/>
        <v>0.20117396922352015</v>
      </c>
      <c r="I33" s="227">
        <f t="shared" si="7"/>
        <v>0.11828760513968306</v>
      </c>
      <c r="J33" s="227">
        <f t="shared" si="7"/>
        <v>0.20418004804057843</v>
      </c>
      <c r="K33" s="227">
        <f t="shared" si="7"/>
        <v>0.18646249509986013</v>
      </c>
      <c r="L33" s="227">
        <f t="shared" si="7"/>
        <v>0.14744572031465508</v>
      </c>
      <c r="M33" s="227">
        <f t="shared" si="7"/>
        <v>6.7163124963384613E-2</v>
      </c>
      <c r="N33" s="227">
        <f t="shared" si="7"/>
        <v>0.12810847456424646</v>
      </c>
      <c r="O33" s="227">
        <f t="shared" si="7"/>
        <v>-0.76802145756848239</v>
      </c>
      <c r="P33" s="227">
        <f t="shared" si="7"/>
        <v>1.1250623104523338</v>
      </c>
      <c r="Q33" s="227">
        <f t="shared" si="7"/>
        <v>0.54479235291499473</v>
      </c>
      <c r="R33" s="227">
        <f t="shared" si="7"/>
        <v>7.4416820941700212E-2</v>
      </c>
      <c r="S33" s="227">
        <f t="shared" si="7"/>
        <v>0.21483900920123133</v>
      </c>
      <c r="T33" s="227">
        <f t="shared" si="7"/>
        <v>3.4159250781632622E-2</v>
      </c>
      <c r="U33" s="16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x14ac:dyDescent="0.2">
      <c r="A34" s="1"/>
      <c r="B34" s="1"/>
      <c r="C34" s="25" t="s">
        <v>5</v>
      </c>
      <c r="D34" s="1"/>
      <c r="E34" s="227"/>
      <c r="F34" s="227"/>
      <c r="G34" s="227">
        <f t="shared" si="7"/>
        <v>1.4655821069845976E-2</v>
      </c>
      <c r="H34" s="227">
        <f t="shared" si="7"/>
        <v>-6.3612877033307758E-3</v>
      </c>
      <c r="I34" s="227">
        <f t="shared" si="7"/>
        <v>0.15508231491780999</v>
      </c>
      <c r="J34" s="227">
        <f t="shared" si="7"/>
        <v>-1.9067774401503534E-2</v>
      </c>
      <c r="K34" s="227">
        <f t="shared" si="7"/>
        <v>-2.2585293697952813E-2</v>
      </c>
      <c r="L34" s="227">
        <f t="shared" si="7"/>
        <v>4.4459112851987559E-2</v>
      </c>
      <c r="M34" s="227">
        <f t="shared" si="7"/>
        <v>-6.0237796889230921E-3</v>
      </c>
      <c r="N34" s="227">
        <f t="shared" si="7"/>
        <v>-4.6524317237246815E-2</v>
      </c>
      <c r="O34" s="227">
        <f t="shared" si="7"/>
        <v>-0.78537521399960997</v>
      </c>
      <c r="P34" s="227">
        <f t="shared" si="7"/>
        <v>0.84679744477795627</v>
      </c>
      <c r="Q34" s="227">
        <f t="shared" si="7"/>
        <v>0.5536569775477882</v>
      </c>
      <c r="R34" s="227">
        <f t="shared" si="7"/>
        <v>0.28419540484326422</v>
      </c>
      <c r="S34" s="227">
        <f t="shared" si="7"/>
        <v>6.2362063754350938E-2</v>
      </c>
      <c r="T34" s="227">
        <f t="shared" si="7"/>
        <v>3.0720541394159362E-2</v>
      </c>
      <c r="U34" s="16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x14ac:dyDescent="0.2">
      <c r="A35" s="1"/>
      <c r="B35" s="1"/>
      <c r="C35" s="25" t="s">
        <v>6</v>
      </c>
      <c r="D35" s="1"/>
      <c r="E35" s="227"/>
      <c r="F35" s="227"/>
      <c r="G35" s="227">
        <f t="shared" si="7"/>
        <v>2.7249571546787976E-3</v>
      </c>
      <c r="H35" s="227">
        <f t="shared" si="7"/>
        <v>9.233488950948554E-2</v>
      </c>
      <c r="I35" s="227">
        <f t="shared" si="7"/>
        <v>0.10200802837349721</v>
      </c>
      <c r="J35" s="227">
        <f t="shared" si="7"/>
        <v>-3.4606962731057567E-2</v>
      </c>
      <c r="K35" s="227">
        <f t="shared" si="7"/>
        <v>1.3272023113517939E-2</v>
      </c>
      <c r="L35" s="227">
        <f t="shared" si="7"/>
        <v>0.14580026301535831</v>
      </c>
      <c r="M35" s="227">
        <f t="shared" si="7"/>
        <v>-2.5614926242549241E-2</v>
      </c>
      <c r="N35" s="227">
        <f t="shared" si="7"/>
        <v>-4.8366997917551058E-2</v>
      </c>
      <c r="O35" s="227">
        <f t="shared" si="7"/>
        <v>-0.75553052706260848</v>
      </c>
      <c r="P35" s="227">
        <f t="shared" si="7"/>
        <v>0.72172508682566994</v>
      </c>
      <c r="Q35" s="227">
        <f t="shared" si="7"/>
        <v>0.45443059546920184</v>
      </c>
      <c r="R35" s="227">
        <f t="shared" si="7"/>
        <v>0.30369668114974679</v>
      </c>
      <c r="S35" s="227">
        <f t="shared" si="7"/>
        <v>0.17552749092165154</v>
      </c>
      <c r="T35" s="227">
        <f t="shared" si="7"/>
        <v>8.2714095640400886E-2</v>
      </c>
      <c r="U35" s="16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x14ac:dyDescent="0.2">
      <c r="A36" s="1"/>
      <c r="B36" s="1"/>
      <c r="C36" s="25" t="s">
        <v>7</v>
      </c>
      <c r="D36" s="1"/>
      <c r="E36" s="227"/>
      <c r="F36" s="227"/>
      <c r="G36" s="227">
        <f t="shared" si="7"/>
        <v>-1.4640415351902525E-2</v>
      </c>
      <c r="H36" s="227">
        <f t="shared" si="7"/>
        <v>7.1629744933152661E-2</v>
      </c>
      <c r="I36" s="227">
        <f t="shared" si="7"/>
        <v>-4.280146723019651E-2</v>
      </c>
      <c r="J36" s="227">
        <f t="shared" si="7"/>
        <v>4.0687112162875128E-2</v>
      </c>
      <c r="K36" s="227">
        <f t="shared" si="7"/>
        <v>-4.2072133379856047E-2</v>
      </c>
      <c r="L36" s="227">
        <f t="shared" si="7"/>
        <v>8.6892395438193715E-2</v>
      </c>
      <c r="M36" s="227">
        <f t="shared" si="7"/>
        <v>6.1417001855950337E-2</v>
      </c>
      <c r="N36" s="227">
        <f t="shared" si="7"/>
        <v>-3.2966935864771063E-3</v>
      </c>
      <c r="O36" s="227">
        <f t="shared" si="7"/>
        <v>-0.83187730742973254</v>
      </c>
      <c r="P36" s="227">
        <f t="shared" si="7"/>
        <v>1.5633968763692367</v>
      </c>
      <c r="Q36" s="227">
        <f t="shared" si="7"/>
        <v>0.40589267916357996</v>
      </c>
      <c r="R36" s="227">
        <f t="shared" si="7"/>
        <v>0.25059362053442302</v>
      </c>
      <c r="S36" s="227">
        <f t="shared" si="7"/>
        <v>0.13377321418500054</v>
      </c>
      <c r="T36" s="227">
        <f t="shared" si="7"/>
        <v>0.12046859012570144</v>
      </c>
      <c r="U36" s="17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2">
      <c r="A37" s="1"/>
      <c r="B37" s="1"/>
      <c r="C37" s="25" t="s">
        <v>8</v>
      </c>
      <c r="D37" s="1"/>
      <c r="E37" s="227"/>
      <c r="F37" s="227"/>
      <c r="G37" s="227">
        <f t="shared" si="7"/>
        <v>6.3932285567269709E-2</v>
      </c>
      <c r="H37" s="227">
        <f t="shared" si="7"/>
        <v>-6.4315804228439744E-3</v>
      </c>
      <c r="I37" s="227">
        <f t="shared" si="7"/>
        <v>8.2362595377589942E-2</v>
      </c>
      <c r="J37" s="227">
        <f t="shared" si="7"/>
        <v>0.12297854059009072</v>
      </c>
      <c r="K37" s="227">
        <f t="shared" si="7"/>
        <v>-3.8165944330155743E-2</v>
      </c>
      <c r="L37" s="227">
        <f t="shared" si="7"/>
        <v>9.4930536302018531E-2</v>
      </c>
      <c r="M37" s="227">
        <f t="shared" si="7"/>
        <v>8.1328573577179597E-2</v>
      </c>
      <c r="N37" s="227">
        <f t="shared" si="7"/>
        <v>-3.3043369399854416E-4</v>
      </c>
      <c r="O37" s="227">
        <f t="shared" si="7"/>
        <v>-0.8343401245305534</v>
      </c>
      <c r="P37" s="227">
        <f t="shared" si="7"/>
        <v>1.1015163591869657</v>
      </c>
      <c r="Q37" s="227">
        <f t="shared" si="7"/>
        <v>0.50275227084816931</v>
      </c>
      <c r="R37" s="227">
        <f t="shared" si="7"/>
        <v>0.30009553232046327</v>
      </c>
      <c r="S37" s="227">
        <f t="shared" si="7"/>
        <v>0.14710502436848638</v>
      </c>
      <c r="T37" s="227">
        <f t="shared" si="7"/>
        <v>0.145826911813</v>
      </c>
      <c r="U37" s="16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2">
      <c r="A38" s="1"/>
      <c r="B38" s="1"/>
      <c r="C38" s="25" t="s">
        <v>9</v>
      </c>
      <c r="D38" s="1"/>
      <c r="E38" s="227"/>
      <c r="F38" s="227"/>
      <c r="G38" s="227">
        <f t="shared" si="7"/>
        <v>5.7117885399146529E-2</v>
      </c>
      <c r="H38" s="227">
        <f t="shared" si="7"/>
        <v>-1.0006225044691286E-2</v>
      </c>
      <c r="I38" s="227">
        <f t="shared" si="7"/>
        <v>6.1990092246342554E-2</v>
      </c>
      <c r="J38" s="227">
        <f t="shared" si="7"/>
        <v>7.6217647230589547E-2</v>
      </c>
      <c r="K38" s="227">
        <f t="shared" si="7"/>
        <v>-8.2027037205384734E-2</v>
      </c>
      <c r="L38" s="227">
        <f t="shared" si="7"/>
        <v>9.4055242587587795E-2</v>
      </c>
      <c r="M38" s="227">
        <f t="shared" si="7"/>
        <v>-4.7747497178872278E-2</v>
      </c>
      <c r="N38" s="227">
        <f t="shared" si="7"/>
        <v>2.516291140453597E-2</v>
      </c>
      <c r="O38" s="227">
        <f t="shared" si="7"/>
        <v>-0.85949854354042032</v>
      </c>
      <c r="P38" s="227">
        <f t="shared" si="7"/>
        <v>0.86981118973101057</v>
      </c>
      <c r="Q38" s="227">
        <f t="shared" si="7"/>
        <v>0.71528212966627103</v>
      </c>
      <c r="R38" s="227">
        <f t="shared" si="7"/>
        <v>0.43457137160115744</v>
      </c>
      <c r="S38" s="227">
        <f t="shared" si="7"/>
        <v>0.23826167604375348</v>
      </c>
      <c r="T38" s="227">
        <f t="shared" si="7"/>
        <v>0.16297742523339864</v>
      </c>
      <c r="U38" s="16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2">
      <c r="A39" s="1"/>
      <c r="B39" s="1"/>
      <c r="C39" s="25" t="s">
        <v>10</v>
      </c>
      <c r="D39" s="1"/>
      <c r="E39" s="227"/>
      <c r="F39" s="227"/>
      <c r="G39" s="227">
        <f t="shared" si="7"/>
        <v>-5.6295307444890086E-2</v>
      </c>
      <c r="H39" s="227">
        <f t="shared" si="7"/>
        <v>9.5072512954757604E-2</v>
      </c>
      <c r="I39" s="227">
        <f t="shared" si="7"/>
        <v>0.21101849387372984</v>
      </c>
      <c r="J39" s="227">
        <f t="shared" si="7"/>
        <v>6.8827913874715652E-2</v>
      </c>
      <c r="K39" s="227">
        <f t="shared" si="7"/>
        <v>-2.7351578208574701E-2</v>
      </c>
      <c r="L39" s="227">
        <f t="shared" si="7"/>
        <v>8.3754356504599725E-2</v>
      </c>
      <c r="M39" s="227">
        <f t="shared" si="7"/>
        <v>5.0458185303910108E-2</v>
      </c>
      <c r="N39" s="227">
        <f t="shared" si="7"/>
        <v>0.11516548242844338</v>
      </c>
      <c r="O39" s="227">
        <f t="shared" si="7"/>
        <v>-0.82925270049679023</v>
      </c>
      <c r="P39" s="227">
        <f t="shared" si="7"/>
        <v>1.1715783700570239</v>
      </c>
      <c r="Q39" s="227">
        <f t="shared" si="7"/>
        <v>0.57365550196807891</v>
      </c>
      <c r="R39" s="227">
        <f t="shared" si="7"/>
        <v>0.27810673393775698</v>
      </c>
      <c r="S39" s="227">
        <f t="shared" si="7"/>
        <v>0.21824824390932696</v>
      </c>
      <c r="T39" s="227">
        <f t="shared" si="7"/>
        <v>0.14270854174250758</v>
      </c>
      <c r="U39" s="16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2">
      <c r="A40" s="1"/>
      <c r="B40" s="1"/>
      <c r="C40" s="25" t="s">
        <v>11</v>
      </c>
      <c r="D40" s="1"/>
      <c r="E40" s="227"/>
      <c r="F40" s="227"/>
      <c r="G40" s="227">
        <f t="shared" si="7"/>
        <v>2.3450718316969876E-2</v>
      </c>
      <c r="H40" s="227">
        <f t="shared" si="7"/>
        <v>8.8749746932919038E-3</v>
      </c>
      <c r="I40" s="227">
        <f t="shared" si="7"/>
        <v>-6.943496368514035E-2</v>
      </c>
      <c r="J40" s="227">
        <f t="shared" si="7"/>
        <v>0.1299126411161069</v>
      </c>
      <c r="K40" s="227">
        <f t="shared" si="7"/>
        <v>-2.7332292543986503E-2</v>
      </c>
      <c r="L40" s="227">
        <f t="shared" si="7"/>
        <v>0.10517035067347202</v>
      </c>
      <c r="M40" s="227">
        <f t="shared" si="7"/>
        <v>0.18780961692327991</v>
      </c>
      <c r="N40" s="227">
        <f t="shared" si="7"/>
        <v>-5.1555805818520817E-2</v>
      </c>
      <c r="O40" s="227">
        <f t="shared" si="7"/>
        <v>-0.90840901667534035</v>
      </c>
      <c r="P40" s="227">
        <f t="shared" si="7"/>
        <v>1.2219375190707318</v>
      </c>
      <c r="Q40" s="227">
        <f t="shared" si="7"/>
        <v>0.86878847557161154</v>
      </c>
      <c r="R40" s="227">
        <f t="shared" si="7"/>
        <v>0.47475740810991329</v>
      </c>
      <c r="S40" s="227">
        <f t="shared" si="7"/>
        <v>0.27500353087444451</v>
      </c>
      <c r="T40" s="227">
        <f t="shared" si="7"/>
        <v>0.1903889419276823</v>
      </c>
      <c r="U40" s="16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2">
      <c r="A41" s="1"/>
      <c r="B41" s="1"/>
      <c r="C41" s="25" t="s">
        <v>12</v>
      </c>
      <c r="D41" s="1"/>
      <c r="E41" s="227"/>
      <c r="F41" s="227"/>
      <c r="G41" s="227">
        <f t="shared" si="7"/>
        <v>9.0937202956520524E-2</v>
      </c>
      <c r="H41" s="227">
        <f t="shared" si="7"/>
        <v>6.5749177667454362E-2</v>
      </c>
      <c r="I41" s="227">
        <f t="shared" si="7"/>
        <v>0.11865414693680143</v>
      </c>
      <c r="J41" s="227">
        <f t="shared" si="7"/>
        <v>0.13401349637373094</v>
      </c>
      <c r="K41" s="227">
        <f t="shared" si="7"/>
        <v>-0.10245592616129418</v>
      </c>
      <c r="L41" s="227">
        <f t="shared" si="7"/>
        <v>0.12174802236868598</v>
      </c>
      <c r="M41" s="227">
        <f t="shared" si="7"/>
        <v>7.5285174997086202E-2</v>
      </c>
      <c r="N41" s="227">
        <f t="shared" si="7"/>
        <v>-8.5801231744825346E-2</v>
      </c>
      <c r="O41" s="227">
        <f t="shared" si="7"/>
        <v>-0.83263980868475107</v>
      </c>
      <c r="P41" s="227">
        <f t="shared" si="7"/>
        <v>1.0948823761398407</v>
      </c>
      <c r="Q41" s="227">
        <f t="shared" si="7"/>
        <v>0.43056139729277776</v>
      </c>
      <c r="R41" s="227">
        <f t="shared" si="7"/>
        <v>0.30171127117987528</v>
      </c>
      <c r="S41" s="227">
        <f t="shared" si="7"/>
        <v>0.16060998734970022</v>
      </c>
      <c r="T41" s="227">
        <f t="shared" si="7"/>
        <v>0.14158446504515965</v>
      </c>
      <c r="U41" s="1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x14ac:dyDescent="0.2">
      <c r="A42" s="1"/>
      <c r="B42" s="1"/>
      <c r="C42" s="25" t="s">
        <v>13</v>
      </c>
      <c r="D42" s="1"/>
      <c r="E42" s="227"/>
      <c r="F42" s="227"/>
      <c r="G42" s="227">
        <f t="shared" si="7"/>
        <v>8.1305048811067149E-2</v>
      </c>
      <c r="H42" s="227">
        <f t="shared" si="7"/>
        <v>7.7404598859813101E-2</v>
      </c>
      <c r="I42" s="227">
        <f t="shared" si="7"/>
        <v>5.6028972744934347E-2</v>
      </c>
      <c r="J42" s="227">
        <f t="shared" si="7"/>
        <v>-2.3103418087921934E-3</v>
      </c>
      <c r="K42" s="227">
        <f t="shared" si="7"/>
        <v>-0.19246144486753103</v>
      </c>
      <c r="L42" s="227">
        <f t="shared" si="7"/>
        <v>-1.1168567584097011E-2</v>
      </c>
      <c r="M42" s="227">
        <f t="shared" si="7"/>
        <v>3.8467519160992225E-2</v>
      </c>
      <c r="N42" s="227">
        <f t="shared" si="7"/>
        <v>-9.911536891007322E-3</v>
      </c>
      <c r="O42" s="227">
        <f t="shared" si="7"/>
        <v>-0.7727428992838592</v>
      </c>
      <c r="P42" s="227">
        <f t="shared" si="7"/>
        <v>0.66985362169884177</v>
      </c>
      <c r="Q42" s="227">
        <f t="shared" si="7"/>
        <v>0.35787465291111142</v>
      </c>
      <c r="R42" s="227">
        <f t="shared" si="7"/>
        <v>0.24926005287975839</v>
      </c>
      <c r="S42" s="227">
        <f t="shared" si="7"/>
        <v>0.14904154609475251</v>
      </c>
      <c r="T42" s="227">
        <f t="shared" si="7"/>
        <v>0.16047083173787491</v>
      </c>
      <c r="U42" s="16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x14ac:dyDescent="0.2">
      <c r="A43" s="1"/>
      <c r="B43" s="1"/>
      <c r="C43" s="25" t="s">
        <v>14</v>
      </c>
      <c r="D43" s="1"/>
      <c r="E43" s="227"/>
      <c r="F43" s="227"/>
      <c r="G43" s="227">
        <f t="shared" si="7"/>
        <v>0.14666469544334926</v>
      </c>
      <c r="H43" s="227">
        <f t="shared" si="7"/>
        <v>0.27999880205764582</v>
      </c>
      <c r="I43" s="227">
        <f t="shared" si="7"/>
        <v>0.19430425961736209</v>
      </c>
      <c r="J43" s="227">
        <f t="shared" si="7"/>
        <v>2.7796028183753485E-2</v>
      </c>
      <c r="K43" s="227">
        <f t="shared" si="7"/>
        <v>1.5330818099648313E-2</v>
      </c>
      <c r="L43" s="227">
        <f t="shared" si="7"/>
        <v>-1.416222321253735E-2</v>
      </c>
      <c r="M43" s="227">
        <f t="shared" si="7"/>
        <v>-6.2941167443738455E-2</v>
      </c>
      <c r="N43" s="227">
        <f t="shared" si="7"/>
        <v>6.570596809372331E-3</v>
      </c>
      <c r="O43" s="227">
        <f t="shared" si="7"/>
        <v>-0.68830149896487947</v>
      </c>
      <c r="P43" s="227">
        <f t="shared" si="7"/>
        <v>0.40874306050545273</v>
      </c>
      <c r="Q43" s="227">
        <f t="shared" si="7"/>
        <v>0.63551012869638135</v>
      </c>
      <c r="R43" s="227">
        <f t="shared" si="7"/>
        <v>0.24020114030836082</v>
      </c>
      <c r="S43" s="227">
        <f t="shared" si="7"/>
        <v>5.1110130326448955E-2</v>
      </c>
      <c r="T43" s="227">
        <f t="shared" si="7"/>
        <v>3.2741858723705386E-2</v>
      </c>
      <c r="U43" s="16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x14ac:dyDescent="0.2">
      <c r="A44" s="1"/>
      <c r="B44" s="1"/>
      <c r="C44" s="25" t="s">
        <v>15</v>
      </c>
      <c r="D44" s="1"/>
      <c r="E44" s="227"/>
      <c r="F44" s="227"/>
      <c r="G44" s="227">
        <f t="shared" si="7"/>
        <v>5.7668002643690208E-2</v>
      </c>
      <c r="H44" s="227">
        <f t="shared" si="7"/>
        <v>4.595064566262641E-2</v>
      </c>
      <c r="I44" s="227">
        <f t="shared" si="7"/>
        <v>7.6267851132726161E-2</v>
      </c>
      <c r="J44" s="227">
        <f t="shared" si="7"/>
        <v>-0.10801610005283524</v>
      </c>
      <c r="K44" s="227">
        <f t="shared" si="7"/>
        <v>-3.1190827591691117E-2</v>
      </c>
      <c r="L44" s="227">
        <f t="shared" si="7"/>
        <v>0.14921440034713673</v>
      </c>
      <c r="M44" s="227">
        <f t="shared" si="7"/>
        <v>6.621431552636925E-2</v>
      </c>
      <c r="N44" s="227">
        <f t="shared" si="7"/>
        <v>6.9874138728478918E-2</v>
      </c>
      <c r="O44" s="227">
        <f t="shared" si="7"/>
        <v>-0.74669581755846215</v>
      </c>
      <c r="P44" s="227">
        <f t="shared" si="7"/>
        <v>1.0329611642307333</v>
      </c>
      <c r="Q44" s="227">
        <f t="shared" si="7"/>
        <v>0.48122877186527035</v>
      </c>
      <c r="R44" s="227">
        <f t="shared" si="7"/>
        <v>0.25074003233653652</v>
      </c>
      <c r="S44" s="227">
        <f t="shared" si="7"/>
        <v>0.10029876268503823</v>
      </c>
      <c r="T44" s="227">
        <f t="shared" si="7"/>
        <v>1.6853564223647366E-2</v>
      </c>
      <c r="U44" s="16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x14ac:dyDescent="0.2">
      <c r="A45" s="1"/>
      <c r="B45" s="1"/>
      <c r="C45" s="25" t="s">
        <v>16</v>
      </c>
      <c r="D45" s="1"/>
      <c r="E45" s="227"/>
      <c r="F45" s="227"/>
      <c r="G45" s="227">
        <f t="shared" si="7"/>
        <v>6.0297729474833917E-2</v>
      </c>
      <c r="H45" s="227">
        <f t="shared" si="7"/>
        <v>0.13210457663306019</v>
      </c>
      <c r="I45" s="227">
        <f t="shared" si="7"/>
        <v>1.8225931114766114E-2</v>
      </c>
      <c r="J45" s="227">
        <f t="shared" si="7"/>
        <v>3.0706275774165848E-2</v>
      </c>
      <c r="K45" s="227">
        <f t="shared" si="7"/>
        <v>2.2474889201309134E-2</v>
      </c>
      <c r="L45" s="227">
        <f t="shared" si="7"/>
        <v>0.10804152530966404</v>
      </c>
      <c r="M45" s="227">
        <f t="shared" si="7"/>
        <v>1.7148191119529033E-2</v>
      </c>
      <c r="N45" s="227">
        <f t="shared" si="7"/>
        <v>-9.7642273130665869E-3</v>
      </c>
      <c r="O45" s="227">
        <f t="shared" si="7"/>
        <v>-0.68628806354649452</v>
      </c>
      <c r="P45" s="227">
        <f t="shared" si="7"/>
        <v>0.94240721868745259</v>
      </c>
      <c r="Q45" s="227">
        <f t="shared" si="7"/>
        <v>0.42896079814392185</v>
      </c>
      <c r="R45" s="227">
        <f t="shared" si="7"/>
        <v>0.13910398018390535</v>
      </c>
      <c r="S45" s="227">
        <f t="shared" si="7"/>
        <v>5.2387755077144549E-2</v>
      </c>
      <c r="T45" s="227">
        <f t="shared" si="7"/>
        <v>1.6434536656807719E-2</v>
      </c>
      <c r="U45" s="16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x14ac:dyDescent="0.2">
      <c r="A46" s="1"/>
      <c r="B46" s="1"/>
      <c r="C46" s="19" t="s">
        <v>17</v>
      </c>
      <c r="D46" s="1"/>
      <c r="E46" s="227"/>
      <c r="F46" s="227"/>
      <c r="G46" s="227">
        <f t="shared" si="7"/>
        <v>5.784014223692302E-2</v>
      </c>
      <c r="H46" s="227">
        <f t="shared" si="7"/>
        <v>0.15217443168841727</v>
      </c>
      <c r="I46" s="227">
        <f t="shared" si="7"/>
        <v>8.5295604063875263E-3</v>
      </c>
      <c r="J46" s="227">
        <f t="shared" si="7"/>
        <v>1.899355505239142E-2</v>
      </c>
      <c r="K46" s="227">
        <f t="shared" si="7"/>
        <v>2.7974027935999235E-2</v>
      </c>
      <c r="L46" s="227">
        <f t="shared" si="7"/>
        <v>8.4778912421439978E-2</v>
      </c>
      <c r="M46" s="227">
        <f t="shared" si="7"/>
        <v>1.8031817835946429E-2</v>
      </c>
      <c r="N46" s="227">
        <f t="shared" si="7"/>
        <v>-1.3947807200790252E-2</v>
      </c>
      <c r="O46" s="227">
        <f t="shared" si="7"/>
        <v>-0.71659046375299673</v>
      </c>
      <c r="P46" s="227">
        <f t="shared" si="7"/>
        <v>1.129203524184653</v>
      </c>
      <c r="Q46" s="227">
        <f t="shared" si="7"/>
        <v>0.44544425950334809</v>
      </c>
      <c r="R46" s="227">
        <f t="shared" si="7"/>
        <v>0.14609538099730734</v>
      </c>
      <c r="S46" s="227">
        <f t="shared" si="7"/>
        <v>4.7990975801244229E-2</v>
      </c>
      <c r="T46" s="227">
        <f t="shared" si="7"/>
        <v>1.7304848024392916E-2</v>
      </c>
      <c r="U46" s="16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x14ac:dyDescent="0.2">
      <c r="A47" s="1"/>
      <c r="B47" s="1"/>
      <c r="C47" s="19" t="s">
        <v>18</v>
      </c>
      <c r="D47" s="1"/>
      <c r="E47" s="227"/>
      <c r="F47" s="227"/>
      <c r="G47" s="227">
        <f t="shared" ref="G47:T48" si="8">G22/F22-1</f>
        <v>7.1237064148459206E-2</v>
      </c>
      <c r="H47" s="227">
        <f t="shared" si="8"/>
        <v>4.3885876399773149E-2</v>
      </c>
      <c r="I47" s="227">
        <f t="shared" si="8"/>
        <v>6.5268479629633447E-2</v>
      </c>
      <c r="J47" s="227">
        <f t="shared" si="8"/>
        <v>8.4504627986726311E-2</v>
      </c>
      <c r="K47" s="227">
        <f t="shared" si="8"/>
        <v>4.1503874667100815E-2</v>
      </c>
      <c r="L47" s="227">
        <f t="shared" si="8"/>
        <v>0.16163829255338302</v>
      </c>
      <c r="M47" s="227">
        <f t="shared" si="8"/>
        <v>1.3633302090334087E-2</v>
      </c>
      <c r="N47" s="227">
        <f t="shared" si="8"/>
        <v>6.9494236216778305E-3</v>
      </c>
      <c r="O47" s="227">
        <f t="shared" si="8"/>
        <v>-0.56774052624230376</v>
      </c>
      <c r="P47" s="227">
        <f t="shared" si="8"/>
        <v>0.46327681737025506</v>
      </c>
      <c r="Q47" s="227">
        <f t="shared" si="8"/>
        <v>0.36743963407867164</v>
      </c>
      <c r="R47" s="227">
        <f t="shared" si="8"/>
        <v>0.11152148722701516</v>
      </c>
      <c r="S47" s="227">
        <f t="shared" si="8"/>
        <v>7.0273493661128894E-2</v>
      </c>
      <c r="T47" s="227">
        <f t="shared" si="8"/>
        <v>1.2967889470848482E-2</v>
      </c>
      <c r="U47" s="16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x14ac:dyDescent="0.2">
      <c r="A48" s="1"/>
      <c r="B48" s="1"/>
      <c r="C48" s="25" t="s">
        <v>19</v>
      </c>
      <c r="D48" s="1"/>
      <c r="E48" s="227"/>
      <c r="F48" s="227"/>
      <c r="G48" s="227">
        <f t="shared" si="8"/>
        <v>-7.8789508006534281E-2</v>
      </c>
      <c r="H48" s="227">
        <f t="shared" si="8"/>
        <v>9.3952300893935359E-2</v>
      </c>
      <c r="I48" s="227">
        <f t="shared" si="8"/>
        <v>5.8984767541609084E-2</v>
      </c>
      <c r="J48" s="227">
        <f t="shared" si="8"/>
        <v>0.1557464825517576</v>
      </c>
      <c r="K48" s="227">
        <f t="shared" si="8"/>
        <v>0.14123170412631181</v>
      </c>
      <c r="L48" s="227">
        <f t="shared" si="8"/>
        <v>-5.7755120174451502E-2</v>
      </c>
      <c r="M48" s="227">
        <f t="shared" si="8"/>
        <v>9.7930791714297305E-2</v>
      </c>
      <c r="N48" s="227">
        <f t="shared" si="8"/>
        <v>-5.0714975762857217E-2</v>
      </c>
      <c r="O48" s="227">
        <f t="shared" si="8"/>
        <v>-0.81198309098593169</v>
      </c>
      <c r="P48" s="227">
        <f t="shared" si="8"/>
        <v>1.2792921079283786</v>
      </c>
      <c r="Q48" s="227">
        <f t="shared" si="8"/>
        <v>0.50807240084858574</v>
      </c>
      <c r="R48" s="227">
        <f t="shared" si="8"/>
        <v>0.24804752173213562</v>
      </c>
      <c r="S48" s="227">
        <f t="shared" si="8"/>
        <v>0.165093961593473</v>
      </c>
      <c r="T48" s="227">
        <f t="shared" si="8"/>
        <v>4.2934998551203973E-2</v>
      </c>
      <c r="U48" s="26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8" customHeight="1" x14ac:dyDescent="0.2">
      <c r="A49" s="1"/>
      <c r="B49" s="1"/>
      <c r="C49" s="220"/>
      <c r="D49" s="221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3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x14ac:dyDescent="0.2">
      <c r="A50" s="1"/>
      <c r="B50" s="1"/>
      <c r="C50" s="20" t="s">
        <v>73</v>
      </c>
      <c r="D50" s="27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0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4.5" customHeight="1" x14ac:dyDescent="0.2">
      <c r="A51" s="1"/>
      <c r="B51" s="1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</sheetData>
  <mergeCells count="8">
    <mergeCell ref="C29:U29"/>
    <mergeCell ref="C51:U51"/>
    <mergeCell ref="C3:U3"/>
    <mergeCell ref="X3:AE3"/>
    <mergeCell ref="C4:U4"/>
    <mergeCell ref="X4:AE4"/>
    <mergeCell ref="C26:U26"/>
    <mergeCell ref="C28:U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forecast_Jan2021</vt:lpstr>
      <vt:lpstr>intl_spend_fcast_Jan2021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Emina Cardamone</dc:creator>
  <cp:lastModifiedBy>Microsoft Office User</cp:lastModifiedBy>
  <dcterms:created xsi:type="dcterms:W3CDTF">2020-01-31T19:36:26Z</dcterms:created>
  <dcterms:modified xsi:type="dcterms:W3CDTF">2021-02-15T18:30:34Z</dcterms:modified>
</cp:coreProperties>
</file>