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na Cardamone\Documents\California\Forecast Sep 2021\"/>
    </mc:Choice>
  </mc:AlternateContent>
  <xr:revisionPtr revIDLastSave="0" documentId="13_ncr:1_{D837D419-E11E-42E0-A3B7-FA468BF077AB}" xr6:coauthVersionLast="46" xr6:coauthVersionMax="46" xr10:uidLastSave="{00000000-0000-0000-0000-000000000000}"/>
  <bookViews>
    <workbookView xWindow="180" yWindow="3710" windowWidth="15880" windowHeight="9350" xr2:uid="{4982D852-261A-4158-8A15-7C0E9EE88297}"/>
  </bookViews>
  <sheets>
    <sheet name="tbl_report" sheetId="1" r:id="rId1"/>
  </sheets>
  <externalReferences>
    <externalReference r:id="rId2"/>
    <externalReference r:id="rId3"/>
  </externalReferences>
  <definedNames>
    <definedName name="_DLX1.USE">#REF!</definedName>
    <definedName name="_dlx10.use">#REF!</definedName>
    <definedName name="Data">[2]sheet0!$C$2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47" i="1" l="1"/>
  <c r="AE147" i="1"/>
  <c r="AA147" i="1"/>
  <c r="AT147" i="1"/>
  <c r="AS147" i="1"/>
  <c r="AJ147" i="1"/>
  <c r="AQ147" i="1"/>
  <c r="AP147" i="1"/>
  <c r="AH147" i="1"/>
  <c r="AF147" i="1"/>
  <c r="AD147" i="1"/>
  <c r="AB147" i="1"/>
  <c r="Z147" i="1"/>
  <c r="AL146" i="1"/>
  <c r="AH146" i="1"/>
  <c r="AD146" i="1"/>
  <c r="Z146" i="1"/>
  <c r="AT146" i="1"/>
  <c r="AS146" i="1"/>
  <c r="AK146" i="1"/>
  <c r="AI146" i="1"/>
  <c r="AP146" i="1"/>
  <c r="AO146" i="1"/>
  <c r="AG146" i="1"/>
  <c r="AE146" i="1"/>
  <c r="AC146" i="1"/>
  <c r="AA146" i="1"/>
  <c r="Y146" i="1"/>
  <c r="AK145" i="1"/>
  <c r="AG145" i="1"/>
  <c r="AC145" i="1"/>
  <c r="Y145" i="1"/>
  <c r="AL145" i="1"/>
  <c r="AS145" i="1"/>
  <c r="AR145" i="1"/>
  <c r="AQ145" i="1"/>
  <c r="AH145" i="1"/>
  <c r="AO145" i="1"/>
  <c r="AF145" i="1"/>
  <c r="AD145" i="1"/>
  <c r="AB145" i="1"/>
  <c r="Z145" i="1"/>
  <c r="AJ144" i="1"/>
  <c r="AF144" i="1"/>
  <c r="AB144" i="1"/>
  <c r="AT144" i="1"/>
  <c r="AK144" i="1"/>
  <c r="AR144" i="1"/>
  <c r="AQ144" i="1"/>
  <c r="AI144" i="1"/>
  <c r="AG144" i="1"/>
  <c r="AE144" i="1"/>
  <c r="AC144" i="1"/>
  <c r="AA144" i="1"/>
  <c r="Y144" i="1"/>
  <c r="AI143" i="1"/>
  <c r="AE143" i="1"/>
  <c r="AA143" i="1"/>
  <c r="AT143" i="1"/>
  <c r="AL143" i="1"/>
  <c r="AJ143" i="1"/>
  <c r="AQ143" i="1"/>
  <c r="AP143" i="1"/>
  <c r="AO143" i="1"/>
  <c r="AF143" i="1"/>
  <c r="AD143" i="1"/>
  <c r="AB143" i="1"/>
  <c r="Z143" i="1"/>
  <c r="AL142" i="1"/>
  <c r="AH142" i="1"/>
  <c r="AD142" i="1"/>
  <c r="Z142" i="1"/>
  <c r="AT142" i="1"/>
  <c r="AS142" i="1"/>
  <c r="AR142" i="1"/>
  <c r="AI142" i="1"/>
  <c r="AP142" i="1"/>
  <c r="AO142" i="1"/>
  <c r="AG142" i="1"/>
  <c r="AE142" i="1"/>
  <c r="AC142" i="1"/>
  <c r="AA142" i="1"/>
  <c r="Y142" i="1"/>
  <c r="AK141" i="1"/>
  <c r="AG141" i="1"/>
  <c r="AC141" i="1"/>
  <c r="Y141" i="1"/>
  <c r="AL141" i="1"/>
  <c r="AS141" i="1"/>
  <c r="AR141" i="1"/>
  <c r="AJ141" i="1"/>
  <c r="AH141" i="1"/>
  <c r="AO141" i="1"/>
  <c r="AF141" i="1"/>
  <c r="AD141" i="1"/>
  <c r="AB141" i="1"/>
  <c r="Z141" i="1"/>
  <c r="AJ140" i="1"/>
  <c r="AF140" i="1"/>
  <c r="AB140" i="1"/>
  <c r="AL140" i="1"/>
  <c r="AK140" i="1"/>
  <c r="AR140" i="1"/>
  <c r="AQ140" i="1"/>
  <c r="AP140" i="1"/>
  <c r="AG140" i="1"/>
  <c r="AE140" i="1"/>
  <c r="AC140" i="1"/>
  <c r="AA140" i="1"/>
  <c r="Y140" i="1"/>
  <c r="AI139" i="1"/>
  <c r="AE139" i="1"/>
  <c r="AA139" i="1"/>
  <c r="AT139" i="1"/>
  <c r="AS139" i="1"/>
  <c r="AJ139" i="1"/>
  <c r="AQ139" i="1"/>
  <c r="AP139" i="1"/>
  <c r="AH139" i="1"/>
  <c r="AF139" i="1"/>
  <c r="AD139" i="1"/>
  <c r="AB139" i="1"/>
  <c r="Z139" i="1"/>
  <c r="AL138" i="1"/>
  <c r="AH138" i="1"/>
  <c r="AD138" i="1"/>
  <c r="Z138" i="1"/>
  <c r="AT138" i="1"/>
  <c r="AS138" i="1"/>
  <c r="AK138" i="1"/>
  <c r="AI138" i="1"/>
  <c r="AP138" i="1"/>
  <c r="AO138" i="1"/>
  <c r="AG138" i="1"/>
  <c r="AE138" i="1"/>
  <c r="AC138" i="1"/>
  <c r="AA138" i="1"/>
  <c r="Y138" i="1"/>
  <c r="AK137" i="1"/>
  <c r="AG137" i="1"/>
  <c r="AC137" i="1"/>
  <c r="Y137" i="1"/>
  <c r="AL137" i="1"/>
  <c r="AS137" i="1"/>
  <c r="AR137" i="1"/>
  <c r="AQ137" i="1"/>
  <c r="AH137" i="1"/>
  <c r="AO137" i="1"/>
  <c r="AF137" i="1"/>
  <c r="AD137" i="1"/>
  <c r="AB137" i="1"/>
  <c r="Z137" i="1"/>
  <c r="AJ136" i="1"/>
  <c r="AF136" i="1"/>
  <c r="AB136" i="1"/>
  <c r="AT136" i="1"/>
  <c r="AK136" i="1"/>
  <c r="AR136" i="1"/>
  <c r="AQ136" i="1"/>
  <c r="AI136" i="1"/>
  <c r="AG136" i="1"/>
  <c r="AE136" i="1"/>
  <c r="AC136" i="1"/>
  <c r="AA136" i="1"/>
  <c r="Y136" i="1"/>
  <c r="AI135" i="1"/>
  <c r="AE135" i="1"/>
  <c r="AA135" i="1"/>
  <c r="AT135" i="1"/>
  <c r="AL135" i="1"/>
  <c r="AJ135" i="1"/>
  <c r="AQ135" i="1"/>
  <c r="AP135" i="1"/>
  <c r="AO135" i="1"/>
  <c r="AF135" i="1"/>
  <c r="AD135" i="1"/>
  <c r="AB135" i="1"/>
  <c r="Z135" i="1"/>
  <c r="AL134" i="1"/>
  <c r="AH134" i="1"/>
  <c r="AD134" i="1"/>
  <c r="Z134" i="1"/>
  <c r="AT134" i="1"/>
  <c r="AS134" i="1"/>
  <c r="AI134" i="1"/>
  <c r="AP134" i="1"/>
  <c r="AO134" i="1"/>
  <c r="AG134" i="1"/>
  <c r="AE134" i="1"/>
  <c r="AA134" i="1"/>
  <c r="Y134" i="1"/>
  <c r="AK133" i="1"/>
  <c r="AG133" i="1"/>
  <c r="AC133" i="1"/>
  <c r="Y133" i="1"/>
  <c r="AL133" i="1"/>
  <c r="AS133" i="1"/>
  <c r="AR133" i="1"/>
  <c r="AH133" i="1"/>
  <c r="AO133" i="1"/>
  <c r="AD133" i="1"/>
  <c r="Z133" i="1"/>
  <c r="AJ132" i="1"/>
  <c r="AF132" i="1"/>
  <c r="AB132" i="1"/>
  <c r="AL132" i="1"/>
  <c r="AK132" i="1"/>
  <c r="AR132" i="1"/>
  <c r="AQ132" i="1"/>
  <c r="AG132" i="1"/>
  <c r="AC132" i="1"/>
  <c r="Y132" i="1"/>
  <c r="AI131" i="1"/>
  <c r="AE131" i="1"/>
  <c r="AA131" i="1"/>
  <c r="AT131" i="1"/>
  <c r="AS131" i="1"/>
  <c r="AJ131" i="1"/>
  <c r="AQ131" i="1"/>
  <c r="AP131" i="1"/>
  <c r="AF131" i="1"/>
  <c r="AB131" i="1"/>
  <c r="AL129" i="1"/>
  <c r="AH129" i="1"/>
  <c r="AD129" i="1"/>
  <c r="Z129" i="1"/>
  <c r="AI129" i="1"/>
  <c r="AE129" i="1"/>
  <c r="AA129" i="1"/>
  <c r="Y129" i="1"/>
  <c r="AQ127" i="1"/>
  <c r="AR127" i="1" s="1"/>
  <c r="AS127" i="1" s="1"/>
  <c r="AT127" i="1" s="1"/>
  <c r="AP127" i="1"/>
  <c r="X127" i="1"/>
  <c r="Y127" i="1" s="1"/>
  <c r="Z127" i="1" s="1"/>
  <c r="AA127" i="1" s="1"/>
  <c r="AB127" i="1" s="1"/>
  <c r="AC127" i="1" s="1"/>
  <c r="AD127" i="1" s="1"/>
  <c r="AE127" i="1" s="1"/>
  <c r="AF127" i="1" s="1"/>
  <c r="AG127" i="1" s="1"/>
  <c r="AH127" i="1" s="1"/>
  <c r="AI127" i="1" s="1"/>
  <c r="AJ127" i="1" s="1"/>
  <c r="AK127" i="1" s="1"/>
  <c r="AL127" i="1" s="1"/>
  <c r="D127" i="1"/>
  <c r="E127" i="1" s="1"/>
  <c r="F127" i="1" s="1"/>
  <c r="G127" i="1" s="1"/>
  <c r="H127" i="1" s="1"/>
  <c r="I127" i="1" s="1"/>
  <c r="J127" i="1" s="1"/>
  <c r="K127" i="1" s="1"/>
  <c r="L127" i="1" s="1"/>
  <c r="M127" i="1" s="1"/>
  <c r="N127" i="1" s="1"/>
  <c r="O127" i="1" s="1"/>
  <c r="P127" i="1" s="1"/>
  <c r="Q127" i="1" s="1"/>
  <c r="R127" i="1" s="1"/>
  <c r="S127" i="1" s="1"/>
  <c r="AQ119" i="1"/>
  <c r="AK119" i="1"/>
  <c r="Y119" i="1"/>
  <c r="AL119" i="1"/>
  <c r="AS119" i="1"/>
  <c r="AI119" i="1"/>
  <c r="AH119" i="1"/>
  <c r="AO119" i="1"/>
  <c r="AT119" i="1"/>
  <c r="AE119" i="1"/>
  <c r="AD119" i="1"/>
  <c r="AB119" i="1"/>
  <c r="AA119" i="1"/>
  <c r="Z119" i="1"/>
  <c r="X119" i="1"/>
  <c r="W119" i="1"/>
  <c r="AE118" i="1"/>
  <c r="AL118" i="1"/>
  <c r="AH118" i="1"/>
  <c r="AF118" i="1"/>
  <c r="AD118" i="1"/>
  <c r="AA118" i="1"/>
  <c r="Z118" i="1"/>
  <c r="X118" i="1"/>
  <c r="W118" i="1"/>
  <c r="AS115" i="1"/>
  <c r="AR115" i="1"/>
  <c r="AO115" i="1"/>
  <c r="AH115" i="1"/>
  <c r="Z115" i="1"/>
  <c r="AT115" i="1"/>
  <c r="AK115" i="1"/>
  <c r="AJ115" i="1"/>
  <c r="AQ115" i="1"/>
  <c r="AP115" i="1"/>
  <c r="AG115" i="1"/>
  <c r="AE115" i="1"/>
  <c r="AD115" i="1"/>
  <c r="AC115" i="1"/>
  <c r="AA115" i="1"/>
  <c r="Y115" i="1"/>
  <c r="W115" i="1"/>
  <c r="AL114" i="1"/>
  <c r="AH114" i="1"/>
  <c r="AG114" i="1"/>
  <c r="AD114" i="1"/>
  <c r="Z114" i="1"/>
  <c r="Y114" i="1"/>
  <c r="AT114" i="1"/>
  <c r="AR114" i="1"/>
  <c r="AI114" i="1"/>
  <c r="AP114" i="1"/>
  <c r="AE114" i="1"/>
  <c r="AC114" i="1"/>
  <c r="AA114" i="1"/>
  <c r="AT113" i="1"/>
  <c r="AK113" i="1"/>
  <c r="AG113" i="1"/>
  <c r="AC113" i="1"/>
  <c r="Y113" i="1"/>
  <c r="AL113" i="1"/>
  <c r="AS113" i="1"/>
  <c r="AR113" i="1"/>
  <c r="AH113" i="1"/>
  <c r="AO113" i="1"/>
  <c r="AE113" i="1"/>
  <c r="AD113" i="1"/>
  <c r="Z113" i="1"/>
  <c r="AT112" i="1"/>
  <c r="AO112" i="1"/>
  <c r="AJ112" i="1"/>
  <c r="AB112" i="1"/>
  <c r="AL112" i="1"/>
  <c r="AR112" i="1"/>
  <c r="AQ112" i="1"/>
  <c r="AH112" i="1"/>
  <c r="AP112" i="1"/>
  <c r="AE112" i="1"/>
  <c r="AD112" i="1"/>
  <c r="AA112" i="1"/>
  <c r="Z112" i="1"/>
  <c r="X112" i="1"/>
  <c r="W112" i="1"/>
  <c r="AS111" i="1"/>
  <c r="AR111" i="1"/>
  <c r="AO111" i="1"/>
  <c r="AD111" i="1"/>
  <c r="AT111" i="1"/>
  <c r="AK111" i="1"/>
  <c r="AQ111" i="1"/>
  <c r="AG111" i="1"/>
  <c r="AE111" i="1"/>
  <c r="AC111" i="1"/>
  <c r="AA111" i="1"/>
  <c r="Z111" i="1"/>
  <c r="Y111" i="1"/>
  <c r="AR110" i="1"/>
  <c r="AL110" i="1"/>
  <c r="AK110" i="1"/>
  <c r="AD110" i="1"/>
  <c r="AC110" i="1"/>
  <c r="Y110" i="1"/>
  <c r="AT110" i="1"/>
  <c r="AS110" i="1"/>
  <c r="AP110" i="1"/>
  <c r="AO110" i="1"/>
  <c r="AE110" i="1"/>
  <c r="AA110" i="1"/>
  <c r="Z110" i="1"/>
  <c r="W110" i="1"/>
  <c r="AQ109" i="1"/>
  <c r="AD109" i="1"/>
  <c r="AJ109" i="1"/>
  <c r="AF109" i="1"/>
  <c r="AB109" i="1"/>
  <c r="Z109" i="1"/>
  <c r="X109" i="1"/>
  <c r="AT108" i="1"/>
  <c r="AS108" i="1"/>
  <c r="AO108" i="1"/>
  <c r="AK108" i="1"/>
  <c r="AG108" i="1"/>
  <c r="AF108" i="1"/>
  <c r="AL108" i="1"/>
  <c r="AR108" i="1"/>
  <c r="AH108" i="1"/>
  <c r="AP108" i="1"/>
  <c r="AE108" i="1"/>
  <c r="AD108" i="1"/>
  <c r="AC108" i="1"/>
  <c r="AB108" i="1"/>
  <c r="Z108" i="1"/>
  <c r="Y108" i="1"/>
  <c r="W108" i="1"/>
  <c r="AR107" i="1"/>
  <c r="AI107" i="1"/>
  <c r="AE107" i="1"/>
  <c r="AD107" i="1"/>
  <c r="Z107" i="1"/>
  <c r="X107" i="1"/>
  <c r="AL107" i="1"/>
  <c r="AJ107" i="1"/>
  <c r="AH107" i="1"/>
  <c r="AP107" i="1"/>
  <c r="AB107" i="1"/>
  <c r="AA107" i="1"/>
  <c r="W107" i="1"/>
  <c r="AR106" i="1"/>
  <c r="AE106" i="1"/>
  <c r="AA106" i="1"/>
  <c r="Z106" i="1"/>
  <c r="AT106" i="1"/>
  <c r="AS106" i="1"/>
  <c r="AQ106" i="1"/>
  <c r="AO106" i="1"/>
  <c r="AC106" i="1"/>
  <c r="Y106" i="1"/>
  <c r="W106" i="1"/>
  <c r="AT105" i="1"/>
  <c r="AP105" i="1"/>
  <c r="AL105" i="1"/>
  <c r="AH105" i="1"/>
  <c r="AG105" i="1"/>
  <c r="AC105" i="1"/>
  <c r="AB105" i="1"/>
  <c r="AK105" i="1"/>
  <c r="AE105" i="1"/>
  <c r="AD105" i="1"/>
  <c r="AA105" i="1"/>
  <c r="Z105" i="1"/>
  <c r="Y105" i="1"/>
  <c r="X105" i="1"/>
  <c r="W105" i="1"/>
  <c r="AS104" i="1"/>
  <c r="AR104" i="1"/>
  <c r="AO104" i="1"/>
  <c r="AI104" i="1"/>
  <c r="AE104" i="1"/>
  <c r="AT104" i="1"/>
  <c r="AK104" i="1"/>
  <c r="AQ104" i="1"/>
  <c r="AP104" i="1"/>
  <c r="AG104" i="1"/>
  <c r="AD104" i="1"/>
  <c r="AC104" i="1"/>
  <c r="AA104" i="1"/>
  <c r="Z104" i="1"/>
  <c r="Y104" i="1"/>
  <c r="W104" i="1"/>
  <c r="AR103" i="1"/>
  <c r="AL103" i="1"/>
  <c r="AK103" i="1"/>
  <c r="AG103" i="1"/>
  <c r="AD103" i="1"/>
  <c r="AC103" i="1"/>
  <c r="Y103" i="1"/>
  <c r="AT103" i="1"/>
  <c r="AS103" i="1"/>
  <c r="AJ103" i="1"/>
  <c r="AQ103" i="1"/>
  <c r="AP103" i="1"/>
  <c r="AO103" i="1"/>
  <c r="AF103" i="1"/>
  <c r="AE103" i="1"/>
  <c r="AB103" i="1"/>
  <c r="AA103" i="1"/>
  <c r="X103" i="1"/>
  <c r="W103" i="1"/>
  <c r="AP102" i="1"/>
  <c r="AK102" i="1"/>
  <c r="AF102" i="1"/>
  <c r="AC102" i="1"/>
  <c r="AL102" i="1"/>
  <c r="AS102" i="1"/>
  <c r="AJ102" i="1"/>
  <c r="AI102" i="1"/>
  <c r="AO102" i="1"/>
  <c r="AR102" i="1"/>
  <c r="AE102" i="1"/>
  <c r="AD102" i="1"/>
  <c r="AB102" i="1"/>
  <c r="AA102" i="1"/>
  <c r="Z102" i="1"/>
  <c r="X102" i="1"/>
  <c r="W102" i="1"/>
  <c r="AT101" i="1"/>
  <c r="AQ101" i="1"/>
  <c r="AO101" i="1"/>
  <c r="AG101" i="1"/>
  <c r="AE101" i="1"/>
  <c r="AS101" i="1"/>
  <c r="AJ101" i="1"/>
  <c r="AH101" i="1"/>
  <c r="AP101" i="1"/>
  <c r="AF101" i="1"/>
  <c r="AC101" i="1"/>
  <c r="AB101" i="1"/>
  <c r="Z101" i="1"/>
  <c r="Y101" i="1"/>
  <c r="X101" i="1"/>
  <c r="W101" i="1"/>
  <c r="AT100" i="1"/>
  <c r="AR100" i="1"/>
  <c r="AL100" i="1"/>
  <c r="AJ100" i="1"/>
  <c r="AI100" i="1"/>
  <c r="AH100" i="1"/>
  <c r="AD100" i="1"/>
  <c r="Z100" i="1"/>
  <c r="AK100" i="1"/>
  <c r="AG100" i="1"/>
  <c r="AS100" i="1"/>
  <c r="AE100" i="1"/>
  <c r="AC100" i="1"/>
  <c r="AB100" i="1"/>
  <c r="AA100" i="1"/>
  <c r="Y100" i="1"/>
  <c r="X100" i="1"/>
  <c r="W100" i="1"/>
  <c r="AS99" i="1"/>
  <c r="AR99" i="1"/>
  <c r="AQ99" i="1"/>
  <c r="AI99" i="1"/>
  <c r="AG99" i="1"/>
  <c r="Y99" i="1"/>
  <c r="AT99" i="1"/>
  <c r="AK99" i="1"/>
  <c r="AJ99" i="1"/>
  <c r="AP99" i="1"/>
  <c r="AO99" i="1"/>
  <c r="AF99" i="1"/>
  <c r="AE99" i="1"/>
  <c r="AC99" i="1"/>
  <c r="AB99" i="1"/>
  <c r="AA99" i="1"/>
  <c r="X99" i="1"/>
  <c r="W99" i="1"/>
  <c r="AR97" i="1"/>
  <c r="AQ97" i="1"/>
  <c r="AP97" i="1"/>
  <c r="AK97" i="1"/>
  <c r="AF97" i="1"/>
  <c r="AC97" i="1"/>
  <c r="AB97" i="1"/>
  <c r="X97" i="1"/>
  <c r="AL97" i="1"/>
  <c r="AS97" i="1"/>
  <c r="AJ97" i="1"/>
  <c r="AI97" i="1"/>
  <c r="AO97" i="1"/>
  <c r="AE97" i="1"/>
  <c r="AD97" i="1"/>
  <c r="AA97" i="1"/>
  <c r="Z97" i="1"/>
  <c r="W97" i="1"/>
  <c r="AQ95" i="1"/>
  <c r="AR95" i="1" s="1"/>
  <c r="AS95" i="1" s="1"/>
  <c r="AT95" i="1" s="1"/>
  <c r="AP95" i="1"/>
  <c r="X95" i="1"/>
  <c r="Y95" i="1" s="1"/>
  <c r="Z95" i="1" s="1"/>
  <c r="AA95" i="1" s="1"/>
  <c r="AB95" i="1" s="1"/>
  <c r="AC95" i="1" s="1"/>
  <c r="AD95" i="1" s="1"/>
  <c r="AE95" i="1" s="1"/>
  <c r="AF95" i="1" s="1"/>
  <c r="AG95" i="1" s="1"/>
  <c r="AH95" i="1" s="1"/>
  <c r="AI95" i="1" s="1"/>
  <c r="AJ95" i="1" s="1"/>
  <c r="AK95" i="1" s="1"/>
  <c r="AL95" i="1" s="1"/>
  <c r="D95" i="1"/>
  <c r="E95" i="1" s="1"/>
  <c r="F95" i="1" s="1"/>
  <c r="G95" i="1" s="1"/>
  <c r="H95" i="1" s="1"/>
  <c r="I95" i="1" s="1"/>
  <c r="J95" i="1" s="1"/>
  <c r="K95" i="1" s="1"/>
  <c r="L95" i="1" s="1"/>
  <c r="M95" i="1" s="1"/>
  <c r="N95" i="1" s="1"/>
  <c r="O95" i="1" s="1"/>
  <c r="P95" i="1" s="1"/>
  <c r="Q95" i="1" s="1"/>
  <c r="R95" i="1" s="1"/>
  <c r="S95" i="1" s="1"/>
  <c r="AS86" i="1"/>
  <c r="AP86" i="1"/>
  <c r="AO86" i="1"/>
  <c r="AK86" i="1"/>
  <c r="AI86" i="1"/>
  <c r="AG86" i="1"/>
  <c r="AL86" i="1"/>
  <c r="AR86" i="1"/>
  <c r="AQ86" i="1"/>
  <c r="AH86" i="1"/>
  <c r="AS85" i="1"/>
  <c r="AP85" i="1"/>
  <c r="AI85" i="1"/>
  <c r="AT85" i="1"/>
  <c r="AR85" i="1"/>
  <c r="AH85" i="1"/>
  <c r="AO85" i="1"/>
  <c r="AR84" i="1"/>
  <c r="AO84" i="1"/>
  <c r="AL84" i="1"/>
  <c r="AH84" i="1"/>
  <c r="AT84" i="1"/>
  <c r="AJ84" i="1"/>
  <c r="AQ84" i="1"/>
  <c r="AS84" i="1"/>
  <c r="AR83" i="1"/>
  <c r="AP83" i="1"/>
  <c r="AH83" i="1"/>
  <c r="AT83" i="1"/>
  <c r="AK83" i="1"/>
  <c r="AG83" i="1"/>
  <c r="AP81" i="1"/>
  <c r="AQ81" i="1" s="1"/>
  <c r="AR81" i="1" s="1"/>
  <c r="AS81" i="1" s="1"/>
  <c r="AT81" i="1" s="1"/>
  <c r="Z81" i="1"/>
  <c r="AA81" i="1" s="1"/>
  <c r="AB81" i="1" s="1"/>
  <c r="AC81" i="1" s="1"/>
  <c r="AD81" i="1" s="1"/>
  <c r="AE81" i="1" s="1"/>
  <c r="AF81" i="1" s="1"/>
  <c r="AG81" i="1" s="1"/>
  <c r="AH81" i="1" s="1"/>
  <c r="AI81" i="1" s="1"/>
  <c r="AJ81" i="1" s="1"/>
  <c r="AK81" i="1" s="1"/>
  <c r="AL81" i="1" s="1"/>
  <c r="X81" i="1"/>
  <c r="Y81" i="1" s="1"/>
  <c r="F81" i="1"/>
  <c r="G81" i="1" s="1"/>
  <c r="H81" i="1" s="1"/>
  <c r="I81" i="1" s="1"/>
  <c r="J81" i="1" s="1"/>
  <c r="K81" i="1" s="1"/>
  <c r="L81" i="1" s="1"/>
  <c r="M81" i="1" s="1"/>
  <c r="N81" i="1" s="1"/>
  <c r="O81" i="1" s="1"/>
  <c r="P81" i="1" s="1"/>
  <c r="Q81" i="1" s="1"/>
  <c r="R81" i="1" s="1"/>
  <c r="S81" i="1" s="1"/>
  <c r="D81" i="1"/>
  <c r="E81" i="1" s="1"/>
  <c r="AT73" i="1"/>
  <c r="AJ73" i="1"/>
  <c r="AK73" i="1"/>
  <c r="AR73" i="1"/>
  <c r="AI73" i="1"/>
  <c r="AP73" i="1"/>
  <c r="AO73" i="1"/>
  <c r="AT72" i="1"/>
  <c r="AR72" i="1"/>
  <c r="AJ72" i="1"/>
  <c r="AL72" i="1"/>
  <c r="AK72" i="1"/>
  <c r="AQ72" i="1"/>
  <c r="AI72" i="1"/>
  <c r="AG72" i="1"/>
  <c r="AS71" i="1"/>
  <c r="AR71" i="1"/>
  <c r="AL71" i="1"/>
  <c r="AI71" i="1"/>
  <c r="AT71" i="1"/>
  <c r="AK71" i="1"/>
  <c r="AQ71" i="1"/>
  <c r="AP71" i="1"/>
  <c r="AH71" i="1"/>
  <c r="AT70" i="1"/>
  <c r="AR70" i="1"/>
  <c r="AL70" i="1"/>
  <c r="AK70" i="1"/>
  <c r="AJ70" i="1"/>
  <c r="AG70" i="1"/>
  <c r="AS70" i="1"/>
  <c r="AI70" i="1"/>
  <c r="AH70" i="1"/>
  <c r="AO70" i="1"/>
  <c r="AT69" i="1"/>
  <c r="AJ69" i="1"/>
  <c r="AK69" i="1"/>
  <c r="AR69" i="1"/>
  <c r="AI69" i="1"/>
  <c r="AP69" i="1"/>
  <c r="AO69" i="1"/>
  <c r="AT67" i="1"/>
  <c r="AR67" i="1"/>
  <c r="AJ67" i="1"/>
  <c r="AL67" i="1"/>
  <c r="AK67" i="1"/>
  <c r="AQ67" i="1"/>
  <c r="AI67" i="1"/>
  <c r="AG67" i="1"/>
  <c r="AS66" i="1"/>
  <c r="AR66" i="1"/>
  <c r="AL66" i="1"/>
  <c r="AI66" i="1"/>
  <c r="AT66" i="1"/>
  <c r="AK66" i="1"/>
  <c r="AQ66" i="1"/>
  <c r="AP66" i="1"/>
  <c r="AH66" i="1"/>
  <c r="AT65" i="1"/>
  <c r="AR65" i="1"/>
  <c r="AL65" i="1"/>
  <c r="AK65" i="1"/>
  <c r="AJ65" i="1"/>
  <c r="AG65" i="1"/>
  <c r="AS65" i="1"/>
  <c r="AI65" i="1"/>
  <c r="AH65" i="1"/>
  <c r="AO65" i="1"/>
  <c r="AT64" i="1"/>
  <c r="AJ64" i="1"/>
  <c r="AK64" i="1"/>
  <c r="AR64" i="1"/>
  <c r="AI64" i="1"/>
  <c r="AP64" i="1"/>
  <c r="AO64" i="1"/>
  <c r="AT63" i="1"/>
  <c r="AR63" i="1"/>
  <c r="AJ63" i="1"/>
  <c r="AL63" i="1"/>
  <c r="AK63" i="1"/>
  <c r="AQ63" i="1"/>
  <c r="AI63" i="1"/>
  <c r="AG63" i="1"/>
  <c r="AS61" i="1"/>
  <c r="AR61" i="1"/>
  <c r="AL61" i="1"/>
  <c r="AI61" i="1"/>
  <c r="AT61" i="1"/>
  <c r="AK61" i="1"/>
  <c r="AQ61" i="1"/>
  <c r="AP61" i="1"/>
  <c r="AH61" i="1"/>
  <c r="AT60" i="1"/>
  <c r="AR60" i="1"/>
  <c r="AL60" i="1"/>
  <c r="AK60" i="1"/>
  <c r="AJ60" i="1"/>
  <c r="AG60" i="1"/>
  <c r="AS60" i="1"/>
  <c r="AI60" i="1"/>
  <c r="AH60" i="1"/>
  <c r="AO60" i="1"/>
  <c r="AT59" i="1"/>
  <c r="AJ59" i="1"/>
  <c r="AK59" i="1"/>
  <c r="AR59" i="1"/>
  <c r="AI59" i="1"/>
  <c r="AP59" i="1"/>
  <c r="AO59" i="1"/>
  <c r="AP58" i="1"/>
  <c r="AL58" i="1"/>
  <c r="AT58" i="1"/>
  <c r="AK58" i="1"/>
  <c r="AJ58" i="1"/>
  <c r="AI58" i="1"/>
  <c r="AO58" i="1"/>
  <c r="AQ58" i="1"/>
  <c r="AS57" i="1"/>
  <c r="AQ57" i="1"/>
  <c r="AI57" i="1"/>
  <c r="AG57" i="1"/>
  <c r="AL57" i="1"/>
  <c r="AR57" i="1"/>
  <c r="AP57" i="1"/>
  <c r="AH57" i="1"/>
  <c r="AT57" i="1"/>
  <c r="AT56" i="1"/>
  <c r="AL56" i="1"/>
  <c r="AJ56" i="1"/>
  <c r="AS56" i="1"/>
  <c r="AK56" i="1"/>
  <c r="AI56" i="1"/>
  <c r="AH56" i="1"/>
  <c r="AG56" i="1"/>
  <c r="AQ55" i="1"/>
  <c r="AO55" i="1"/>
  <c r="AG55" i="1"/>
  <c r="AL55" i="1"/>
  <c r="AK55" i="1"/>
  <c r="AJ55" i="1"/>
  <c r="AP55" i="1"/>
  <c r="AR55" i="1"/>
  <c r="AJ53" i="1"/>
  <c r="AH53" i="1"/>
  <c r="AL53" i="1"/>
  <c r="AS53" i="1"/>
  <c r="AQ53" i="1"/>
  <c r="AI53" i="1"/>
  <c r="AG53" i="1"/>
  <c r="AT53" i="1"/>
  <c r="AR51" i="1"/>
  <c r="AO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AP49" i="1"/>
  <c r="AQ49" i="1" s="1"/>
  <c r="AR49" i="1" s="1"/>
  <c r="AS49" i="1" s="1"/>
  <c r="AT49" i="1" s="1"/>
  <c r="Y49" i="1"/>
  <c r="Z49" i="1" s="1"/>
  <c r="AA49" i="1" s="1"/>
  <c r="AB49" i="1" s="1"/>
  <c r="AC49" i="1" s="1"/>
  <c r="AD49" i="1" s="1"/>
  <c r="AE49" i="1" s="1"/>
  <c r="AF49" i="1" s="1"/>
  <c r="AG49" i="1" s="1"/>
  <c r="AH49" i="1" s="1"/>
  <c r="AI49" i="1" s="1"/>
  <c r="AJ49" i="1" s="1"/>
  <c r="AK49" i="1" s="1"/>
  <c r="AL49" i="1" s="1"/>
  <c r="X49" i="1"/>
  <c r="E49" i="1"/>
  <c r="F49" i="1" s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D49" i="1"/>
  <c r="AP41" i="1"/>
  <c r="AH41" i="1"/>
  <c r="AF41" i="1"/>
  <c r="Z41" i="1"/>
  <c r="AL41" i="1"/>
  <c r="AK41" i="1"/>
  <c r="AQ41" i="1"/>
  <c r="AO41" i="1"/>
  <c r="AR41" i="1"/>
  <c r="L41" i="1"/>
  <c r="AE41" i="1" s="1"/>
  <c r="K41" i="1"/>
  <c r="K39" i="1" s="1"/>
  <c r="J41" i="1"/>
  <c r="I41" i="1"/>
  <c r="AC41" i="1" s="1"/>
  <c r="H41" i="1"/>
  <c r="AA41" i="1" s="1"/>
  <c r="G41" i="1"/>
  <c r="F41" i="1"/>
  <c r="E41" i="1"/>
  <c r="Y41" i="1" s="1"/>
  <c r="AS40" i="1"/>
  <c r="AK40" i="1"/>
  <c r="AI40" i="1"/>
  <c r="AC40" i="1"/>
  <c r="AA40" i="1"/>
  <c r="AT40" i="1"/>
  <c r="AR40" i="1"/>
  <c r="AJ40" i="1"/>
  <c r="AH40" i="1"/>
  <c r="AG40" i="1"/>
  <c r="AF40" i="1"/>
  <c r="AD40" i="1"/>
  <c r="J39" i="1"/>
  <c r="AC39" i="1" s="1"/>
  <c r="AB40" i="1"/>
  <c r="Z40" i="1"/>
  <c r="Y40" i="1"/>
  <c r="AP39" i="1"/>
  <c r="AL39" i="1"/>
  <c r="AT39" i="1"/>
  <c r="AK39" i="1"/>
  <c r="AJ39" i="1"/>
  <c r="AQ39" i="1"/>
  <c r="AI39" i="1"/>
  <c r="AO39" i="1"/>
  <c r="I39" i="1"/>
  <c r="G39" i="1"/>
  <c r="E39" i="1"/>
  <c r="AS35" i="1"/>
  <c r="AR35" i="1"/>
  <c r="AQ35" i="1"/>
  <c r="AL35" i="1"/>
  <c r="AK35" i="1"/>
  <c r="AJ35" i="1"/>
  <c r="AI35" i="1"/>
  <c r="AH35" i="1"/>
  <c r="AG35" i="1"/>
  <c r="AF35" i="1"/>
  <c r="L35" i="1"/>
  <c r="AE35" i="1" s="1"/>
  <c r="K35" i="1"/>
  <c r="AD35" i="1" s="1"/>
  <c r="J35" i="1"/>
  <c r="AC35" i="1" s="1"/>
  <c r="I35" i="1"/>
  <c r="AB35" i="1" s="1"/>
  <c r="H35" i="1"/>
  <c r="AA35" i="1" s="1"/>
  <c r="G35" i="1"/>
  <c r="Z35" i="1" s="1"/>
  <c r="F35" i="1"/>
  <c r="Y35" i="1" s="1"/>
  <c r="E35" i="1"/>
  <c r="X35" i="1" s="1"/>
  <c r="D35" i="1"/>
  <c r="W35" i="1" s="1"/>
  <c r="C35" i="1"/>
  <c r="AL34" i="1"/>
  <c r="AK34" i="1"/>
  <c r="AJ34" i="1"/>
  <c r="AI34" i="1"/>
  <c r="AH34" i="1"/>
  <c r="L34" i="1"/>
  <c r="AE34" i="1" s="1"/>
  <c r="K34" i="1"/>
  <c r="AD34" i="1" s="1"/>
  <c r="J34" i="1"/>
  <c r="AC34" i="1" s="1"/>
  <c r="I34" i="1"/>
  <c r="AB34" i="1" s="1"/>
  <c r="H34" i="1"/>
  <c r="AA34" i="1" s="1"/>
  <c r="G34" i="1"/>
  <c r="Z34" i="1" s="1"/>
  <c r="F34" i="1"/>
  <c r="E34" i="1"/>
  <c r="X34" i="1" s="1"/>
  <c r="D34" i="1"/>
  <c r="W34" i="1" s="1"/>
  <c r="C34" i="1"/>
  <c r="AQ32" i="1"/>
  <c r="AO32" i="1"/>
  <c r="AE32" i="1"/>
  <c r="AL32" i="1"/>
  <c r="AK32" i="1"/>
  <c r="AJ32" i="1"/>
  <c r="AI32" i="1"/>
  <c r="AH32" i="1"/>
  <c r="AG32" i="1"/>
  <c r="AP32" i="1"/>
  <c r="L32" i="1"/>
  <c r="K32" i="1"/>
  <c r="AD32" i="1" s="1"/>
  <c r="J32" i="1"/>
  <c r="AC32" i="1" s="1"/>
  <c r="I32" i="1"/>
  <c r="AB32" i="1" s="1"/>
  <c r="H32" i="1"/>
  <c r="AA32" i="1" s="1"/>
  <c r="G32" i="1"/>
  <c r="Z32" i="1" s="1"/>
  <c r="F32" i="1"/>
  <c r="Y32" i="1" s="1"/>
  <c r="E32" i="1"/>
  <c r="X32" i="1" s="1"/>
  <c r="D32" i="1"/>
  <c r="W32" i="1" s="1"/>
  <c r="C32" i="1"/>
  <c r="AL31" i="1"/>
  <c r="AD31" i="1"/>
  <c r="AT31" i="1"/>
  <c r="AK31" i="1"/>
  <c r="AJ31" i="1"/>
  <c r="AI31" i="1"/>
  <c r="AH31" i="1"/>
  <c r="AG31" i="1"/>
  <c r="AP31" i="1"/>
  <c r="L31" i="1"/>
  <c r="AE31" i="1" s="1"/>
  <c r="K31" i="1"/>
  <c r="J31" i="1"/>
  <c r="AC31" i="1" s="1"/>
  <c r="I31" i="1"/>
  <c r="AB31" i="1" s="1"/>
  <c r="H31" i="1"/>
  <c r="AA31" i="1" s="1"/>
  <c r="G31" i="1"/>
  <c r="Z31" i="1" s="1"/>
  <c r="F31" i="1"/>
  <c r="Y31" i="1" s="1"/>
  <c r="E31" i="1"/>
  <c r="X31" i="1" s="1"/>
  <c r="D31" i="1"/>
  <c r="W31" i="1" s="1"/>
  <c r="C31" i="1"/>
  <c r="AR30" i="1"/>
  <c r="AO30" i="1"/>
  <c r="AK30" i="1"/>
  <c r="AL30" i="1"/>
  <c r="AS30" i="1"/>
  <c r="AJ30" i="1"/>
  <c r="AI30" i="1"/>
  <c r="AH30" i="1"/>
  <c r="AG30" i="1"/>
  <c r="L30" i="1"/>
  <c r="AE30" i="1" s="1"/>
  <c r="K30" i="1"/>
  <c r="AD30" i="1" s="1"/>
  <c r="J30" i="1"/>
  <c r="AC30" i="1" s="1"/>
  <c r="I30" i="1"/>
  <c r="AB30" i="1" s="1"/>
  <c r="H30" i="1"/>
  <c r="AA30" i="1" s="1"/>
  <c r="G30" i="1"/>
  <c r="Z30" i="1" s="1"/>
  <c r="F30" i="1"/>
  <c r="Y30" i="1" s="1"/>
  <c r="E30" i="1"/>
  <c r="D30" i="1"/>
  <c r="W30" i="1" s="1"/>
  <c r="C30" i="1"/>
  <c r="AJ29" i="1"/>
  <c r="AT29" i="1"/>
  <c r="AK29" i="1"/>
  <c r="AR29" i="1"/>
  <c r="AP29" i="1"/>
  <c r="AG29" i="1"/>
  <c r="AQ29" i="1"/>
  <c r="L29" i="1"/>
  <c r="K29" i="1"/>
  <c r="AD29" i="1" s="1"/>
  <c r="J29" i="1"/>
  <c r="AC29" i="1" s="1"/>
  <c r="I29" i="1"/>
  <c r="AB29" i="1" s="1"/>
  <c r="H29" i="1"/>
  <c r="G29" i="1"/>
  <c r="Z29" i="1" s="1"/>
  <c r="F29" i="1"/>
  <c r="Y29" i="1" s="1"/>
  <c r="E29" i="1"/>
  <c r="X29" i="1" s="1"/>
  <c r="D29" i="1"/>
  <c r="C29" i="1"/>
  <c r="AI26" i="1"/>
  <c r="AK26" i="1"/>
  <c r="AJ26" i="1"/>
  <c r="AQ26" i="1"/>
  <c r="AO26" i="1"/>
  <c r="AT26" i="1"/>
  <c r="AR25" i="1"/>
  <c r="AJ25" i="1"/>
  <c r="AH25" i="1"/>
  <c r="AF25" i="1"/>
  <c r="AT25" i="1"/>
  <c r="AK25" i="1"/>
  <c r="AP25" i="1"/>
  <c r="AG25" i="1"/>
  <c r="AS23" i="1"/>
  <c r="AJ23" i="1"/>
  <c r="AQ23" i="1"/>
  <c r="AO23" i="1"/>
  <c r="AK22" i="1"/>
  <c r="AJ22" i="1"/>
  <c r="AP22" i="1"/>
  <c r="AG22" i="1"/>
  <c r="AI20" i="1"/>
  <c r="AS20" i="1"/>
  <c r="AQ20" i="1"/>
  <c r="AT20" i="1"/>
  <c r="AT19" i="1"/>
  <c r="AS19" i="1"/>
  <c r="AO19" i="1"/>
  <c r="AH19" i="1"/>
  <c r="AL19" i="1"/>
  <c r="AR19" i="1"/>
  <c r="AQ19" i="1"/>
  <c r="AP19" i="1"/>
  <c r="AF19" i="1"/>
  <c r="AS18" i="1"/>
  <c r="AR18" i="1"/>
  <c r="AG18" i="1"/>
  <c r="AT18" i="1"/>
  <c r="AK18" i="1"/>
  <c r="AQ18" i="1"/>
  <c r="AP18" i="1"/>
  <c r="AO18" i="1"/>
  <c r="AE18" i="1"/>
  <c r="AR17" i="1"/>
  <c r="AQ17" i="1"/>
  <c r="AK17" i="1"/>
  <c r="AF17" i="1"/>
  <c r="AL17" i="1"/>
  <c r="AS17" i="1"/>
  <c r="AJ17" i="1"/>
  <c r="AP17" i="1"/>
  <c r="AO17" i="1"/>
  <c r="AI15" i="1"/>
  <c r="AK15" i="1"/>
  <c r="AR15" i="1"/>
  <c r="AQ15" i="1"/>
  <c r="AP15" i="1"/>
  <c r="AT14" i="1"/>
  <c r="AS14" i="1"/>
  <c r="AO14" i="1"/>
  <c r="AL14" i="1"/>
  <c r="AH14" i="1"/>
  <c r="AJ14" i="1"/>
  <c r="AQ14" i="1"/>
  <c r="AP14" i="1"/>
  <c r="AF14" i="1"/>
  <c r="AS13" i="1"/>
  <c r="AR13" i="1"/>
  <c r="AK13" i="1"/>
  <c r="AG13" i="1"/>
  <c r="AT13" i="1"/>
  <c r="AI13" i="1"/>
  <c r="AP13" i="1"/>
  <c r="AO13" i="1"/>
  <c r="AE13" i="1"/>
  <c r="AR10" i="1"/>
  <c r="AJ10" i="1"/>
  <c r="AL10" i="1"/>
  <c r="AS10" i="1"/>
  <c r="AH10" i="1"/>
  <c r="AO10" i="1"/>
  <c r="AQ10" i="1"/>
  <c r="AI9" i="1"/>
  <c r="AS9" i="1"/>
  <c r="AQ9" i="1"/>
  <c r="AT9" i="1"/>
  <c r="L9" i="1"/>
  <c r="AT8" i="1"/>
  <c r="AS8" i="1"/>
  <c r="AO8" i="1"/>
  <c r="AH8" i="1"/>
  <c r="AL8" i="1"/>
  <c r="AR8" i="1"/>
  <c r="AQ8" i="1"/>
  <c r="AP8" i="1"/>
  <c r="L8" i="1"/>
  <c r="AF8" i="1" s="1"/>
  <c r="K8" i="1"/>
  <c r="AS6" i="1"/>
  <c r="AT6" i="1" s="1"/>
  <c r="AR6" i="1"/>
  <c r="AQ6" i="1"/>
  <c r="AP6" i="1"/>
  <c r="X6" i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Y26" i="1" l="1"/>
  <c r="AD17" i="1"/>
  <c r="AB25" i="1"/>
  <c r="AE23" i="1"/>
  <c r="AD22" i="1"/>
  <c r="AT17" i="1"/>
  <c r="AG8" i="1"/>
  <c r="AJ8" i="1"/>
  <c r="AH9" i="1"/>
  <c r="AK9" i="1"/>
  <c r="AI10" i="1"/>
  <c r="AP10" i="1"/>
  <c r="AJ13" i="1"/>
  <c r="AQ13" i="1"/>
  <c r="AK14" i="1"/>
  <c r="AR14" i="1"/>
  <c r="AL15" i="1"/>
  <c r="AF15" i="1"/>
  <c r="AS15" i="1"/>
  <c r="AH17" i="1"/>
  <c r="AF18" i="1"/>
  <c r="AI18" i="1"/>
  <c r="AG19" i="1"/>
  <c r="AJ19" i="1"/>
  <c r="AH20" i="1"/>
  <c r="AK20" i="1"/>
  <c r="AQ22" i="1"/>
  <c r="AE22" i="1"/>
  <c r="AR22" i="1"/>
  <c r="AT23" i="1"/>
  <c r="AH23" i="1"/>
  <c r="AS25" i="1"/>
  <c r="AO25" i="1"/>
  <c r="AL25" i="1"/>
  <c r="AD26" i="1"/>
  <c r="AL29" i="1"/>
  <c r="AO9" i="1"/>
  <c r="AE14" i="1"/>
  <c r="AG15" i="1"/>
  <c r="AT15" i="1"/>
  <c r="AE17" i="1"/>
  <c r="AO20" i="1"/>
  <c r="AF22" i="1"/>
  <c r="AS22" i="1"/>
  <c r="AI23" i="1"/>
  <c r="AS26" i="1"/>
  <c r="AR9" i="1"/>
  <c r="AP9" i="1"/>
  <c r="AL18" i="1"/>
  <c r="AR20" i="1"/>
  <c r="AP20" i="1"/>
  <c r="AH22" i="1"/>
  <c r="AT22" i="1"/>
  <c r="AF23" i="1"/>
  <c r="AK23" i="1"/>
  <c r="AA26" i="1"/>
  <c r="AR34" i="1"/>
  <c r="AQ34" i="1"/>
  <c r="AP34" i="1"/>
  <c r="AF34" i="1"/>
  <c r="AT10" i="1"/>
  <c r="AH13" i="1"/>
  <c r="AI14" i="1"/>
  <c r="AI22" i="1"/>
  <c r="AL23" i="1"/>
  <c r="AI25" i="1"/>
  <c r="AQ25" i="1"/>
  <c r="AH26" i="1"/>
  <c r="AC26" i="1"/>
  <c r="W29" i="1"/>
  <c r="AE29" i="1"/>
  <c r="Y34" i="1"/>
  <c r="AG34" i="1"/>
  <c r="AG10" i="1"/>
  <c r="AJ15" i="1"/>
  <c r="AK8" i="1"/>
  <c r="AE8" i="1"/>
  <c r="AL9" i="1"/>
  <c r="AF9" i="1"/>
  <c r="AF13" i="1"/>
  <c r="AG14" i="1"/>
  <c r="AH15" i="1"/>
  <c r="AI17" i="1"/>
  <c r="AJ18" i="1"/>
  <c r="AK19" i="1"/>
  <c r="AL20" i="1"/>
  <c r="AP23" i="1"/>
  <c r="AD25" i="1"/>
  <c r="AE26" i="1"/>
  <c r="X30" i="1"/>
  <c r="AF30" i="1"/>
  <c r="AD39" i="1"/>
  <c r="AG9" i="1"/>
  <c r="AO15" i="1"/>
  <c r="AG20" i="1"/>
  <c r="AL22" i="1"/>
  <c r="AG26" i="1"/>
  <c r="AK10" i="1"/>
  <c r="AL13" i="1"/>
  <c r="AO22" i="1"/>
  <c r="AR23" i="1"/>
  <c r="AC25" i="1"/>
  <c r="Z26" i="1"/>
  <c r="AH29" i="1"/>
  <c r="AI8" i="1"/>
  <c r="AJ9" i="1"/>
  <c r="AG17" i="1"/>
  <c r="AH18" i="1"/>
  <c r="AI19" i="1"/>
  <c r="AJ20" i="1"/>
  <c r="AG23" i="1"/>
  <c r="AE25" i="1"/>
  <c r="AB26" i="1"/>
  <c r="AL26" i="1"/>
  <c r="AA29" i="1"/>
  <c r="AI29" i="1"/>
  <c r="Z39" i="1"/>
  <c r="AO29" i="1"/>
  <c r="AP30" i="1"/>
  <c r="AQ31" i="1"/>
  <c r="AR32" i="1"/>
  <c r="AS34" i="1"/>
  <c r="AT35" i="1"/>
  <c r="L39" i="1"/>
  <c r="AG39" i="1"/>
  <c r="AL40" i="1"/>
  <c r="AI41" i="1"/>
  <c r="AS41" i="1"/>
  <c r="AP51" i="1"/>
  <c r="AK53" i="1"/>
  <c r="AH55" i="1"/>
  <c r="AO56" i="1"/>
  <c r="AJ57" i="1"/>
  <c r="AG58" i="1"/>
  <c r="AP60" i="1"/>
  <c r="AJ61" i="1"/>
  <c r="AO61" i="1"/>
  <c r="AP63" i="1"/>
  <c r="AP65" i="1"/>
  <c r="AJ66" i="1"/>
  <c r="AO66" i="1"/>
  <c r="AP67" i="1"/>
  <c r="AP70" i="1"/>
  <c r="AJ71" i="1"/>
  <c r="AO71" i="1"/>
  <c r="AP72" i="1"/>
  <c r="AO83" i="1"/>
  <c r="AJ83" i="1"/>
  <c r="AI84" i="1"/>
  <c r="AG85" i="1"/>
  <c r="AJ85" i="1"/>
  <c r="AJ86" i="1"/>
  <c r="AI101" i="1"/>
  <c r="AG102" i="1"/>
  <c r="AT102" i="1"/>
  <c r="X104" i="1"/>
  <c r="AF104" i="1"/>
  <c r="AJ105" i="1"/>
  <c r="AR105" i="1"/>
  <c r="AP106" i="1"/>
  <c r="AH106" i="1"/>
  <c r="AG106" i="1"/>
  <c r="Y107" i="1"/>
  <c r="AG107" i="1"/>
  <c r="X108" i="1"/>
  <c r="AA108" i="1"/>
  <c r="AL109" i="1"/>
  <c r="AF29" i="1"/>
  <c r="AQ30" i="1"/>
  <c r="AR31" i="1"/>
  <c r="AS32" i="1"/>
  <c r="AT34" i="1"/>
  <c r="AH39" i="1"/>
  <c r="AR39" i="1"/>
  <c r="AE40" i="1"/>
  <c r="AO40" i="1"/>
  <c r="AB41" i="1"/>
  <c r="AJ41" i="1"/>
  <c r="AT41" i="1"/>
  <c r="AQ51" i="1"/>
  <c r="AI55" i="1"/>
  <c r="AS55" i="1"/>
  <c r="AP56" i="1"/>
  <c r="AK57" i="1"/>
  <c r="AH58" i="1"/>
  <c r="AR58" i="1"/>
  <c r="AQ59" i="1"/>
  <c r="AQ60" i="1"/>
  <c r="AQ64" i="1"/>
  <c r="AQ65" i="1"/>
  <c r="AQ69" i="1"/>
  <c r="AQ70" i="1"/>
  <c r="AQ73" i="1"/>
  <c r="AP84" i="1"/>
  <c r="AK84" i="1"/>
  <c r="AL85" i="1"/>
  <c r="AD99" i="1"/>
  <c r="AQ100" i="1"/>
  <c r="AO100" i="1"/>
  <c r="AH102" i="1"/>
  <c r="AH103" i="1"/>
  <c r="AK106" i="1"/>
  <c r="Y109" i="1"/>
  <c r="AF26" i="1"/>
  <c r="AP26" i="1"/>
  <c r="AS31" i="1"/>
  <c r="AT32" i="1"/>
  <c r="F39" i="1"/>
  <c r="Y39" i="1" s="1"/>
  <c r="AS39" i="1"/>
  <c r="AP40" i="1"/>
  <c r="AO53" i="1"/>
  <c r="AT55" i="1"/>
  <c r="AQ56" i="1"/>
  <c r="AS58" i="1"/>
  <c r="AL59" i="1"/>
  <c r="AS59" i="1"/>
  <c r="AS63" i="1"/>
  <c r="AL64" i="1"/>
  <c r="AS64" i="1"/>
  <c r="AS67" i="1"/>
  <c r="AL69" i="1"/>
  <c r="AS69" i="1"/>
  <c r="AS72" i="1"/>
  <c r="AL73" i="1"/>
  <c r="AS73" i="1"/>
  <c r="AI83" i="1"/>
  <c r="AL83" i="1"/>
  <c r="AQ85" i="1"/>
  <c r="AG97" i="1"/>
  <c r="AT97" i="1"/>
  <c r="AP100" i="1"/>
  <c r="AA101" i="1"/>
  <c r="AK101" i="1"/>
  <c r="Y102" i="1"/>
  <c r="AL106" i="1"/>
  <c r="AP111" i="1"/>
  <c r="AH111" i="1"/>
  <c r="AO35" i="1"/>
  <c r="AQ40" i="1"/>
  <c r="AD41" i="1"/>
  <c r="AS51" i="1"/>
  <c r="AP53" i="1"/>
  <c r="AR56" i="1"/>
  <c r="AO57" i="1"/>
  <c r="AG59" i="1"/>
  <c r="AG61" i="1"/>
  <c r="AH63" i="1"/>
  <c r="AG64" i="1"/>
  <c r="AG66" i="1"/>
  <c r="AH67" i="1"/>
  <c r="AG69" i="1"/>
  <c r="AG71" i="1"/>
  <c r="AH72" i="1"/>
  <c r="AG73" i="1"/>
  <c r="AH97" i="1"/>
  <c r="AI108" i="1"/>
  <c r="AQ108" i="1"/>
  <c r="AO109" i="1"/>
  <c r="AG109" i="1"/>
  <c r="AI110" i="1"/>
  <c r="AQ110" i="1"/>
  <c r="AA113" i="1"/>
  <c r="AB113" i="1"/>
  <c r="AI113" i="1"/>
  <c r="AJ113" i="1"/>
  <c r="AQ113" i="1"/>
  <c r="AG129" i="1"/>
  <c r="AF129" i="1"/>
  <c r="AR26" i="1"/>
  <c r="AS29" i="1"/>
  <c r="AT30" i="1"/>
  <c r="AO34" i="1"/>
  <c r="AP35" i="1"/>
  <c r="H39" i="1"/>
  <c r="AA39" i="1" s="1"/>
  <c r="AT51" i="1"/>
  <c r="AS83" i="1"/>
  <c r="AQ83" i="1"/>
  <c r="AK85" i="1"/>
  <c r="Y97" i="1"/>
  <c r="AH99" i="1"/>
  <c r="AF100" i="1"/>
  <c r="AR101" i="1"/>
  <c r="Z103" i="1"/>
  <c r="AB104" i="1"/>
  <c r="AJ104" i="1"/>
  <c r="AH104" i="1"/>
  <c r="AF105" i="1"/>
  <c r="AD106" i="1"/>
  <c r="AC107" i="1"/>
  <c r="AK107" i="1"/>
  <c r="AH109" i="1"/>
  <c r="AR53" i="1"/>
  <c r="AQ118" i="1"/>
  <c r="AI118" i="1"/>
  <c r="AO31" i="1"/>
  <c r="AF32" i="1"/>
  <c r="AG41" i="1"/>
  <c r="AH59" i="1"/>
  <c r="AH64" i="1"/>
  <c r="AH69" i="1"/>
  <c r="AH73" i="1"/>
  <c r="AG84" i="1"/>
  <c r="AT86" i="1"/>
  <c r="Z99" i="1"/>
  <c r="AD101" i="1"/>
  <c r="AL101" i="1"/>
  <c r="AQ102" i="1"/>
  <c r="AI103" i="1"/>
  <c r="AL104" i="1"/>
  <c r="AR109" i="1"/>
  <c r="AB118" i="1"/>
  <c r="AJ118" i="1"/>
  <c r="AF31" i="1"/>
  <c r="AO63" i="1"/>
  <c r="AO67" i="1"/>
  <c r="AO72" i="1"/>
  <c r="AL99" i="1"/>
  <c r="AI105" i="1"/>
  <c r="AQ105" i="1"/>
  <c r="AS107" i="1"/>
  <c r="AF107" i="1"/>
  <c r="AO107" i="1"/>
  <c r="AC109" i="1"/>
  <c r="AS109" i="1"/>
  <c r="AK109" i="1"/>
  <c r="W111" i="1"/>
  <c r="AR129" i="1"/>
  <c r="X106" i="1"/>
  <c r="AF106" i="1"/>
  <c r="AI106" i="1"/>
  <c r="AT107" i="1"/>
  <c r="AA109" i="1"/>
  <c r="AI109" i="1"/>
  <c r="AP109" i="1"/>
  <c r="AI111" i="1"/>
  <c r="Y112" i="1"/>
  <c r="AG112" i="1"/>
  <c r="AS112" i="1"/>
  <c r="AP113" i="1"/>
  <c r="AS114" i="1"/>
  <c r="AK114" i="1"/>
  <c r="AG119" i="1"/>
  <c r="AT132" i="1"/>
  <c r="AF133" i="1"/>
  <c r="AE133" i="1"/>
  <c r="AL111" i="1"/>
  <c r="AO118" i="1"/>
  <c r="AC129" i="1"/>
  <c r="AB129" i="1"/>
  <c r="AK129" i="1"/>
  <c r="AJ129" i="1"/>
  <c r="AC134" i="1"/>
  <c r="AB134" i="1"/>
  <c r="AR134" i="1"/>
  <c r="AK134" i="1"/>
  <c r="AJ134" i="1"/>
  <c r="AB110" i="1"/>
  <c r="AJ110" i="1"/>
  <c r="AQ114" i="1"/>
  <c r="AB115" i="1"/>
  <c r="AP118" i="1"/>
  <c r="AS129" i="1"/>
  <c r="Z131" i="1"/>
  <c r="Y131" i="1"/>
  <c r="AH131" i="1"/>
  <c r="AG131" i="1"/>
  <c r="AS105" i="1"/>
  <c r="AT109" i="1"/>
  <c r="AG110" i="1"/>
  <c r="X111" i="1"/>
  <c r="AF111" i="1"/>
  <c r="AF112" i="1"/>
  <c r="AF114" i="1"/>
  <c r="AI115" i="1"/>
  <c r="Y118" i="1"/>
  <c r="AG118" i="1"/>
  <c r="AS118" i="1"/>
  <c r="AJ119" i="1"/>
  <c r="AR119" i="1"/>
  <c r="AT129" i="1"/>
  <c r="AO131" i="1"/>
  <c r="AE132" i="1"/>
  <c r="AD132" i="1"/>
  <c r="AB106" i="1"/>
  <c r="AJ106" i="1"/>
  <c r="AQ107" i="1"/>
  <c r="AJ108" i="1"/>
  <c r="W109" i="1"/>
  <c r="AE109" i="1"/>
  <c r="AH110" i="1"/>
  <c r="AC112" i="1"/>
  <c r="AK112" i="1"/>
  <c r="AI112" i="1"/>
  <c r="AF113" i="1"/>
  <c r="AO114" i="1"/>
  <c r="AL115" i="1"/>
  <c r="AT118" i="1"/>
  <c r="AB133" i="1"/>
  <c r="AA133" i="1"/>
  <c r="AJ133" i="1"/>
  <c r="AI133" i="1"/>
  <c r="AQ133" i="1"/>
  <c r="X110" i="1"/>
  <c r="AF110" i="1"/>
  <c r="X115" i="1"/>
  <c r="AF115" i="1"/>
  <c r="AR118" i="1"/>
  <c r="AO129" i="1"/>
  <c r="AD131" i="1"/>
  <c r="AC131" i="1"/>
  <c r="AL131" i="1"/>
  <c r="AK131" i="1"/>
  <c r="AO105" i="1"/>
  <c r="AB111" i="1"/>
  <c r="AJ111" i="1"/>
  <c r="AB114" i="1"/>
  <c r="AJ114" i="1"/>
  <c r="AC118" i="1"/>
  <c r="AK118" i="1"/>
  <c r="AC119" i="1"/>
  <c r="AP129" i="1"/>
  <c r="AA132" i="1"/>
  <c r="Z132" i="1"/>
  <c r="AI132" i="1"/>
  <c r="AH132" i="1"/>
  <c r="AP132" i="1"/>
  <c r="Y135" i="1"/>
  <c r="AG135" i="1"/>
  <c r="AD136" i="1"/>
  <c r="AL136" i="1"/>
  <c r="AA137" i="1"/>
  <c r="AI137" i="1"/>
  <c r="AF138" i="1"/>
  <c r="AC139" i="1"/>
  <c r="AK139" i="1"/>
  <c r="Z140" i="1"/>
  <c r="AH140" i="1"/>
  <c r="AE141" i="1"/>
  <c r="AB142" i="1"/>
  <c r="AJ142" i="1"/>
  <c r="Y143" i="1"/>
  <c r="AG143" i="1"/>
  <c r="AD144" i="1"/>
  <c r="AL144" i="1"/>
  <c r="AA145" i="1"/>
  <c r="AI145" i="1"/>
  <c r="AF146" i="1"/>
  <c r="AC147" i="1"/>
  <c r="AK147" i="1"/>
  <c r="AF119" i="1"/>
  <c r="AP119" i="1"/>
  <c r="AQ129" i="1"/>
  <c r="AS132" i="1"/>
  <c r="AP133" i="1"/>
  <c r="AH135" i="1"/>
  <c r="AR135" i="1"/>
  <c r="AO136" i="1"/>
  <c r="AJ137" i="1"/>
  <c r="AT137" i="1"/>
  <c r="AQ138" i="1"/>
  <c r="AL139" i="1"/>
  <c r="AI140" i="1"/>
  <c r="AS140" i="1"/>
  <c r="AP141" i="1"/>
  <c r="AK142" i="1"/>
  <c r="AH143" i="1"/>
  <c r="AR143" i="1"/>
  <c r="AO144" i="1"/>
  <c r="AJ145" i="1"/>
  <c r="AT145" i="1"/>
  <c r="AQ146" i="1"/>
  <c r="AL147" i="1"/>
  <c r="AS135" i="1"/>
  <c r="AP136" i="1"/>
  <c r="AR138" i="1"/>
  <c r="AO139" i="1"/>
  <c r="AT140" i="1"/>
  <c r="AQ141" i="1"/>
  <c r="AS143" i="1"/>
  <c r="AP144" i="1"/>
  <c r="AR146" i="1"/>
  <c r="AO147" i="1"/>
  <c r="AF134" i="1"/>
  <c r="AC135" i="1"/>
  <c r="AK135" i="1"/>
  <c r="Z136" i="1"/>
  <c r="AH136" i="1"/>
  <c r="AE137" i="1"/>
  <c r="AB138" i="1"/>
  <c r="AJ138" i="1"/>
  <c r="Y139" i="1"/>
  <c r="AG139" i="1"/>
  <c r="AD140" i="1"/>
  <c r="AA141" i="1"/>
  <c r="AI141" i="1"/>
  <c r="AF142" i="1"/>
  <c r="AC143" i="1"/>
  <c r="AK143" i="1"/>
  <c r="Z144" i="1"/>
  <c r="AH144" i="1"/>
  <c r="AE145" i="1"/>
  <c r="AB146" i="1"/>
  <c r="AJ146" i="1"/>
  <c r="Y147" i="1"/>
  <c r="AG147" i="1"/>
  <c r="AR131" i="1"/>
  <c r="AO132" i="1"/>
  <c r="AT133" i="1"/>
  <c r="AQ134" i="1"/>
  <c r="AS136" i="1"/>
  <c r="AP137" i="1"/>
  <c r="AR139" i="1"/>
  <c r="AO140" i="1"/>
  <c r="AT141" i="1"/>
  <c r="AQ142" i="1"/>
  <c r="AS144" i="1"/>
  <c r="AP145" i="1"/>
  <c r="AR147" i="1"/>
  <c r="AE20" i="1" l="1"/>
  <c r="J8" i="1"/>
  <c r="AD19" i="1"/>
  <c r="AA25" i="1"/>
  <c r="AF39" i="1"/>
  <c r="AE39" i="1"/>
  <c r="AC18" i="1"/>
  <c r="AB39" i="1"/>
  <c r="AF20" i="1"/>
  <c r="AD13" i="1"/>
  <c r="AC17" i="1"/>
  <c r="AC22" i="1"/>
  <c r="AE19" i="1"/>
  <c r="AE15" i="1"/>
  <c r="L10" i="1"/>
  <c r="AD18" i="1"/>
  <c r="K9" i="1"/>
  <c r="AD14" i="1"/>
  <c r="AD23" i="1"/>
  <c r="W26" i="1" l="1"/>
  <c r="X26" i="1"/>
  <c r="AB17" i="1"/>
  <c r="AC23" i="1"/>
  <c r="Z25" i="1"/>
  <c r="I8" i="1"/>
  <c r="AF10" i="1"/>
  <c r="K10" i="1"/>
  <c r="AD15" i="1"/>
  <c r="AE9" i="1"/>
  <c r="AC13" i="1"/>
  <c r="J9" i="1"/>
  <c r="AB22" i="1"/>
  <c r="AC8" i="1"/>
  <c r="AD8" i="1"/>
  <c r="AB14" i="1" l="1"/>
  <c r="I9" i="1"/>
  <c r="AC14" i="1"/>
  <c r="AC15" i="1"/>
  <c r="J10" i="1"/>
  <c r="AA18" i="1"/>
  <c r="AE10" i="1"/>
  <c r="AC20" i="1"/>
  <c r="AB18" i="1"/>
  <c r="AD9" i="1"/>
  <c r="AA13" i="1"/>
  <c r="H8" i="1"/>
  <c r="AD20" i="1"/>
  <c r="AB19" i="1"/>
  <c r="AB8" i="1"/>
  <c r="AC19" i="1"/>
  <c r="AB13" i="1"/>
  <c r="AB15" i="1" l="1"/>
  <c r="I10" i="1"/>
  <c r="Z17" i="1"/>
  <c r="AA19" i="1"/>
  <c r="AB20" i="1"/>
  <c r="AA14" i="1"/>
  <c r="H9" i="1"/>
  <c r="AB9" i="1" s="1"/>
  <c r="AA17" i="1"/>
  <c r="AB23" i="1"/>
  <c r="X25" i="1"/>
  <c r="Z22" i="1"/>
  <c r="Z13" i="1"/>
  <c r="G8" i="1"/>
  <c r="AA8" i="1" s="1"/>
  <c r="AC9" i="1"/>
  <c r="Y25" i="1"/>
  <c r="AA22" i="1"/>
  <c r="AC10" i="1"/>
  <c r="AD10" i="1"/>
  <c r="Y18" i="1" l="1"/>
  <c r="H10" i="1"/>
  <c r="AA15" i="1"/>
  <c r="F8" i="1"/>
  <c r="Y13" i="1"/>
  <c r="Z8" i="1"/>
  <c r="AA9" i="1"/>
  <c r="Z19" i="1"/>
  <c r="W25" i="1"/>
  <c r="G9" i="1"/>
  <c r="Z14" i="1"/>
  <c r="Y17" i="1"/>
  <c r="Z18" i="1"/>
  <c r="AA23" i="1"/>
  <c r="Z20" i="1" l="1"/>
  <c r="X13" i="1"/>
  <c r="E8" i="1"/>
  <c r="X17" i="1"/>
  <c r="Y14" i="1"/>
  <c r="F9" i="1"/>
  <c r="G10" i="1"/>
  <c r="Y22" i="1"/>
  <c r="AA10" i="1"/>
  <c r="AB10" i="1"/>
  <c r="AA20" i="1"/>
  <c r="Z23" i="1"/>
  <c r="Y15" i="1" l="1"/>
  <c r="F10" i="1"/>
  <c r="W18" i="1"/>
  <c r="Z15" i="1"/>
  <c r="X18" i="1"/>
  <c r="Y9" i="1"/>
  <c r="E9" i="1"/>
  <c r="C8" i="1"/>
  <c r="W13" i="1"/>
  <c r="D8" i="1"/>
  <c r="W8" i="1" s="1"/>
  <c r="Y20" i="1"/>
  <c r="Y8" i="1"/>
  <c r="Z9" i="1"/>
  <c r="Y19" i="1"/>
  <c r="Z10" i="1"/>
  <c r="W17" i="1"/>
  <c r="Y23" i="1"/>
  <c r="D9" i="1" l="1"/>
  <c r="C9" i="1"/>
  <c r="W19" i="1"/>
  <c r="X9" i="1"/>
  <c r="X19" i="1"/>
  <c r="X14" i="1"/>
  <c r="X20" i="1"/>
  <c r="X8" i="1"/>
  <c r="X15" i="1"/>
  <c r="E10" i="1"/>
  <c r="C10" i="1" l="1"/>
  <c r="D10" i="1"/>
  <c r="W10" i="1" s="1"/>
  <c r="W15" i="1"/>
  <c r="X10" i="1"/>
  <c r="W14" i="1"/>
  <c r="W20" i="1"/>
  <c r="Y10" i="1"/>
  <c r="W9" i="1"/>
</calcChain>
</file>

<file path=xl/sharedStrings.xml><?xml version="1.0" encoding="utf-8"?>
<sst xmlns="http://schemas.openxmlformats.org/spreadsheetml/2006/main" count="296" uniqueCount="71">
  <si>
    <t>California tourism summary (millions)</t>
  </si>
  <si>
    <t>California tourism summary (% change)</t>
  </si>
  <si>
    <t>California Tourism Summary (2019=100)</t>
  </si>
  <si>
    <t>Forecast  &gt;&gt;</t>
  </si>
  <si>
    <t>Total visits</t>
  </si>
  <si>
    <t>Business</t>
  </si>
  <si>
    <t>Leisure</t>
  </si>
  <si>
    <t>Domestic</t>
  </si>
  <si>
    <t>Total</t>
  </si>
  <si>
    <t>Day</t>
  </si>
  <si>
    <t>Overnight</t>
  </si>
  <si>
    <t>Paid accom.</t>
  </si>
  <si>
    <t>Unpaid accom.</t>
  </si>
  <si>
    <t>Gateway</t>
  </si>
  <si>
    <t>Rural/Other</t>
  </si>
  <si>
    <t>Fly</t>
  </si>
  <si>
    <t>Drive</t>
  </si>
  <si>
    <t>International</t>
  </si>
  <si>
    <t>Overseas</t>
  </si>
  <si>
    <t>Mexico</t>
  </si>
  <si>
    <t>Canada</t>
  </si>
  <si>
    <t>Total travel spending      (billions)</t>
  </si>
  <si>
    <t>Source: Tourism Economics; STR; Longwoods (domestic); OAG (air traffic); NTTO (international); Dean Runyan (spending); VisaVue; BTS</t>
  </si>
  <si>
    <t xml:space="preserve"> </t>
  </si>
  <si>
    <t>Annual domestic leisure trips to California (millions)</t>
  </si>
  <si>
    <t>Annual domestic leisure trips to California (% change)</t>
  </si>
  <si>
    <t>Annual domestic leisure trips to California (2019=100)</t>
  </si>
  <si>
    <t>California</t>
  </si>
  <si>
    <t>Western markets</t>
  </si>
  <si>
    <t>Arizona</t>
  </si>
  <si>
    <t>Colorado</t>
  </si>
  <si>
    <t>Nevada</t>
  </si>
  <si>
    <t>Oregon</t>
  </si>
  <si>
    <t>Utah</t>
  </si>
  <si>
    <t>Washington</t>
  </si>
  <si>
    <t>Rest of West</t>
  </si>
  <si>
    <t>Idaho</t>
  </si>
  <si>
    <t>Montana</t>
  </si>
  <si>
    <t>New Mexico</t>
  </si>
  <si>
    <t>Wyoming</t>
  </si>
  <si>
    <t>Rest of US</t>
  </si>
  <si>
    <t>Illinois</t>
  </si>
  <si>
    <t>New York</t>
  </si>
  <si>
    <t>Texas</t>
  </si>
  <si>
    <t>Source: Tourism Economics; STR; Longwoods (domestic); OAG (air traffic);  Dean Runyan (spending); VisaVue</t>
  </si>
  <si>
    <t>Annual domestic travel spending in California (billions)</t>
  </si>
  <si>
    <t>Annual domestic travel spending in California (% change)</t>
  </si>
  <si>
    <t>Annual domestic travel spending in California (2019=100)</t>
  </si>
  <si>
    <t>Annual international trips to California (thousands)</t>
  </si>
  <si>
    <t>Annual international trips to California (% change)</t>
  </si>
  <si>
    <t>Annual international trips to California (2019=100)</t>
  </si>
  <si>
    <t>China</t>
  </si>
  <si>
    <t>India</t>
  </si>
  <si>
    <t>Japan</t>
  </si>
  <si>
    <t>South Korea</t>
  </si>
  <si>
    <t>Australia</t>
  </si>
  <si>
    <t>United Kingdom</t>
  </si>
  <si>
    <t>Germany</t>
  </si>
  <si>
    <t>France</t>
  </si>
  <si>
    <t>Italy</t>
  </si>
  <si>
    <t>Scandinavia</t>
  </si>
  <si>
    <t>Brazil</t>
  </si>
  <si>
    <t>Middle East</t>
  </si>
  <si>
    <t>Land</t>
  </si>
  <si>
    <t>Air</t>
  </si>
  <si>
    <t>Rest of World</t>
  </si>
  <si>
    <t>Source: NTTO; STR; OAG (air traffic); BTS; VisaVue; Tourism Economics</t>
  </si>
  <si>
    <t>Annual international travel spending in California (millions)</t>
  </si>
  <si>
    <t>Annual international travel spending in California (% change)</t>
  </si>
  <si>
    <t>Annual international travel spending in California (2019=100)</t>
  </si>
  <si>
    <t>Source: NTTO; BEA; Tourism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</si>
</sst>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#,##0.0"/>
    <numFmt numFmtId="165" formatCode="0.0%"/>
    <numFmt numFmtId="166" formatCode="&quot;$&quot;#,##0.00"/>
    <numFmt numFmtId="167" formatCode="&quot;$&quot;#,##0.0"/>
    <numFmt numFmtId="168" formatCode="0.0"/>
    <numFmt numFmtId="169" formatCode="_(&quot;$&quot;* #,##0_);_(&quot;$&quot;* \(#,##0\);_(&quot;$&quot;* &quot;-&quot;??_);_(@_)"/>
  </numFmts>
  <fonts count="11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7"/>
      <color theme="0" tint="-0.49998474074526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93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1" xfId="0" applyFont="1" applyFill="1" applyBorder="1"/>
    <xf numFmtId="0" fontId="4" fillId="3" borderId="1" xfId="0" applyFont="1" applyFill="1" applyBorder="1"/>
    <xf numFmtId="0" fontId="4" fillId="2" borderId="0" xfId="0" applyFont="1" applyFill="1"/>
    <xf numFmtId="0" fontId="3" fillId="3" borderId="0" xfId="0" applyFont="1" applyFill="1"/>
    <xf numFmtId="164" fontId="4" fillId="2" borderId="0" xfId="0" applyNumberFormat="1" applyFont="1" applyFill="1"/>
    <xf numFmtId="164" fontId="4" fillId="3" borderId="0" xfId="0" applyNumberFormat="1" applyFont="1" applyFill="1"/>
    <xf numFmtId="9" fontId="4" fillId="2" borderId="0" xfId="2" applyFont="1" applyFill="1"/>
    <xf numFmtId="9" fontId="4" fillId="3" borderId="0" xfId="2" applyFont="1" applyFill="1"/>
    <xf numFmtId="1" fontId="4" fillId="2" borderId="0" xfId="2" applyNumberFormat="1" applyFont="1" applyFill="1"/>
    <xf numFmtId="1" fontId="4" fillId="3" borderId="0" xfId="2" applyNumberFormat="1" applyFont="1" applyFill="1"/>
    <xf numFmtId="3" fontId="4" fillId="2" borderId="0" xfId="0" applyNumberFormat="1" applyFont="1" applyFill="1"/>
    <xf numFmtId="0" fontId="3" fillId="2" borderId="0" xfId="0" applyFont="1" applyFill="1" applyAlignment="1">
      <alignment horizontal="left" indent="1"/>
    </xf>
    <xf numFmtId="164" fontId="3" fillId="2" borderId="0" xfId="0" applyNumberFormat="1" applyFont="1" applyFill="1"/>
    <xf numFmtId="164" fontId="3" fillId="3" borderId="0" xfId="0" applyNumberFormat="1" applyFont="1" applyFill="1"/>
    <xf numFmtId="9" fontId="3" fillId="2" borderId="0" xfId="2" applyFont="1" applyFill="1"/>
    <xf numFmtId="9" fontId="3" fillId="3" borderId="0" xfId="2" applyFont="1" applyFill="1"/>
    <xf numFmtId="1" fontId="3" fillId="2" borderId="0" xfId="2" applyNumberFormat="1" applyFont="1" applyFill="1"/>
    <xf numFmtId="1" fontId="3" fillId="3" borderId="0" xfId="2" applyNumberFormat="1" applyFont="1" applyFill="1"/>
    <xf numFmtId="3" fontId="3" fillId="2" borderId="0" xfId="0" applyNumberFormat="1" applyFont="1" applyFill="1"/>
    <xf numFmtId="3" fontId="3" fillId="3" borderId="0" xfId="0" applyNumberFormat="1" applyFont="1" applyFill="1"/>
    <xf numFmtId="9" fontId="3" fillId="2" borderId="0" xfId="0" applyNumberFormat="1" applyFont="1" applyFill="1"/>
    <xf numFmtId="9" fontId="3" fillId="3" borderId="0" xfId="0" applyNumberFormat="1" applyFont="1" applyFill="1"/>
    <xf numFmtId="0" fontId="4" fillId="2" borderId="0" xfId="0" applyFont="1" applyFill="1" applyAlignment="1">
      <alignment horizontal="left" indent="1"/>
    </xf>
    <xf numFmtId="0" fontId="6" fillId="4" borderId="0" xfId="3" applyFont="1" applyFill="1" applyAlignment="1">
      <alignment horizontal="left" indent="2"/>
    </xf>
    <xf numFmtId="0" fontId="5" fillId="4" borderId="0" xfId="3" applyFill="1" applyAlignment="1">
      <alignment horizontal="left" indent="3"/>
    </xf>
    <xf numFmtId="0" fontId="5" fillId="4" borderId="0" xfId="3" applyFill="1" applyAlignment="1">
      <alignment horizontal="left" indent="4"/>
    </xf>
    <xf numFmtId="0" fontId="4" fillId="2" borderId="1" xfId="0" applyFont="1" applyFill="1" applyBorder="1" applyAlignment="1">
      <alignment horizontal="left" inden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9" fontId="3" fillId="2" borderId="1" xfId="0" applyNumberFormat="1" applyFont="1" applyFill="1" applyBorder="1"/>
    <xf numFmtId="9" fontId="3" fillId="3" borderId="1" xfId="0" applyNumberFormat="1" applyFont="1" applyFill="1" applyBorder="1"/>
    <xf numFmtId="0" fontId="4" fillId="3" borderId="1" xfId="0" applyFont="1" applyFill="1" applyBorder="1" applyAlignment="1">
      <alignment horizontal="left" indent="1"/>
    </xf>
    <xf numFmtId="165" fontId="3" fillId="2" borderId="0" xfId="2" applyNumberFormat="1" applyFont="1" applyFill="1" applyBorder="1"/>
    <xf numFmtId="165" fontId="3" fillId="3" borderId="0" xfId="2" applyNumberFormat="1" applyFont="1" applyFill="1"/>
    <xf numFmtId="0" fontId="6" fillId="4" borderId="0" xfId="3" applyFont="1" applyFill="1" applyAlignment="1">
      <alignment vertical="top" wrapText="1"/>
    </xf>
    <xf numFmtId="166" fontId="4" fillId="2" borderId="0" xfId="0" applyNumberFormat="1" applyFont="1" applyFill="1"/>
    <xf numFmtId="167" fontId="4" fillId="2" borderId="0" xfId="0" applyNumberFormat="1" applyFont="1" applyFill="1"/>
    <xf numFmtId="167" fontId="4" fillId="3" borderId="0" xfId="0" applyNumberFormat="1" applyFont="1" applyFill="1"/>
    <xf numFmtId="0" fontId="6" fillId="4" borderId="0" xfId="3" applyFont="1" applyFill="1" applyAlignment="1">
      <alignment horizontal="left" indent="1"/>
    </xf>
    <xf numFmtId="166" fontId="3" fillId="2" borderId="0" xfId="1" applyNumberFormat="1" applyFont="1" applyFill="1"/>
    <xf numFmtId="167" fontId="3" fillId="2" borderId="0" xfId="1" applyNumberFormat="1" applyFont="1" applyFill="1"/>
    <xf numFmtId="167" fontId="3" fillId="3" borderId="0" xfId="1" applyNumberFormat="1" applyFont="1" applyFill="1"/>
    <xf numFmtId="3" fontId="7" fillId="2" borderId="0" xfId="0" applyNumberFormat="1" applyFont="1" applyFill="1"/>
    <xf numFmtId="9" fontId="7" fillId="2" borderId="0" xfId="0" applyNumberFormat="1" applyFont="1" applyFill="1"/>
    <xf numFmtId="0" fontId="3" fillId="2" borderId="1" xfId="0" applyFont="1" applyFill="1" applyBorder="1"/>
    <xf numFmtId="0" fontId="3" fillId="3" borderId="1" xfId="0" applyFont="1" applyFill="1" applyBorder="1"/>
    <xf numFmtId="0" fontId="8" fillId="2" borderId="2" xfId="0" applyFont="1" applyFill="1" applyBorder="1"/>
    <xf numFmtId="0" fontId="8" fillId="2" borderId="0" xfId="0" applyFont="1" applyFill="1"/>
    <xf numFmtId="0" fontId="6" fillId="4" borderId="0" xfId="3" applyFont="1" applyFill="1"/>
    <xf numFmtId="0" fontId="4" fillId="5" borderId="1" xfId="0" applyFont="1" applyFill="1" applyBorder="1"/>
    <xf numFmtId="0" fontId="3" fillId="5" borderId="0" xfId="0" applyFont="1" applyFill="1"/>
    <xf numFmtId="168" fontId="6" fillId="4" borderId="0" xfId="3" applyNumberFormat="1" applyFont="1" applyFill="1"/>
    <xf numFmtId="168" fontId="6" fillId="3" borderId="0" xfId="3" applyNumberFormat="1" applyFont="1" applyFill="1"/>
    <xf numFmtId="165" fontId="4" fillId="2" borderId="0" xfId="2" applyNumberFormat="1" applyFont="1" applyFill="1"/>
    <xf numFmtId="1" fontId="4" fillId="5" borderId="0" xfId="2" applyNumberFormat="1" applyFont="1" applyFill="1"/>
    <xf numFmtId="0" fontId="9" fillId="4" borderId="0" xfId="3" applyFont="1" applyFill="1"/>
    <xf numFmtId="168" fontId="4" fillId="2" borderId="0" xfId="0" applyNumberFormat="1" applyFont="1" applyFill="1"/>
    <xf numFmtId="168" fontId="4" fillId="3" borderId="0" xfId="0" applyNumberFormat="1" applyFont="1" applyFill="1"/>
    <xf numFmtId="168" fontId="3" fillId="2" borderId="0" xfId="0" applyNumberFormat="1" applyFont="1" applyFill="1"/>
    <xf numFmtId="0" fontId="5" fillId="4" borderId="0" xfId="3" applyFill="1" applyAlignment="1">
      <alignment horizontal="left" indent="2"/>
    </xf>
    <xf numFmtId="168" fontId="3" fillId="3" borderId="0" xfId="0" applyNumberFormat="1" applyFont="1" applyFill="1"/>
    <xf numFmtId="165" fontId="3" fillId="2" borderId="0" xfId="2" applyNumberFormat="1" applyFont="1" applyFill="1"/>
    <xf numFmtId="0" fontId="10" fillId="4" borderId="1" xfId="3" applyFont="1" applyFill="1" applyBorder="1"/>
    <xf numFmtId="0" fontId="6" fillId="4" borderId="1" xfId="3" applyFont="1" applyFill="1" applyBorder="1"/>
    <xf numFmtId="166" fontId="3" fillId="2" borderId="0" xfId="0" applyNumberFormat="1" applyFont="1" applyFill="1"/>
    <xf numFmtId="166" fontId="3" fillId="5" borderId="0" xfId="0" applyNumberFormat="1" applyFont="1" applyFill="1"/>
    <xf numFmtId="0" fontId="3" fillId="5" borderId="1" xfId="0" applyFont="1" applyFill="1" applyBorder="1"/>
    <xf numFmtId="3" fontId="4" fillId="3" borderId="0" xfId="0" applyNumberFormat="1" applyFont="1" applyFill="1"/>
    <xf numFmtId="0" fontId="7" fillId="2" borderId="0" xfId="0" applyFont="1" applyFill="1" applyAlignment="1">
      <alignment horizontal="left" indent="2"/>
    </xf>
    <xf numFmtId="3" fontId="7" fillId="3" borderId="0" xfId="0" applyNumberFormat="1" applyFont="1" applyFill="1"/>
    <xf numFmtId="9" fontId="7" fillId="3" borderId="0" xfId="2" applyFont="1" applyFill="1"/>
    <xf numFmtId="1" fontId="7" fillId="2" borderId="0" xfId="2" applyNumberFormat="1" applyFont="1" applyFill="1"/>
    <xf numFmtId="1" fontId="7" fillId="3" borderId="0" xfId="2" applyNumberFormat="1" applyFont="1" applyFill="1"/>
    <xf numFmtId="165" fontId="3" fillId="2" borderId="1" xfId="2" applyNumberFormat="1" applyFont="1" applyFill="1" applyBorder="1"/>
    <xf numFmtId="9" fontId="3" fillId="2" borderId="1" xfId="2" applyFont="1" applyFill="1" applyBorder="1"/>
    <xf numFmtId="9" fontId="3" fillId="3" borderId="1" xfId="2" applyFont="1" applyFill="1" applyBorder="1"/>
    <xf numFmtId="1" fontId="3" fillId="2" borderId="1" xfId="2" applyNumberFormat="1" applyFont="1" applyFill="1" applyBorder="1"/>
    <xf numFmtId="1" fontId="3" fillId="3" borderId="1" xfId="2" applyNumberFormat="1" applyFont="1" applyFill="1" applyBorder="1"/>
    <xf numFmtId="0" fontId="4" fillId="2" borderId="0" xfId="0" applyFont="1" applyFill="1" applyAlignment="1">
      <alignment horizontal="left" indent="2"/>
    </xf>
    <xf numFmtId="0" fontId="8" fillId="2" borderId="2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169" fontId="4" fillId="2" borderId="0" xfId="1" applyNumberFormat="1" applyFont="1" applyFill="1"/>
    <xf numFmtId="169" fontId="4" fillId="3" borderId="0" xfId="1" applyNumberFormat="1" applyFont="1" applyFill="1"/>
    <xf numFmtId="169" fontId="3" fillId="2" borderId="0" xfId="1" applyNumberFormat="1" applyFont="1" applyFill="1"/>
    <xf numFmtId="169" fontId="3" fillId="3" borderId="0" xfId="1" applyNumberFormat="1" applyFont="1" applyFill="1"/>
    <xf numFmtId="169" fontId="7" fillId="2" borderId="0" xfId="1" applyNumberFormat="1" applyFont="1" applyFill="1"/>
    <xf numFmtId="169" fontId="7" fillId="3" borderId="0" xfId="1" applyNumberFormat="1" applyFont="1" applyFill="1"/>
    <xf numFmtId="1" fontId="3" fillId="2" borderId="0" xfId="0" applyNumberFormat="1" applyFont="1" applyFill="1"/>
  </cellXfs>
  <cellStyles count="4">
    <cellStyle name="Currency" xfId="1" builtinId="4"/>
    <cellStyle name="Normal" xfId="0" builtinId="0"/>
    <cellStyle name="Normal 2" xfId="3" xr:uid="{1451A7BA-EB63-4039-901F-C0EDA4E16A2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lifornia_model%202021-09-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l_spend_fcast_Jan2021"/>
      <sheetName val="forecast_Jan2021"/>
      <sheetName val="previous"/>
      <sheetName val="domestic"/>
      <sheetName val="df_intl_02"/>
      <sheetName val="&lt;&lt;inputs"/>
      <sheetName val="INTL_visit"/>
      <sheetName val="INTL_visit_adj"/>
      <sheetName val="INTL_visit_adj2"/>
      <sheetName val="SPEND"/>
      <sheetName val="INTL_spend2"/>
      <sheetName val="segments"/>
      <sheetName val="dom_drivers"/>
      <sheetName val="2019 dom spend"/>
      <sheetName val="&lt;&lt;calcs"/>
      <sheetName val="tbl_model"/>
      <sheetName val="tbl_report"/>
      <sheetName val="compare"/>
      <sheetName val="LW_spend"/>
      <sheetName val="UM_share_assumptions"/>
      <sheetName val="CA_by_state_triptype_2019"/>
      <sheetName val="CA_by_state_triptype_2020"/>
      <sheetName val="CA_by_state_triptype_2021"/>
      <sheetName val="CA_by_state_triptype_2022"/>
      <sheetName val="CA_by_state_triptype_2023"/>
      <sheetName val="CA_by_state_triptype_2024"/>
      <sheetName val="CA_by_state_triptype_20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  <sheetName val="validation"/>
      <sheetName val="Risk-Type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54E5F-BBCD-4D7B-BBBE-76F2A00F6F9B}">
  <dimension ref="A3:AV153"/>
  <sheetViews>
    <sheetView tabSelected="1" topLeftCell="U94" zoomScale="90" zoomScaleNormal="90" workbookViewId="0">
      <selection activeCell="AP110" sqref="AP110"/>
    </sheetView>
  </sheetViews>
  <sheetFormatPr defaultRowHeight="12.5" outlineLevelRow="1" outlineLevelCol="1" x14ac:dyDescent="0.25"/>
  <cols>
    <col min="1" max="1" width="8.88671875" style="2"/>
    <col min="2" max="2" width="25.77734375" style="2" customWidth="1"/>
    <col min="3" max="4" width="8.88671875" style="2" hidden="1" customWidth="1" outlineLevel="1"/>
    <col min="5" max="12" width="10.77734375" style="2" hidden="1" customWidth="1" outlineLevel="1"/>
    <col min="13" max="13" width="10.77734375" style="2" customWidth="1" collapsed="1"/>
    <col min="14" max="19" width="10.77734375" style="2" customWidth="1"/>
    <col min="20" max="21" width="5.77734375" style="2" customWidth="1"/>
    <col min="22" max="22" width="25.77734375" style="2" customWidth="1"/>
    <col min="23" max="29" width="8.88671875" style="2" hidden="1" customWidth="1" outlineLevel="1"/>
    <col min="30" max="30" width="8.88671875" style="2" hidden="1" customWidth="1" outlineLevel="1" collapsed="1"/>
    <col min="31" max="32" width="8.88671875" style="2" hidden="1" customWidth="1" outlineLevel="1"/>
    <col min="33" max="33" width="8.88671875" style="2" collapsed="1"/>
    <col min="34" max="34" width="10" style="2" bestFit="1" customWidth="1"/>
    <col min="35" max="37" width="8.88671875" style="2"/>
    <col min="38" max="38" width="8.88671875" style="2" customWidth="1"/>
    <col min="39" max="39" width="5.77734375" style="2" customWidth="1"/>
    <col min="40" max="40" width="25.77734375" style="2" customWidth="1"/>
    <col min="41" max="46" width="8.88671875" style="2"/>
    <col min="47" max="48" width="5.77734375" style="2" customWidth="1"/>
    <col min="49" max="16384" width="8.88671875" style="2"/>
  </cols>
  <sheetData>
    <row r="3" spans="2:48" ht="15.5" x14ac:dyDescent="0.3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V3" s="1" t="s">
        <v>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N3" s="1" t="s">
        <v>2</v>
      </c>
      <c r="AO3" s="1"/>
      <c r="AP3" s="1"/>
      <c r="AQ3" s="1"/>
      <c r="AR3" s="1"/>
      <c r="AS3" s="1"/>
      <c r="AT3" s="1"/>
    </row>
    <row r="4" spans="2:48" ht="15.5" x14ac:dyDescent="0.35">
      <c r="O4" s="3" t="s">
        <v>3</v>
      </c>
      <c r="AH4" s="3" t="s">
        <v>3</v>
      </c>
      <c r="AO4" s="4"/>
      <c r="AP4" s="4"/>
      <c r="AQ4" s="4"/>
      <c r="AR4" s="4"/>
      <c r="AS4" s="4"/>
      <c r="AT4" s="4"/>
      <c r="AU4" s="4"/>
      <c r="AV4" s="4"/>
    </row>
    <row r="5" spans="2:48" ht="4" customHeight="1" x14ac:dyDescent="0.35">
      <c r="B5" s="4"/>
      <c r="V5" s="4"/>
      <c r="AN5" s="4"/>
    </row>
    <row r="6" spans="2:48" ht="13" x14ac:dyDescent="0.3">
      <c r="C6" s="5">
        <v>2009</v>
      </c>
      <c r="D6" s="5">
        <f>C6+1</f>
        <v>2010</v>
      </c>
      <c r="E6" s="5">
        <f t="shared" ref="E6:Q6" si="0">D6+1</f>
        <v>2011</v>
      </c>
      <c r="F6" s="5">
        <f t="shared" si="0"/>
        <v>2012</v>
      </c>
      <c r="G6" s="5">
        <f t="shared" si="0"/>
        <v>2013</v>
      </c>
      <c r="H6" s="5">
        <f t="shared" si="0"/>
        <v>2014</v>
      </c>
      <c r="I6" s="5">
        <f t="shared" si="0"/>
        <v>2015</v>
      </c>
      <c r="J6" s="5">
        <f t="shared" si="0"/>
        <v>2016</v>
      </c>
      <c r="K6" s="5">
        <f t="shared" si="0"/>
        <v>2017</v>
      </c>
      <c r="L6" s="5">
        <f t="shared" si="0"/>
        <v>2018</v>
      </c>
      <c r="M6" s="5">
        <f t="shared" si="0"/>
        <v>2019</v>
      </c>
      <c r="N6" s="5">
        <f t="shared" si="0"/>
        <v>2020</v>
      </c>
      <c r="O6" s="6">
        <f t="shared" si="0"/>
        <v>2021</v>
      </c>
      <c r="P6" s="6">
        <f t="shared" si="0"/>
        <v>2022</v>
      </c>
      <c r="Q6" s="6">
        <f t="shared" si="0"/>
        <v>2023</v>
      </c>
      <c r="R6" s="6">
        <f>Q6+1</f>
        <v>2024</v>
      </c>
      <c r="S6" s="6">
        <f>R6+1</f>
        <v>2025</v>
      </c>
      <c r="W6" s="5">
        <v>2010</v>
      </c>
      <c r="X6" s="5">
        <f t="shared" ref="X6:AJ6" si="1">W6+1</f>
        <v>2011</v>
      </c>
      <c r="Y6" s="5">
        <f t="shared" si="1"/>
        <v>2012</v>
      </c>
      <c r="Z6" s="5">
        <f t="shared" si="1"/>
        <v>2013</v>
      </c>
      <c r="AA6" s="5">
        <f t="shared" si="1"/>
        <v>2014</v>
      </c>
      <c r="AB6" s="5">
        <f t="shared" si="1"/>
        <v>2015</v>
      </c>
      <c r="AC6" s="5">
        <f t="shared" si="1"/>
        <v>2016</v>
      </c>
      <c r="AD6" s="5">
        <f t="shared" si="1"/>
        <v>2017</v>
      </c>
      <c r="AE6" s="5">
        <f t="shared" si="1"/>
        <v>2018</v>
      </c>
      <c r="AF6" s="5">
        <f t="shared" si="1"/>
        <v>2019</v>
      </c>
      <c r="AG6" s="5">
        <f t="shared" si="1"/>
        <v>2020</v>
      </c>
      <c r="AH6" s="6">
        <f t="shared" si="1"/>
        <v>2021</v>
      </c>
      <c r="AI6" s="6">
        <f t="shared" si="1"/>
        <v>2022</v>
      </c>
      <c r="AJ6" s="6">
        <f t="shared" si="1"/>
        <v>2023</v>
      </c>
      <c r="AK6" s="6">
        <f>AJ6+1</f>
        <v>2024</v>
      </c>
      <c r="AL6" s="6">
        <f>AK6+1</f>
        <v>2025</v>
      </c>
      <c r="AO6" s="5">
        <v>2020</v>
      </c>
      <c r="AP6" s="6">
        <f>AO6+1</f>
        <v>2021</v>
      </c>
      <c r="AQ6" s="6">
        <f>AP6+1</f>
        <v>2022</v>
      </c>
      <c r="AR6" s="6">
        <f>AQ6+1</f>
        <v>2023</v>
      </c>
      <c r="AS6" s="6">
        <f>AR6+1</f>
        <v>2024</v>
      </c>
      <c r="AT6" s="6">
        <f>AS6+1</f>
        <v>2025</v>
      </c>
      <c r="AU6" s="7"/>
      <c r="AV6" s="7"/>
    </row>
    <row r="7" spans="2:48" ht="4" customHeight="1" x14ac:dyDescent="0.25">
      <c r="O7" s="8"/>
      <c r="P7" s="8"/>
      <c r="Q7" s="8"/>
      <c r="R7" s="8"/>
      <c r="S7" s="8"/>
      <c r="AH7" s="8"/>
      <c r="AI7" s="8"/>
      <c r="AJ7" s="8"/>
      <c r="AK7" s="8"/>
      <c r="AL7" s="8"/>
      <c r="AP7" s="8"/>
      <c r="AQ7" s="8"/>
      <c r="AR7" s="8"/>
      <c r="AS7" s="8"/>
      <c r="AT7" s="8"/>
    </row>
    <row r="8" spans="2:48" ht="13" x14ac:dyDescent="0.3">
      <c r="B8" s="7" t="s">
        <v>4</v>
      </c>
      <c r="C8" s="9">
        <f t="shared" ref="C8:L8" si="2">C13+C29</f>
        <v>194.93855341132067</v>
      </c>
      <c r="D8" s="9">
        <f t="shared" si="2"/>
        <v>212.57175277144111</v>
      </c>
      <c r="E8" s="9">
        <f t="shared" si="2"/>
        <v>222.817953208056</v>
      </c>
      <c r="F8" s="9">
        <f t="shared" si="2"/>
        <v>229.8703507953077</v>
      </c>
      <c r="G8" s="9">
        <f t="shared" si="2"/>
        <v>242.82563970658532</v>
      </c>
      <c r="H8" s="9">
        <f t="shared" si="2"/>
        <v>251.3077757036597</v>
      </c>
      <c r="I8" s="9">
        <f t="shared" si="2"/>
        <v>263.3685354812722</v>
      </c>
      <c r="J8" s="9">
        <f t="shared" si="2"/>
        <v>268.42305293222074</v>
      </c>
      <c r="K8" s="9">
        <f t="shared" si="2"/>
        <v>273.67476001767392</v>
      </c>
      <c r="L8" s="9">
        <f t="shared" si="2"/>
        <v>281.37319992695836</v>
      </c>
      <c r="M8" s="9">
        <v>285.98997675660058</v>
      </c>
      <c r="N8" s="9">
        <v>140.63176167714431</v>
      </c>
      <c r="O8" s="10">
        <v>212.47219781974607</v>
      </c>
      <c r="P8" s="10">
        <v>262.84356605616489</v>
      </c>
      <c r="Q8" s="10">
        <v>280.57383072799212</v>
      </c>
      <c r="R8" s="10">
        <v>291.20943792109057</v>
      </c>
      <c r="S8" s="10">
        <v>297.63834594455273</v>
      </c>
      <c r="V8" s="7" t="s">
        <v>4</v>
      </c>
      <c r="W8" s="11">
        <f t="shared" ref="W8:AL10" si="3">D8/C8-1</f>
        <v>9.0455166777165807E-2</v>
      </c>
      <c r="X8" s="11">
        <f t="shared" si="3"/>
        <v>4.8201138218169959E-2</v>
      </c>
      <c r="Y8" s="11">
        <f t="shared" si="3"/>
        <v>3.1650939638003583E-2</v>
      </c>
      <c r="Z8" s="11">
        <f t="shared" si="3"/>
        <v>5.6359112284184443E-2</v>
      </c>
      <c r="AA8" s="11">
        <f t="shared" si="3"/>
        <v>3.4930973546795308E-2</v>
      </c>
      <c r="AB8" s="11">
        <f t="shared" si="3"/>
        <v>4.7991988086490744E-2</v>
      </c>
      <c r="AC8" s="11">
        <f t="shared" si="3"/>
        <v>1.9191804524834488E-2</v>
      </c>
      <c r="AD8" s="11">
        <f t="shared" si="3"/>
        <v>1.9565037458907364E-2</v>
      </c>
      <c r="AE8" s="11">
        <f t="shared" si="3"/>
        <v>2.8129886397953774E-2</v>
      </c>
      <c r="AF8" s="11">
        <f t="shared" si="3"/>
        <v>1.6408019068058666E-2</v>
      </c>
      <c r="AG8" s="11">
        <f t="shared" si="3"/>
        <v>-0.50826332002246111</v>
      </c>
      <c r="AH8" s="12">
        <f t="shared" si="3"/>
        <v>0.51084076090527542</v>
      </c>
      <c r="AI8" s="12">
        <f t="shared" si="3"/>
        <v>0.23707275000351857</v>
      </c>
      <c r="AJ8" s="12">
        <f t="shared" si="3"/>
        <v>6.7455577999723904E-2</v>
      </c>
      <c r="AK8" s="12">
        <f t="shared" si="3"/>
        <v>3.7906625737342381E-2</v>
      </c>
      <c r="AL8" s="12">
        <f t="shared" si="3"/>
        <v>2.2076578524917956E-2</v>
      </c>
      <c r="AN8" s="7" t="s">
        <v>4</v>
      </c>
      <c r="AO8" s="13">
        <f t="shared" ref="AO8:AT10" si="4">100*N8/$M8</f>
        <v>49.173667997753896</v>
      </c>
      <c r="AP8" s="14">
        <f t="shared" si="4"/>
        <v>74.293581974229895</v>
      </c>
      <c r="AQ8" s="14">
        <f t="shared" si="4"/>
        <v>91.906565760472418</v>
      </c>
      <c r="AR8" s="14">
        <f t="shared" si="4"/>
        <v>98.106176275814718</v>
      </c>
      <c r="AS8" s="14">
        <f t="shared" si="4"/>
        <v>101.82505038242377</v>
      </c>
      <c r="AT8" s="14">
        <f t="shared" si="4"/>
        <v>104.07299910299506</v>
      </c>
      <c r="AU8" s="15"/>
      <c r="AV8" s="15"/>
    </row>
    <row r="9" spans="2:48" ht="13" x14ac:dyDescent="0.3">
      <c r="B9" s="16" t="s">
        <v>5</v>
      </c>
      <c r="C9" s="17">
        <f t="shared" ref="C9:L10" si="5">C14+C34</f>
        <v>47.64698445846598</v>
      </c>
      <c r="D9" s="17">
        <f t="shared" si="5"/>
        <v>47.396180076718863</v>
      </c>
      <c r="E9" s="17">
        <f t="shared" si="5"/>
        <v>48.29447900000001</v>
      </c>
      <c r="F9" s="17">
        <f t="shared" si="5"/>
        <v>46.710000000000008</v>
      </c>
      <c r="G9" s="17">
        <f t="shared" si="5"/>
        <v>47.139758362361746</v>
      </c>
      <c r="H9" s="17">
        <f t="shared" si="5"/>
        <v>47.483910732217218</v>
      </c>
      <c r="I9" s="17">
        <f t="shared" si="5"/>
        <v>48.874221735704936</v>
      </c>
      <c r="J9" s="17">
        <f t="shared" si="5"/>
        <v>49.36192041226532</v>
      </c>
      <c r="K9" s="17">
        <f t="shared" si="5"/>
        <v>49.743274923897644</v>
      </c>
      <c r="L9" s="17">
        <f t="shared" si="5"/>
        <v>51.80088527137007</v>
      </c>
      <c r="M9" s="17">
        <v>51.902019577285728</v>
      </c>
      <c r="N9" s="17">
        <v>16.427222193587916</v>
      </c>
      <c r="O9" s="18">
        <v>26.031166100110465</v>
      </c>
      <c r="P9" s="18">
        <v>40.385552026431228</v>
      </c>
      <c r="Q9" s="18">
        <v>46.469858929663907</v>
      </c>
      <c r="R9" s="18">
        <v>52.526813955172479</v>
      </c>
      <c r="S9" s="18">
        <v>54.670215603543795</v>
      </c>
      <c r="V9" s="16" t="s">
        <v>5</v>
      </c>
      <c r="W9" s="19">
        <f t="shared" si="3"/>
        <v>-5.2638038817701682E-3</v>
      </c>
      <c r="X9" s="19">
        <f t="shared" si="3"/>
        <v>1.89529814813576E-2</v>
      </c>
      <c r="Y9" s="19">
        <f t="shared" si="3"/>
        <v>-3.2808698484975918E-2</v>
      </c>
      <c r="Z9" s="19">
        <f t="shared" si="3"/>
        <v>9.200564383680998E-3</v>
      </c>
      <c r="AA9" s="19">
        <f t="shared" si="3"/>
        <v>7.3006816710849964E-3</v>
      </c>
      <c r="AB9" s="19">
        <f t="shared" si="3"/>
        <v>2.9279622972258945E-2</v>
      </c>
      <c r="AC9" s="19">
        <f t="shared" si="3"/>
        <v>9.9786484416610755E-3</v>
      </c>
      <c r="AD9" s="19">
        <f t="shared" si="3"/>
        <v>7.7256822353606314E-3</v>
      </c>
      <c r="AE9" s="19">
        <f t="shared" si="3"/>
        <v>4.1364593517824622E-2</v>
      </c>
      <c r="AF9" s="19">
        <f t="shared" si="3"/>
        <v>1.9523663618072895E-3</v>
      </c>
      <c r="AG9" s="19">
        <f t="shared" si="3"/>
        <v>-0.68349551082252913</v>
      </c>
      <c r="AH9" s="20">
        <f t="shared" si="3"/>
        <v>0.58463590455794057</v>
      </c>
      <c r="AI9" s="20">
        <f t="shared" si="3"/>
        <v>0.55143076845335215</v>
      </c>
      <c r="AJ9" s="20">
        <f t="shared" si="3"/>
        <v>0.15065553392090991</v>
      </c>
      <c r="AK9" s="20">
        <f t="shared" si="3"/>
        <v>0.13034158409381646</v>
      </c>
      <c r="AL9" s="20">
        <f t="shared" si="3"/>
        <v>4.0805856799168261E-2</v>
      </c>
      <c r="AN9" s="16" t="s">
        <v>5</v>
      </c>
      <c r="AO9" s="21">
        <f t="shared" si="4"/>
        <v>31.650448917747095</v>
      </c>
      <c r="AP9" s="22">
        <f t="shared" si="4"/>
        <v>50.154437750439058</v>
      </c>
      <c r="AQ9" s="22">
        <f t="shared" si="4"/>
        <v>77.811137900509479</v>
      </c>
      <c r="AR9" s="22">
        <f t="shared" si="4"/>
        <v>89.533816425904277</v>
      </c>
      <c r="AS9" s="22">
        <f t="shared" si="4"/>
        <v>101.2037958888216</v>
      </c>
      <c r="AT9" s="22">
        <f t="shared" si="4"/>
        <v>105.3335034913931</v>
      </c>
      <c r="AU9" s="15"/>
      <c r="AV9" s="15"/>
    </row>
    <row r="10" spans="2:48" ht="13" x14ac:dyDescent="0.3">
      <c r="B10" s="16" t="s">
        <v>6</v>
      </c>
      <c r="C10" s="17">
        <f t="shared" si="5"/>
        <v>147.29156894645359</v>
      </c>
      <c r="D10" s="17">
        <f t="shared" si="5"/>
        <v>165.17557295881724</v>
      </c>
      <c r="E10" s="17">
        <f t="shared" si="5"/>
        <v>174.52300130805605</v>
      </c>
      <c r="F10" s="17">
        <f t="shared" si="5"/>
        <v>183.15999989530778</v>
      </c>
      <c r="G10" s="17">
        <f t="shared" si="5"/>
        <v>195.68588143755221</v>
      </c>
      <c r="H10" s="17">
        <f t="shared" si="5"/>
        <v>203.82386506432852</v>
      </c>
      <c r="I10" s="17">
        <f t="shared" si="5"/>
        <v>214.4943135360511</v>
      </c>
      <c r="J10" s="17">
        <f t="shared" si="5"/>
        <v>219.06113261995537</v>
      </c>
      <c r="K10" s="17">
        <f t="shared" si="5"/>
        <v>223.93148516261334</v>
      </c>
      <c r="L10" s="17">
        <f t="shared" si="5"/>
        <v>229.57231459702408</v>
      </c>
      <c r="M10" s="17">
        <v>234.08795719781591</v>
      </c>
      <c r="N10" s="17">
        <v>124.20453956469525</v>
      </c>
      <c r="O10" s="18">
        <v>186.44103171963562</v>
      </c>
      <c r="P10" s="18">
        <v>222.45801402973368</v>
      </c>
      <c r="Q10" s="18">
        <v>234.10397179832822</v>
      </c>
      <c r="R10" s="18">
        <v>238.68262396591811</v>
      </c>
      <c r="S10" s="18">
        <v>242.96813034100899</v>
      </c>
      <c r="V10" s="16" t="s">
        <v>6</v>
      </c>
      <c r="W10" s="19">
        <f t="shared" si="3"/>
        <v>0.12141906111995593</v>
      </c>
      <c r="X10" s="19">
        <f t="shared" si="3"/>
        <v>5.6590863780865419E-2</v>
      </c>
      <c r="Y10" s="19">
        <f t="shared" si="3"/>
        <v>4.9489170610848454E-2</v>
      </c>
      <c r="Z10" s="19">
        <f t="shared" si="3"/>
        <v>6.8387647681830588E-2</v>
      </c>
      <c r="AA10" s="19">
        <f t="shared" si="3"/>
        <v>4.1586973812279382E-2</v>
      </c>
      <c r="AB10" s="19">
        <f t="shared" si="3"/>
        <v>5.2351320432251214E-2</v>
      </c>
      <c r="AC10" s="19">
        <f t="shared" si="3"/>
        <v>2.1291096293500233E-2</v>
      </c>
      <c r="AD10" s="19">
        <f t="shared" si="3"/>
        <v>2.2232846531965222E-2</v>
      </c>
      <c r="AE10" s="19">
        <f t="shared" si="3"/>
        <v>2.5189979114881966E-2</v>
      </c>
      <c r="AF10" s="19">
        <f t="shared" si="3"/>
        <v>1.9669804735463314E-2</v>
      </c>
      <c r="AG10" s="19">
        <f t="shared" si="3"/>
        <v>-0.4694108101437432</v>
      </c>
      <c r="AH10" s="20">
        <f t="shared" si="3"/>
        <v>0.50108065593305318</v>
      </c>
      <c r="AI10" s="20">
        <f t="shared" si="3"/>
        <v>0.19318162948303841</v>
      </c>
      <c r="AJ10" s="20">
        <f t="shared" si="3"/>
        <v>5.2351261964596718E-2</v>
      </c>
      <c r="AK10" s="20">
        <f t="shared" si="3"/>
        <v>1.9558199429158929E-2</v>
      </c>
      <c r="AL10" s="20">
        <f t="shared" si="3"/>
        <v>1.7954831834355867E-2</v>
      </c>
      <c r="AN10" s="16" t="s">
        <v>6</v>
      </c>
      <c r="AO10" s="21">
        <f t="shared" si="4"/>
        <v>53.058918985625681</v>
      </c>
      <c r="AP10" s="22">
        <f t="shared" si="4"/>
        <v>79.645716914041728</v>
      </c>
      <c r="AQ10" s="22">
        <f t="shared" si="4"/>
        <v>95.031806288841096</v>
      </c>
      <c r="AR10" s="22">
        <f t="shared" si="4"/>
        <v>100.00684127483703</v>
      </c>
      <c r="AS10" s="22">
        <f t="shared" si="4"/>
        <v>101.96279502077053</v>
      </c>
      <c r="AT10" s="22">
        <f t="shared" si="4"/>
        <v>103.79351985872938</v>
      </c>
      <c r="AU10" s="15"/>
      <c r="AV10" s="15"/>
    </row>
    <row r="11" spans="2:48" ht="4" customHeight="1" x14ac:dyDescent="0.25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4"/>
      <c r="Q11" s="24"/>
      <c r="R11" s="24"/>
      <c r="S11" s="24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26"/>
      <c r="AJ11" s="26"/>
      <c r="AK11" s="26"/>
      <c r="AL11" s="26"/>
      <c r="AO11" s="23"/>
      <c r="AP11" s="24"/>
      <c r="AQ11" s="24"/>
      <c r="AR11" s="24"/>
      <c r="AS11" s="24"/>
      <c r="AT11" s="24"/>
      <c r="AU11" s="23"/>
      <c r="AV11" s="23"/>
    </row>
    <row r="12" spans="2:48" ht="13" x14ac:dyDescent="0.3">
      <c r="B12" s="27" t="s">
        <v>7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4"/>
      <c r="Q12" s="24"/>
      <c r="R12" s="24"/>
      <c r="S12" s="24"/>
      <c r="V12" s="27" t="s">
        <v>7</v>
      </c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26"/>
      <c r="AJ12" s="26"/>
      <c r="AK12" s="26"/>
      <c r="AL12" s="26"/>
      <c r="AN12" s="27" t="s">
        <v>7</v>
      </c>
      <c r="AP12" s="8"/>
      <c r="AQ12" s="8"/>
      <c r="AR12" s="8"/>
      <c r="AS12" s="8"/>
      <c r="AT12" s="8"/>
      <c r="AU12" s="23"/>
      <c r="AV12" s="23"/>
    </row>
    <row r="13" spans="2:48" ht="13" x14ac:dyDescent="0.3">
      <c r="B13" s="28" t="s">
        <v>8</v>
      </c>
      <c r="C13" s="9">
        <v>182.78200081132067</v>
      </c>
      <c r="D13" s="9">
        <v>199.27600137144111</v>
      </c>
      <c r="E13" s="9">
        <v>208.61500130805601</v>
      </c>
      <c r="F13" s="9">
        <v>215.05599989530771</v>
      </c>
      <c r="G13" s="9">
        <v>227.17208810658533</v>
      </c>
      <c r="H13" s="9">
        <v>234.8489308036597</v>
      </c>
      <c r="I13" s="9">
        <v>246.31063268127218</v>
      </c>
      <c r="J13" s="9">
        <v>251.08474013222073</v>
      </c>
      <c r="K13" s="9">
        <v>256.1064719176739</v>
      </c>
      <c r="L13" s="9">
        <v>263.27740882695838</v>
      </c>
      <c r="M13" s="9">
        <v>268.10646895660057</v>
      </c>
      <c r="N13" s="9">
        <v>136.90455527714431</v>
      </c>
      <c r="O13" s="10">
        <v>208.43584548151406</v>
      </c>
      <c r="P13" s="10">
        <v>251.10384333677615</v>
      </c>
      <c r="Q13" s="10">
        <v>264.75040652010983</v>
      </c>
      <c r="R13" s="10">
        <v>273.344313483208</v>
      </c>
      <c r="S13" s="10">
        <v>278.76458558137153</v>
      </c>
      <c r="V13" s="28" t="s">
        <v>8</v>
      </c>
      <c r="W13" s="11">
        <f t="shared" ref="W13:AL15" si="6">D13/C13-1</f>
        <v>9.0238647607028932E-2</v>
      </c>
      <c r="X13" s="11">
        <f t="shared" si="6"/>
        <v>4.686464939251489E-2</v>
      </c>
      <c r="Y13" s="11">
        <f t="shared" si="6"/>
        <v>3.0875049957411527E-2</v>
      </c>
      <c r="Z13" s="11">
        <f t="shared" si="6"/>
        <v>5.6339224281935385E-2</v>
      </c>
      <c r="AA13" s="11">
        <f t="shared" si="6"/>
        <v>3.3793071856048185E-2</v>
      </c>
      <c r="AB13" s="11">
        <f t="shared" si="6"/>
        <v>4.8804573384218619E-2</v>
      </c>
      <c r="AC13" s="11">
        <f t="shared" si="6"/>
        <v>1.9382465949516092E-2</v>
      </c>
      <c r="AD13" s="11">
        <f t="shared" si="6"/>
        <v>2.000014729214028E-2</v>
      </c>
      <c r="AE13" s="11">
        <f t="shared" si="6"/>
        <v>2.7999827007845424E-2</v>
      </c>
      <c r="AF13" s="11">
        <f t="shared" si="6"/>
        <v>1.8342098363692605E-2</v>
      </c>
      <c r="AG13" s="11">
        <f t="shared" si="6"/>
        <v>-0.48936496829061749</v>
      </c>
      <c r="AH13" s="12">
        <f t="shared" si="6"/>
        <v>0.52249021268550599</v>
      </c>
      <c r="AI13" s="12">
        <f t="shared" si="6"/>
        <v>0.20470566258262068</v>
      </c>
      <c r="AJ13" s="12">
        <f t="shared" si="6"/>
        <v>5.4346293557248071E-2</v>
      </c>
      <c r="AK13" s="12">
        <f t="shared" si="6"/>
        <v>3.246041083017337E-2</v>
      </c>
      <c r="AL13" s="12">
        <f t="shared" si="6"/>
        <v>1.9829467198689388E-2</v>
      </c>
      <c r="AN13" s="28" t="s">
        <v>8</v>
      </c>
      <c r="AO13" s="13">
        <f t="shared" ref="AO13:AT15" si="7">100*N13/$M13</f>
        <v>51.063503170938255</v>
      </c>
      <c r="AP13" s="14">
        <f t="shared" si="7"/>
        <v>77.743683803188802</v>
      </c>
      <c r="AQ13" s="14">
        <f t="shared" si="7"/>
        <v>93.658256107734317</v>
      </c>
      <c r="AR13" s="14">
        <f t="shared" si="7"/>
        <v>98.748235188225166</v>
      </c>
      <c r="AS13" s="14">
        <f t="shared" si="7"/>
        <v>101.95364347118954</v>
      </c>
      <c r="AT13" s="14">
        <f t="shared" si="7"/>
        <v>103.97532990018836</v>
      </c>
      <c r="AU13" s="23"/>
      <c r="AV13" s="23"/>
    </row>
    <row r="14" spans="2:48" x14ac:dyDescent="0.25">
      <c r="B14" s="29" t="s">
        <v>5</v>
      </c>
      <c r="C14" s="17">
        <v>44.243000000000009</v>
      </c>
      <c r="D14" s="17">
        <v>43.823000000000008</v>
      </c>
      <c r="E14" s="17">
        <v>44.234000000000009</v>
      </c>
      <c r="F14" s="17">
        <v>42.576000000000008</v>
      </c>
      <c r="G14" s="17">
        <v>42.928060000000009</v>
      </c>
      <c r="H14" s="17">
        <v>43.041270000000004</v>
      </c>
      <c r="I14" s="17">
        <v>44.253200000000007</v>
      </c>
      <c r="J14" s="17">
        <v>44.68189000000001</v>
      </c>
      <c r="K14" s="17">
        <v>45.175520000000006</v>
      </c>
      <c r="L14" s="17">
        <v>47.104600000000005</v>
      </c>
      <c r="M14" s="17">
        <v>47.351020000000005</v>
      </c>
      <c r="N14" s="17">
        <v>16.113137822200187</v>
      </c>
      <c r="O14" s="18">
        <v>25.731394130365011</v>
      </c>
      <c r="P14" s="18">
        <v>39.044076941981004</v>
      </c>
      <c r="Q14" s="18">
        <v>44.028810319111656</v>
      </c>
      <c r="R14" s="18">
        <v>48.520237544842729</v>
      </c>
      <c r="S14" s="18">
        <v>49.871221582068614</v>
      </c>
      <c r="V14" s="29" t="s">
        <v>5</v>
      </c>
      <c r="W14" s="19">
        <f t="shared" si="6"/>
        <v>-9.4930271455372361E-3</v>
      </c>
      <c r="X14" s="19">
        <f t="shared" si="6"/>
        <v>9.3786367889008293E-3</v>
      </c>
      <c r="Y14" s="19">
        <f t="shared" si="6"/>
        <v>-3.7482479540624891E-2</v>
      </c>
      <c r="Z14" s="19">
        <f t="shared" si="6"/>
        <v>8.2689778278843828E-3</v>
      </c>
      <c r="AA14" s="19">
        <f t="shared" si="6"/>
        <v>2.6372027992878078E-3</v>
      </c>
      <c r="AB14" s="19">
        <f t="shared" si="6"/>
        <v>2.8157394054590057E-2</v>
      </c>
      <c r="AC14" s="19">
        <f t="shared" si="6"/>
        <v>9.6872090605877315E-3</v>
      </c>
      <c r="AD14" s="19">
        <f t="shared" si="6"/>
        <v>1.1047652639581518E-2</v>
      </c>
      <c r="AE14" s="19">
        <f t="shared" si="6"/>
        <v>4.2701888102228747E-2</v>
      </c>
      <c r="AF14" s="19">
        <f t="shared" si="6"/>
        <v>5.2313362176943379E-3</v>
      </c>
      <c r="AG14" s="19">
        <f t="shared" si="6"/>
        <v>-0.65970874920539857</v>
      </c>
      <c r="AH14" s="20">
        <f t="shared" si="6"/>
        <v>0.59692012904606861</v>
      </c>
      <c r="AI14" s="20">
        <f t="shared" si="6"/>
        <v>0.5173712214802233</v>
      </c>
      <c r="AJ14" s="20">
        <f t="shared" si="6"/>
        <v>0.12766938720405419</v>
      </c>
      <c r="AK14" s="20">
        <f t="shared" si="6"/>
        <v>0.10201109667007002</v>
      </c>
      <c r="AL14" s="20">
        <f t="shared" si="6"/>
        <v>2.7843722652373559E-2</v>
      </c>
      <c r="AN14" s="29" t="s">
        <v>5</v>
      </c>
      <c r="AO14" s="21">
        <f t="shared" si="7"/>
        <v>34.029125079460137</v>
      </c>
      <c r="AP14" s="22">
        <f t="shared" si="7"/>
        <v>54.341794813216289</v>
      </c>
      <c r="AQ14" s="22">
        <f t="shared" si="7"/>
        <v>82.456675573157654</v>
      </c>
      <c r="AR14" s="22">
        <f t="shared" si="7"/>
        <v>92.983868814466192</v>
      </c>
      <c r="AS14" s="22">
        <f t="shared" si="7"/>
        <v>102.46925524485582</v>
      </c>
      <c r="AT14" s="22">
        <f t="shared" si="7"/>
        <v>105.32238076828885</v>
      </c>
      <c r="AU14" s="23"/>
      <c r="AV14" s="23"/>
    </row>
    <row r="15" spans="2:48" x14ac:dyDescent="0.25">
      <c r="B15" s="29" t="s">
        <v>6</v>
      </c>
      <c r="C15" s="17">
        <v>138.53900081132073</v>
      </c>
      <c r="D15" s="17">
        <v>155.45300137144116</v>
      </c>
      <c r="E15" s="17">
        <v>164.38100130805606</v>
      </c>
      <c r="F15" s="17">
        <v>172.47999989530777</v>
      </c>
      <c r="G15" s="17">
        <v>184.24402810658538</v>
      </c>
      <c r="H15" s="17">
        <v>191.8076608036597</v>
      </c>
      <c r="I15" s="17">
        <v>202.05743268127216</v>
      </c>
      <c r="J15" s="17">
        <v>206.40285013222069</v>
      </c>
      <c r="K15" s="17">
        <v>210.93095191767392</v>
      </c>
      <c r="L15" s="17">
        <v>216.1728088269584</v>
      </c>
      <c r="M15" s="17">
        <v>220.75544895660056</v>
      </c>
      <c r="N15" s="17">
        <v>120.79141745494412</v>
      </c>
      <c r="O15" s="18">
        <v>182.70445135114906</v>
      </c>
      <c r="P15" s="18">
        <v>212.05976639479513</v>
      </c>
      <c r="Q15" s="18">
        <v>220.72159620099819</v>
      </c>
      <c r="R15" s="18">
        <v>224.82407593836527</v>
      </c>
      <c r="S15" s="18">
        <v>228.89336399930295</v>
      </c>
      <c r="V15" s="29" t="s">
        <v>6</v>
      </c>
      <c r="W15" s="19">
        <f t="shared" si="6"/>
        <v>0.12208836833720182</v>
      </c>
      <c r="X15" s="19">
        <f t="shared" si="6"/>
        <v>5.7432148995838483E-2</v>
      </c>
      <c r="Y15" s="19">
        <f t="shared" si="6"/>
        <v>4.9269675466168339E-2</v>
      </c>
      <c r="Z15" s="19">
        <f t="shared" si="6"/>
        <v>6.8205172880439147E-2</v>
      </c>
      <c r="AA15" s="19">
        <f t="shared" si="6"/>
        <v>4.1052254310781633E-2</v>
      </c>
      <c r="AB15" s="19">
        <f t="shared" si="6"/>
        <v>5.3437760695619119E-2</v>
      </c>
      <c r="AC15" s="19">
        <f t="shared" si="6"/>
        <v>2.1505853030425515E-2</v>
      </c>
      <c r="AD15" s="19">
        <f t="shared" si="6"/>
        <v>2.1938174703268531E-2</v>
      </c>
      <c r="AE15" s="19">
        <f t="shared" si="6"/>
        <v>2.4851056052363374E-2</v>
      </c>
      <c r="AF15" s="19">
        <f t="shared" si="6"/>
        <v>2.1198966486624338E-2</v>
      </c>
      <c r="AG15" s="19">
        <f t="shared" si="6"/>
        <v>-0.45282701729056241</v>
      </c>
      <c r="AH15" s="20">
        <f t="shared" si="6"/>
        <v>0.51256153128014126</v>
      </c>
      <c r="AI15" s="20">
        <f t="shared" si="6"/>
        <v>0.16067104455614278</v>
      </c>
      <c r="AJ15" s="20">
        <f t="shared" si="6"/>
        <v>4.084617253645928E-2</v>
      </c>
      <c r="AK15" s="20">
        <f t="shared" si="6"/>
        <v>1.8586671209242178E-2</v>
      </c>
      <c r="AL15" s="20">
        <f t="shared" si="6"/>
        <v>1.8099876732299958E-2</v>
      </c>
      <c r="AN15" s="29" t="s">
        <v>6</v>
      </c>
      <c r="AO15" s="21">
        <f t="shared" si="7"/>
        <v>54.717298270943758</v>
      </c>
      <c r="AP15" s="22">
        <f t="shared" si="7"/>
        <v>82.763280460210922</v>
      </c>
      <c r="AQ15" s="22">
        <f t="shared" si="7"/>
        <v>96.060943182646</v>
      </c>
      <c r="AR15" s="22">
        <f t="shared" si="7"/>
        <v>99.984665041899348</v>
      </c>
      <c r="AS15" s="22">
        <f t="shared" si="7"/>
        <v>101.84304713699936</v>
      </c>
      <c r="AT15" s="22">
        <f t="shared" si="7"/>
        <v>103.68639373622088</v>
      </c>
      <c r="AU15" s="23"/>
      <c r="AV15" s="23"/>
    </row>
    <row r="16" spans="2:48" ht="4" customHeight="1" x14ac:dyDescent="0.25">
      <c r="B16" s="29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4"/>
      <c r="Q16" s="24"/>
      <c r="R16" s="24"/>
      <c r="S16" s="24"/>
      <c r="V16" s="29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26"/>
      <c r="AJ16" s="26"/>
      <c r="AK16" s="26"/>
      <c r="AL16" s="26"/>
      <c r="AN16" s="29"/>
      <c r="AO16" s="23"/>
      <c r="AP16" s="24"/>
      <c r="AQ16" s="24"/>
      <c r="AR16" s="24"/>
      <c r="AS16" s="24"/>
      <c r="AT16" s="24"/>
      <c r="AU16" s="23"/>
      <c r="AV16" s="23"/>
    </row>
    <row r="17" spans="1:48" x14ac:dyDescent="0.25">
      <c r="A17" s="19"/>
      <c r="B17" s="29" t="s">
        <v>9</v>
      </c>
      <c r="C17" s="17">
        <v>94.868755152424555</v>
      </c>
      <c r="D17" s="17">
        <v>104.12634161069948</v>
      </c>
      <c r="E17" s="17">
        <v>109.56200130805604</v>
      </c>
      <c r="F17" s="17">
        <v>113.258</v>
      </c>
      <c r="G17" s="17">
        <v>120.11860763001491</v>
      </c>
      <c r="H17" s="17">
        <v>124.38664062064865</v>
      </c>
      <c r="I17" s="17">
        <v>131.154241099334</v>
      </c>
      <c r="J17" s="17">
        <v>133.27975154389799</v>
      </c>
      <c r="K17" s="17">
        <v>136.88782346629131</v>
      </c>
      <c r="L17" s="17">
        <v>141.13786348851693</v>
      </c>
      <c r="M17" s="17">
        <v>91.08950826492071</v>
      </c>
      <c r="N17" s="17">
        <v>51.540478922411232</v>
      </c>
      <c r="O17" s="18">
        <v>72.995254423631764</v>
      </c>
      <c r="P17" s="18">
        <v>83.3881501539108</v>
      </c>
      <c r="Q17" s="18">
        <v>88.537569620011112</v>
      </c>
      <c r="R17" s="18">
        <v>91.016843970777728</v>
      </c>
      <c r="S17" s="18">
        <v>92.896776855107674</v>
      </c>
      <c r="V17" s="29" t="s">
        <v>9</v>
      </c>
      <c r="W17" s="19">
        <f t="shared" ref="W17:AL20" si="8">D17/C17-1</f>
        <v>9.7583091961108481E-2</v>
      </c>
      <c r="X17" s="19">
        <f t="shared" si="8"/>
        <v>5.2202541770640876E-2</v>
      </c>
      <c r="Y17" s="19">
        <f t="shared" si="8"/>
        <v>3.3734311602723333E-2</v>
      </c>
      <c r="Z17" s="19">
        <f t="shared" si="8"/>
        <v>6.0575037789956765E-2</v>
      </c>
      <c r="AA17" s="19">
        <f t="shared" si="8"/>
        <v>3.5531822045256956E-2</v>
      </c>
      <c r="AB17" s="19">
        <f t="shared" si="8"/>
        <v>5.4407775987173945E-2</v>
      </c>
      <c r="AC17" s="19">
        <f t="shared" si="8"/>
        <v>1.6206189191809273E-2</v>
      </c>
      <c r="AD17" s="19">
        <f t="shared" si="8"/>
        <v>2.7071418430765437E-2</v>
      </c>
      <c r="AE17" s="19">
        <f t="shared" si="8"/>
        <v>3.1047611939510444E-2</v>
      </c>
      <c r="AF17" s="19">
        <f t="shared" si="8"/>
        <v>-0.35460615589995936</v>
      </c>
      <c r="AG17" s="19">
        <f t="shared" si="8"/>
        <v>-0.43417765773295014</v>
      </c>
      <c r="AH17" s="20">
        <f t="shared" si="8"/>
        <v>0.41627039464492444</v>
      </c>
      <c r="AI17" s="20">
        <f t="shared" si="8"/>
        <v>0.14237769033536507</v>
      </c>
      <c r="AJ17" s="20">
        <f t="shared" si="8"/>
        <v>6.1752412742049678E-2</v>
      </c>
      <c r="AK17" s="20">
        <f t="shared" si="8"/>
        <v>2.8002511943881592E-2</v>
      </c>
      <c r="AL17" s="20">
        <f t="shared" si="8"/>
        <v>2.0654779954065727E-2</v>
      </c>
      <c r="AN17" s="29" t="s">
        <v>9</v>
      </c>
      <c r="AO17" s="21">
        <f t="shared" ref="AO17:AT20" si="9">100*N17/$M17</f>
        <v>56.582234226704983</v>
      </c>
      <c r="AP17" s="22">
        <f t="shared" si="9"/>
        <v>80.135743198147011</v>
      </c>
      <c r="AQ17" s="22">
        <f t="shared" si="9"/>
        <v>91.545285228007131</v>
      </c>
      <c r="AR17" s="22">
        <f t="shared" si="9"/>
        <v>97.198427465995692</v>
      </c>
      <c r="AS17" s="22">
        <f t="shared" si="9"/>
        <v>99.920227592038771</v>
      </c>
      <c r="AT17" s="22">
        <f t="shared" si="9"/>
        <v>101.98405790591248</v>
      </c>
      <c r="AU17" s="23"/>
      <c r="AV17" s="23"/>
    </row>
    <row r="18" spans="1:48" x14ac:dyDescent="0.25">
      <c r="A18" s="19"/>
      <c r="B18" s="29" t="s">
        <v>10</v>
      </c>
      <c r="C18" s="17">
        <v>87.913245658896145</v>
      </c>
      <c r="D18" s="17">
        <v>95.149659760741656</v>
      </c>
      <c r="E18" s="17">
        <v>99.052999999999997</v>
      </c>
      <c r="F18" s="17">
        <v>101.798</v>
      </c>
      <c r="G18" s="17">
        <v>107.05348047657044</v>
      </c>
      <c r="H18" s="17">
        <v>110.46229018301105</v>
      </c>
      <c r="I18" s="17">
        <v>115.15639158193817</v>
      </c>
      <c r="J18" s="17">
        <v>117.80498858832273</v>
      </c>
      <c r="K18" s="17">
        <v>119.21864845138261</v>
      </c>
      <c r="L18" s="17">
        <v>122.13950533844148</v>
      </c>
      <c r="M18" s="17">
        <v>177.01696069167986</v>
      </c>
      <c r="N18" s="17">
        <v>85.364076354733072</v>
      </c>
      <c r="O18" s="18">
        <v>135.4405910578823</v>
      </c>
      <c r="P18" s="18">
        <v>167.71569318286535</v>
      </c>
      <c r="Q18" s="18">
        <v>176.21283690009872</v>
      </c>
      <c r="R18" s="18">
        <v>182.32746951243027</v>
      </c>
      <c r="S18" s="18">
        <v>185.86780872626386</v>
      </c>
      <c r="V18" s="29" t="s">
        <v>10</v>
      </c>
      <c r="W18" s="19">
        <f t="shared" si="8"/>
        <v>8.231312639648003E-2</v>
      </c>
      <c r="X18" s="19">
        <f t="shared" si="8"/>
        <v>4.1023165496056224E-2</v>
      </c>
      <c r="Y18" s="19">
        <f t="shared" si="8"/>
        <v>2.7712436776271332E-2</v>
      </c>
      <c r="Z18" s="19">
        <f t="shared" si="8"/>
        <v>5.1626559230735669E-2</v>
      </c>
      <c r="AA18" s="19">
        <f t="shared" si="8"/>
        <v>3.1842119389912327E-2</v>
      </c>
      <c r="AB18" s="19">
        <f t="shared" si="8"/>
        <v>4.2495057735540742E-2</v>
      </c>
      <c r="AC18" s="19">
        <f t="shared" si="8"/>
        <v>2.2999999999999909E-2</v>
      </c>
      <c r="AD18" s="19">
        <f t="shared" si="8"/>
        <v>1.2000000000000011E-2</v>
      </c>
      <c r="AE18" s="19">
        <f t="shared" si="8"/>
        <v>2.4499999999999966E-2</v>
      </c>
      <c r="AF18" s="19">
        <f t="shared" si="8"/>
        <v>0.44930143773856068</v>
      </c>
      <c r="AG18" s="19">
        <f t="shared" si="8"/>
        <v>-0.51776329216601813</v>
      </c>
      <c r="AH18" s="20">
        <f t="shared" si="8"/>
        <v>0.58662281420412388</v>
      </c>
      <c r="AI18" s="20">
        <f t="shared" si="8"/>
        <v>0.23829711516239516</v>
      </c>
      <c r="AJ18" s="20">
        <f t="shared" si="8"/>
        <v>5.0663975183101506E-2</v>
      </c>
      <c r="AK18" s="20">
        <f t="shared" si="8"/>
        <v>3.4700267698420495E-2</v>
      </c>
      <c r="AL18" s="20">
        <f t="shared" si="8"/>
        <v>1.9417475728155331E-2</v>
      </c>
      <c r="AN18" s="29" t="s">
        <v>10</v>
      </c>
      <c r="AO18" s="21">
        <f t="shared" si="9"/>
        <v>48.223670783398191</v>
      </c>
      <c r="AP18" s="22">
        <f t="shared" si="9"/>
        <v>76.512776249608422</v>
      </c>
      <c r="AQ18" s="22">
        <f t="shared" si="9"/>
        <v>94.745550102955946</v>
      </c>
      <c r="AR18" s="22">
        <f t="shared" si="9"/>
        <v>99.545736302081409</v>
      </c>
      <c r="AS18" s="22">
        <f t="shared" si="9"/>
        <v>103</v>
      </c>
      <c r="AT18" s="22">
        <f t="shared" si="9"/>
        <v>105.00000000000001</v>
      </c>
      <c r="AU18" s="23"/>
      <c r="AV18" s="23"/>
    </row>
    <row r="19" spans="1:48" x14ac:dyDescent="0.25">
      <c r="B19" s="30" t="s">
        <v>11</v>
      </c>
      <c r="C19" s="17">
        <v>61.639830000000003</v>
      </c>
      <c r="D19" s="17">
        <v>64.995500000000007</v>
      </c>
      <c r="E19" s="17">
        <v>67.584019999999995</v>
      </c>
      <c r="F19" s="17">
        <v>69.350359999999995</v>
      </c>
      <c r="G19" s="17">
        <v>72.359679999999997</v>
      </c>
      <c r="H19" s="17">
        <v>74.56456</v>
      </c>
      <c r="I19" s="17">
        <v>77.148780000000002</v>
      </c>
      <c r="J19" s="17">
        <v>78.833685000000003</v>
      </c>
      <c r="K19" s="17">
        <v>79.858522905000001</v>
      </c>
      <c r="L19" s="17">
        <v>82.310121643206301</v>
      </c>
      <c r="M19" s="17">
        <v>119.46388750021515</v>
      </c>
      <c r="N19" s="17">
        <v>72.753507487631026</v>
      </c>
      <c r="O19" s="18">
        <v>97.378331317134311</v>
      </c>
      <c r="P19" s="18">
        <v>115.57599513645957</v>
      </c>
      <c r="Q19" s="18">
        <v>121.31048417718368</v>
      </c>
      <c r="R19" s="18">
        <v>124.83976243772483</v>
      </c>
      <c r="S19" s="18">
        <v>126.63172075022807</v>
      </c>
      <c r="V19" s="30" t="s">
        <v>11</v>
      </c>
      <c r="W19" s="19">
        <f t="shared" si="8"/>
        <v>5.4439961953172133E-2</v>
      </c>
      <c r="X19" s="19">
        <f t="shared" si="8"/>
        <v>3.9826141809817361E-2</v>
      </c>
      <c r="Y19" s="19">
        <f t="shared" si="8"/>
        <v>2.6135468118055227E-2</v>
      </c>
      <c r="Z19" s="19">
        <f t="shared" si="8"/>
        <v>4.339299752733794E-2</v>
      </c>
      <c r="AA19" s="19">
        <f t="shared" si="8"/>
        <v>3.0471113194530552E-2</v>
      </c>
      <c r="AB19" s="19">
        <f t="shared" si="8"/>
        <v>3.4657483394255895E-2</v>
      </c>
      <c r="AC19" s="19">
        <f t="shared" si="8"/>
        <v>2.183968430868255E-2</v>
      </c>
      <c r="AD19" s="19">
        <f t="shared" si="8"/>
        <v>1.2999999999999901E-2</v>
      </c>
      <c r="AE19" s="19">
        <f t="shared" si="8"/>
        <v>3.0699274780260133E-2</v>
      </c>
      <c r="AF19" s="19">
        <f t="shared" si="8"/>
        <v>0.451387570754191</v>
      </c>
      <c r="AG19" s="19">
        <f t="shared" si="8"/>
        <v>-0.39100000000000001</v>
      </c>
      <c r="AH19" s="20">
        <f t="shared" si="8"/>
        <v>0.33846923234168202</v>
      </c>
      <c r="AI19" s="20">
        <f t="shared" si="8"/>
        <v>0.18687590527774089</v>
      </c>
      <c r="AJ19" s="20">
        <f t="shared" si="8"/>
        <v>4.9616609694369984E-2</v>
      </c>
      <c r="AK19" s="20">
        <f t="shared" si="8"/>
        <v>2.9092936892299859E-2</v>
      </c>
      <c r="AL19" s="20">
        <f t="shared" si="8"/>
        <v>1.4354066985646119E-2</v>
      </c>
      <c r="AN19" s="30" t="s">
        <v>11</v>
      </c>
      <c r="AO19" s="21">
        <f t="shared" si="9"/>
        <v>60.9</v>
      </c>
      <c r="AP19" s="22">
        <f t="shared" si="9"/>
        <v>81.512776249608422</v>
      </c>
      <c r="AQ19" s="22">
        <f t="shared" si="9"/>
        <v>96.745550102955946</v>
      </c>
      <c r="AR19" s="22">
        <f t="shared" si="9"/>
        <v>101.54573630208142</v>
      </c>
      <c r="AS19" s="22">
        <f t="shared" si="9"/>
        <v>104.49999999999999</v>
      </c>
      <c r="AT19" s="22">
        <f t="shared" si="9"/>
        <v>106.00000000000001</v>
      </c>
      <c r="AU19" s="23"/>
      <c r="AV19" s="23"/>
    </row>
    <row r="20" spans="1:48" x14ac:dyDescent="0.25">
      <c r="B20" s="30" t="s">
        <v>12</v>
      </c>
      <c r="C20" s="17">
        <v>26.273415658896141</v>
      </c>
      <c r="D20" s="17">
        <v>30.154159760741599</v>
      </c>
      <c r="E20" s="17">
        <v>31.468979999999998</v>
      </c>
      <c r="F20" s="17">
        <v>32.44764</v>
      </c>
      <c r="G20" s="17">
        <v>34.693800476570502</v>
      </c>
      <c r="H20" s="17">
        <v>35.897730183010999</v>
      </c>
      <c r="I20" s="17">
        <v>38.0076115819382</v>
      </c>
      <c r="J20" s="17">
        <v>38.971303588322698</v>
      </c>
      <c r="K20" s="17">
        <v>39.360125546382598</v>
      </c>
      <c r="L20" s="17">
        <v>39.829383695235201</v>
      </c>
      <c r="M20" s="17">
        <v>57.553073191464705</v>
      </c>
      <c r="N20" s="17">
        <v>12.610568867102046</v>
      </c>
      <c r="O20" s="18">
        <v>38.06225974074799</v>
      </c>
      <c r="P20" s="18">
        <v>52.139698046405783</v>
      </c>
      <c r="Q20" s="18">
        <v>54.90235272291504</v>
      </c>
      <c r="R20" s="18">
        <v>57.48770707470544</v>
      </c>
      <c r="S20" s="18">
        <v>59.23608797603579</v>
      </c>
      <c r="V20" s="30" t="s">
        <v>12</v>
      </c>
      <c r="W20" s="19">
        <f t="shared" si="8"/>
        <v>0.14770611298616765</v>
      </c>
      <c r="X20" s="19">
        <f t="shared" si="8"/>
        <v>4.3603278940313794E-2</v>
      </c>
      <c r="Y20" s="19">
        <f t="shared" si="8"/>
        <v>3.1099196732782719E-2</v>
      </c>
      <c r="Z20" s="19">
        <f t="shared" si="8"/>
        <v>6.9224155487748851E-2</v>
      </c>
      <c r="AA20" s="19">
        <f t="shared" si="8"/>
        <v>3.4701580394847165E-2</v>
      </c>
      <c r="AB20" s="19">
        <f t="shared" si="8"/>
        <v>5.8774785708477051E-2</v>
      </c>
      <c r="AC20" s="19">
        <f t="shared" si="8"/>
        <v>2.5355237182082213E-2</v>
      </c>
      <c r="AD20" s="19">
        <f t="shared" si="8"/>
        <v>9.9771350265123182E-3</v>
      </c>
      <c r="AE20" s="19">
        <f t="shared" si="8"/>
        <v>1.1922171038291518E-2</v>
      </c>
      <c r="AF20" s="19">
        <f t="shared" si="8"/>
        <v>0.4449903024321662</v>
      </c>
      <c r="AG20" s="19">
        <f t="shared" si="8"/>
        <v>-0.78088800184223295</v>
      </c>
      <c r="AH20" s="20">
        <f t="shared" si="8"/>
        <v>2.0182825328398395</v>
      </c>
      <c r="AI20" s="20">
        <f t="shared" si="8"/>
        <v>0.36985293047609114</v>
      </c>
      <c r="AJ20" s="20">
        <f t="shared" si="8"/>
        <v>5.2985628609709678E-2</v>
      </c>
      <c r="AK20" s="20">
        <f t="shared" si="8"/>
        <v>4.7090046665911434E-2</v>
      </c>
      <c r="AL20" s="20">
        <f t="shared" si="8"/>
        <v>3.0413126393409984E-2</v>
      </c>
      <c r="AN20" s="30" t="s">
        <v>12</v>
      </c>
      <c r="AO20" s="21">
        <f t="shared" si="9"/>
        <v>21.911199815776705</v>
      </c>
      <c r="AP20" s="22">
        <f t="shared" si="9"/>
        <v>66.134191677522338</v>
      </c>
      <c r="AQ20" s="22">
        <f t="shared" si="9"/>
        <v>90.594116274121504</v>
      </c>
      <c r="AR20" s="22">
        <f t="shared" si="9"/>
        <v>95.394302473246938</v>
      </c>
      <c r="AS20" s="22">
        <f t="shared" si="9"/>
        <v>99.886424628374215</v>
      </c>
      <c r="AT20" s="22">
        <f t="shared" si="9"/>
        <v>102.92428308558279</v>
      </c>
      <c r="AU20" s="23"/>
      <c r="AV20" s="23"/>
    </row>
    <row r="21" spans="1:48" ht="4" customHeight="1" x14ac:dyDescent="0.25">
      <c r="B21" s="3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  <c r="P21" s="18"/>
      <c r="Q21" s="18"/>
      <c r="R21" s="18"/>
      <c r="S21" s="18"/>
      <c r="V21" s="30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0"/>
      <c r="AI21" s="20"/>
      <c r="AJ21" s="20"/>
      <c r="AK21" s="20"/>
      <c r="AL21" s="20"/>
      <c r="AN21" s="30"/>
      <c r="AO21" s="21"/>
      <c r="AP21" s="22"/>
      <c r="AQ21" s="22"/>
      <c r="AR21" s="22"/>
      <c r="AS21" s="22"/>
      <c r="AT21" s="22"/>
      <c r="AU21" s="23"/>
      <c r="AV21" s="23"/>
    </row>
    <row r="22" spans="1:48" x14ac:dyDescent="0.25">
      <c r="B22" s="29" t="s">
        <v>13</v>
      </c>
      <c r="C22" s="17" t="e">
        <v>#DIV/0!</v>
      </c>
      <c r="D22" s="17">
        <v>0</v>
      </c>
      <c r="E22" s="17">
        <v>104.15</v>
      </c>
      <c r="F22" s="17">
        <v>107.48</v>
      </c>
      <c r="G22" s="17">
        <v>110.27</v>
      </c>
      <c r="H22" s="17">
        <v>113.64</v>
      </c>
      <c r="I22" s="17">
        <v>116.09</v>
      </c>
      <c r="J22" s="17">
        <v>117.78471</v>
      </c>
      <c r="K22" s="17">
        <v>118.76985051390172</v>
      </c>
      <c r="L22" s="17">
        <v>120.95359689010408</v>
      </c>
      <c r="M22" s="17">
        <v>122.49976828640447</v>
      </c>
      <c r="N22" s="17">
        <v>63.192315847576459</v>
      </c>
      <c r="O22" s="18">
        <v>87.834700316379767</v>
      </c>
      <c r="P22" s="18">
        <v>109.18979268239131</v>
      </c>
      <c r="Q22" s="18">
        <v>115.17490154240471</v>
      </c>
      <c r="R22" s="18">
        <v>119.98241625899655</v>
      </c>
      <c r="S22" s="18">
        <v>122.22383622756027</v>
      </c>
      <c r="V22" s="29" t="s">
        <v>13</v>
      </c>
      <c r="W22" s="19"/>
      <c r="X22" s="19"/>
      <c r="Y22" s="19">
        <f t="shared" ref="Y22:AL23" si="10">F22/E22-1</f>
        <v>3.1973115698511689E-2</v>
      </c>
      <c r="Z22" s="19">
        <f t="shared" si="10"/>
        <v>2.5958317826572319E-2</v>
      </c>
      <c r="AA22" s="19">
        <f t="shared" si="10"/>
        <v>3.0561349415072048E-2</v>
      </c>
      <c r="AB22" s="19">
        <f t="shared" si="10"/>
        <v>2.155931010207679E-2</v>
      </c>
      <c r="AC22" s="19">
        <f t="shared" si="10"/>
        <v>1.4598242742699608E-2</v>
      </c>
      <c r="AD22" s="19">
        <f t="shared" si="10"/>
        <v>8.3639083027136074E-3</v>
      </c>
      <c r="AE22" s="19">
        <f t="shared" si="10"/>
        <v>1.8386369661606672E-2</v>
      </c>
      <c r="AF22" s="19">
        <f t="shared" si="10"/>
        <v>1.2783178310151522E-2</v>
      </c>
      <c r="AG22" s="19">
        <f t="shared" si="10"/>
        <v>-0.48414338466475448</v>
      </c>
      <c r="AH22" s="20">
        <f t="shared" si="10"/>
        <v>0.38995855964896387</v>
      </c>
      <c r="AI22" s="20">
        <f t="shared" si="10"/>
        <v>0.24312819750156489</v>
      </c>
      <c r="AJ22" s="20">
        <f t="shared" si="10"/>
        <v>5.4813812838923059E-2</v>
      </c>
      <c r="AK22" s="20">
        <f t="shared" si="10"/>
        <v>4.1740992631296603E-2</v>
      </c>
      <c r="AL22" s="20">
        <f t="shared" si="10"/>
        <v>1.8681237121657368E-2</v>
      </c>
      <c r="AN22" s="29" t="s">
        <v>13</v>
      </c>
      <c r="AO22" s="21">
        <f t="shared" ref="AO22:AT23" si="11">100*N22/$M22</f>
        <v>51.585661533524551</v>
      </c>
      <c r="AP22" s="22">
        <f t="shared" si="11"/>
        <v>71.701931803676743</v>
      </c>
      <c r="AQ22" s="22">
        <f t="shared" si="11"/>
        <v>89.134693240484793</v>
      </c>
      <c r="AR22" s="22">
        <f t="shared" si="11"/>
        <v>94.02050563322355</v>
      </c>
      <c r="AS22" s="22">
        <f t="shared" si="11"/>
        <v>97.945014866050712</v>
      </c>
      <c r="AT22" s="22">
        <f t="shared" si="11"/>
        <v>99.774748913647684</v>
      </c>
      <c r="AU22" s="23"/>
      <c r="AV22" s="23"/>
    </row>
    <row r="23" spans="1:48" x14ac:dyDescent="0.25">
      <c r="B23" s="29" t="s">
        <v>14</v>
      </c>
      <c r="C23" s="17" t="e">
        <v>#DIV/0!</v>
      </c>
      <c r="D23" s="17">
        <v>0</v>
      </c>
      <c r="E23" s="17">
        <v>120.59</v>
      </c>
      <c r="F23" s="17">
        <v>125.4</v>
      </c>
      <c r="G23" s="17">
        <v>130.05000000000001</v>
      </c>
      <c r="H23" s="17">
        <v>136.47999999999999</v>
      </c>
      <c r="I23" s="17">
        <v>142.84</v>
      </c>
      <c r="J23" s="17">
        <v>146.54684080000001</v>
      </c>
      <c r="K23" s="17">
        <v>150.09393617214354</v>
      </c>
      <c r="L23" s="17">
        <v>154.0514603345249</v>
      </c>
      <c r="M23" s="17">
        <v>154.32538050516627</v>
      </c>
      <c r="N23" s="17">
        <v>73.712239429567859</v>
      </c>
      <c r="O23" s="18">
        <v>120.6011451651343</v>
      </c>
      <c r="P23" s="18">
        <v>141.91405065438482</v>
      </c>
      <c r="Q23" s="18">
        <v>149.57550497770512</v>
      </c>
      <c r="R23" s="18">
        <v>153.36189722421145</v>
      </c>
      <c r="S23" s="18">
        <v>156.54074935381126</v>
      </c>
      <c r="V23" s="29" t="s">
        <v>14</v>
      </c>
      <c r="W23" s="19"/>
      <c r="X23" s="19"/>
      <c r="Y23" s="19">
        <f t="shared" si="10"/>
        <v>3.9887221162617115E-2</v>
      </c>
      <c r="Z23" s="19">
        <f t="shared" si="10"/>
        <v>3.7081339712918604E-2</v>
      </c>
      <c r="AA23" s="19">
        <f t="shared" si="10"/>
        <v>4.9442522106881714E-2</v>
      </c>
      <c r="AB23" s="19">
        <f t="shared" si="10"/>
        <v>4.6600234466588564E-2</v>
      </c>
      <c r="AC23" s="19">
        <f t="shared" si="10"/>
        <v>2.5950999719966505E-2</v>
      </c>
      <c r="AD23" s="19">
        <f t="shared" si="10"/>
        <v>2.4204516131360654E-2</v>
      </c>
      <c r="AE23" s="19">
        <f t="shared" si="10"/>
        <v>2.6366982326604171E-2</v>
      </c>
      <c r="AF23" s="19">
        <f t="shared" si="10"/>
        <v>1.7781082376404633E-3</v>
      </c>
      <c r="AG23" s="19">
        <f t="shared" si="10"/>
        <v>-0.52235828488950187</v>
      </c>
      <c r="AH23" s="20">
        <f t="shared" si="10"/>
        <v>0.63610746462761925</v>
      </c>
      <c r="AI23" s="20">
        <f t="shared" si="10"/>
        <v>0.1767222480356021</v>
      </c>
      <c r="AJ23" s="20">
        <f t="shared" si="10"/>
        <v>5.3986580525270833E-2</v>
      </c>
      <c r="AK23" s="20">
        <f t="shared" si="10"/>
        <v>2.5314253473994297E-2</v>
      </c>
      <c r="AL23" s="20">
        <f t="shared" si="10"/>
        <v>2.0727783022613577E-2</v>
      </c>
      <c r="AN23" s="29" t="s">
        <v>14</v>
      </c>
      <c r="AO23" s="21">
        <f t="shared" si="11"/>
        <v>47.764171511049824</v>
      </c>
      <c r="AP23" s="22">
        <f t="shared" si="11"/>
        <v>78.147317550982478</v>
      </c>
      <c r="AQ23" s="22">
        <f t="shared" si="11"/>
        <v>91.957687186544177</v>
      </c>
      <c r="AR23" s="22">
        <f t="shared" si="11"/>
        <v>96.922168270758206</v>
      </c>
      <c r="AS23" s="22">
        <f t="shared" si="11"/>
        <v>99.375680605613297</v>
      </c>
      <c r="AT23" s="22">
        <f t="shared" si="11"/>
        <v>101.435518150931</v>
      </c>
      <c r="AU23" s="23"/>
      <c r="AV23" s="23"/>
    </row>
    <row r="24" spans="1:48" ht="4" customHeight="1" x14ac:dyDescent="0.25">
      <c r="B24" s="30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8"/>
      <c r="Q24" s="18"/>
      <c r="R24" s="18"/>
      <c r="S24" s="18"/>
      <c r="V24" s="30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0"/>
      <c r="AI24" s="20"/>
      <c r="AJ24" s="20"/>
      <c r="AK24" s="20"/>
      <c r="AL24" s="20"/>
      <c r="AN24" s="30"/>
      <c r="AO24" s="21"/>
      <c r="AP24" s="22"/>
      <c r="AQ24" s="22"/>
      <c r="AR24" s="22"/>
      <c r="AS24" s="22"/>
      <c r="AT24" s="22"/>
      <c r="AU24" s="23"/>
      <c r="AV24" s="23"/>
    </row>
    <row r="25" spans="1:48" x14ac:dyDescent="0.25">
      <c r="B25" s="29" t="s">
        <v>15</v>
      </c>
      <c r="C25" s="17">
        <v>28.463066849955808</v>
      </c>
      <c r="D25" s="17">
        <v>27.121430900768601</v>
      </c>
      <c r="E25" s="17">
        <v>23.499251884411699</v>
      </c>
      <c r="F25" s="17">
        <v>30.820601447256099</v>
      </c>
      <c r="G25" s="17">
        <v>28.153241445678901</v>
      </c>
      <c r="H25" s="17">
        <v>29.1357732284063</v>
      </c>
      <c r="I25" s="17">
        <v>30.25135319</v>
      </c>
      <c r="J25" s="17">
        <v>32.234036588757</v>
      </c>
      <c r="K25" s="17">
        <v>33.392967420427297</v>
      </c>
      <c r="L25" s="17">
        <v>35.543862167955098</v>
      </c>
      <c r="M25" s="17">
        <v>54.649560708110563</v>
      </c>
      <c r="N25" s="17">
        <v>17.433209865887271</v>
      </c>
      <c r="O25" s="18">
        <v>41.799436816826073</v>
      </c>
      <c r="P25" s="18">
        <v>51.502355055891329</v>
      </c>
      <c r="Q25" s="18">
        <v>55.50782750888569</v>
      </c>
      <c r="R25" s="18">
        <v>58.977998551492576</v>
      </c>
      <c r="S25" s="18">
        <v>60.566693640910351</v>
      </c>
      <c r="V25" s="29" t="s">
        <v>15</v>
      </c>
      <c r="W25" s="19">
        <f t="shared" ref="W25:AL26" si="12">D25/C25-1</f>
        <v>-4.7136029165785076E-2</v>
      </c>
      <c r="X25" s="19">
        <f t="shared" si="12"/>
        <v>-0.13355412660967869</v>
      </c>
      <c r="Y25" s="19">
        <f t="shared" si="12"/>
        <v>0.31155670822444526</v>
      </c>
      <c r="Z25" s="19">
        <f t="shared" si="12"/>
        <v>-8.6544709587900281E-2</v>
      </c>
      <c r="AA25" s="19">
        <f t="shared" si="12"/>
        <v>3.4899419472644855E-2</v>
      </c>
      <c r="AB25" s="19">
        <f t="shared" si="12"/>
        <v>3.8289011684990992E-2</v>
      </c>
      <c r="AC25" s="19">
        <f t="shared" si="12"/>
        <v>6.5540321000000956E-2</v>
      </c>
      <c r="AD25" s="19">
        <f t="shared" si="12"/>
        <v>3.5953636414079337E-2</v>
      </c>
      <c r="AE25" s="19">
        <f t="shared" si="12"/>
        <v>6.4411608601517845E-2</v>
      </c>
      <c r="AF25" s="19">
        <f t="shared" si="12"/>
        <v>0.53752455064887084</v>
      </c>
      <c r="AG25" s="19">
        <f t="shared" si="12"/>
        <v>-0.68100000000000005</v>
      </c>
      <c r="AH25" s="20">
        <f t="shared" si="12"/>
        <v>1.3976902210428745</v>
      </c>
      <c r="AI25" s="20">
        <f t="shared" si="12"/>
        <v>0.2321303581573475</v>
      </c>
      <c r="AJ25" s="20">
        <f t="shared" si="12"/>
        <v>7.7772607653524783E-2</v>
      </c>
      <c r="AK25" s="20">
        <f t="shared" si="12"/>
        <v>6.251678724142784E-2</v>
      </c>
      <c r="AL25" s="20">
        <f t="shared" si="12"/>
        <v>2.6937080410260439E-2</v>
      </c>
      <c r="AN25" s="29" t="s">
        <v>15</v>
      </c>
      <c r="AO25" s="21">
        <f t="shared" ref="AO25:AT26" si="13">100*N25/$M25</f>
        <v>31.900000000000002</v>
      </c>
      <c r="AP25" s="22">
        <f t="shared" si="13"/>
        <v>76.486318051267702</v>
      </c>
      <c r="AQ25" s="22">
        <f t="shared" si="13"/>
        <v>94.241114454645285</v>
      </c>
      <c r="AR25" s="22">
        <f t="shared" si="13"/>
        <v>101.57049167395732</v>
      </c>
      <c r="AS25" s="22">
        <f t="shared" si="13"/>
        <v>107.92035249194532</v>
      </c>
      <c r="AT25" s="22">
        <f t="shared" si="13"/>
        <v>110.82741170492451</v>
      </c>
      <c r="AU25" s="23"/>
      <c r="AV25" s="23"/>
    </row>
    <row r="26" spans="1:48" x14ac:dyDescent="0.25">
      <c r="B26" s="29" t="s">
        <v>16</v>
      </c>
      <c r="C26" s="17">
        <v>154.31893396136488</v>
      </c>
      <c r="D26" s="17">
        <v>172.15457047067301</v>
      </c>
      <c r="E26" s="17">
        <v>185.11574942364399</v>
      </c>
      <c r="F26" s="17">
        <v>184.235398448052</v>
      </c>
      <c r="G26" s="17">
        <v>199.01884666090601</v>
      </c>
      <c r="H26" s="17">
        <v>205.71315757525301</v>
      </c>
      <c r="I26" s="17">
        <v>216.05927949127201</v>
      </c>
      <c r="J26" s="17">
        <v>218.85070354346399</v>
      </c>
      <c r="K26" s="17">
        <v>222.71350449724699</v>
      </c>
      <c r="L26" s="17">
        <v>227.73350665900301</v>
      </c>
      <c r="M26" s="17">
        <v>213.45690824849001</v>
      </c>
      <c r="N26" s="17">
        <v>119.47134541125703</v>
      </c>
      <c r="O26" s="18">
        <v>166.63640866468799</v>
      </c>
      <c r="P26" s="18">
        <v>199.60148828088484</v>
      </c>
      <c r="Q26" s="18">
        <v>209.24257901122414</v>
      </c>
      <c r="R26" s="18">
        <v>214.36631493171541</v>
      </c>
      <c r="S26" s="18">
        <v>218.19789194046118</v>
      </c>
      <c r="V26" s="29" t="s">
        <v>16</v>
      </c>
      <c r="W26" s="19">
        <f t="shared" si="12"/>
        <v>0.11557646266383248</v>
      </c>
      <c r="X26" s="19">
        <f t="shared" si="12"/>
        <v>7.5288032827330431E-2</v>
      </c>
      <c r="Y26" s="19">
        <f t="shared" si="12"/>
        <v>-4.7556784246233219E-3</v>
      </c>
      <c r="Z26" s="19">
        <f t="shared" si="12"/>
        <v>8.0242170274473335E-2</v>
      </c>
      <c r="AA26" s="19">
        <f t="shared" si="12"/>
        <v>3.3636567725432442E-2</v>
      </c>
      <c r="AB26" s="19">
        <f t="shared" si="12"/>
        <v>5.0293924015211378E-2</v>
      </c>
      <c r="AC26" s="19">
        <f t="shared" si="12"/>
        <v>1.2919713787644893E-2</v>
      </c>
      <c r="AD26" s="19">
        <f t="shared" si="12"/>
        <v>1.7650393127549791E-2</v>
      </c>
      <c r="AE26" s="19">
        <f t="shared" si="12"/>
        <v>2.2540178571964775E-2</v>
      </c>
      <c r="AF26" s="19">
        <f t="shared" si="12"/>
        <v>-6.2689933598089609E-2</v>
      </c>
      <c r="AG26" s="19">
        <f t="shared" si="12"/>
        <v>-0.44030227744057016</v>
      </c>
      <c r="AH26" s="20">
        <f t="shared" si="12"/>
        <v>0.39478138536964114</v>
      </c>
      <c r="AI26" s="20">
        <f t="shared" si="12"/>
        <v>0.19782639268546887</v>
      </c>
      <c r="AJ26" s="20">
        <f t="shared" si="12"/>
        <v>4.8301697614459016E-2</v>
      </c>
      <c r="AK26" s="20">
        <f t="shared" si="12"/>
        <v>2.4487061594745674E-2</v>
      </c>
      <c r="AL26" s="20">
        <f t="shared" si="12"/>
        <v>1.7873969657808741E-2</v>
      </c>
      <c r="AN26" s="29" t="s">
        <v>16</v>
      </c>
      <c r="AO26" s="21">
        <f t="shared" si="13"/>
        <v>55.969772255942978</v>
      </c>
      <c r="AP26" s="22">
        <f t="shared" si="13"/>
        <v>78.065596485967447</v>
      </c>
      <c r="AQ26" s="22">
        <f t="shared" si="13"/>
        <v>93.509031831625819</v>
      </c>
      <c r="AR26" s="22">
        <f t="shared" si="13"/>
        <v>98.025676811377849</v>
      </c>
      <c r="AS26" s="22">
        <f t="shared" si="13"/>
        <v>100.42603759732468</v>
      </c>
      <c r="AT26" s="22">
        <f t="shared" si="13"/>
        <v>102.22104954619321</v>
      </c>
      <c r="AU26" s="23"/>
      <c r="AV26" s="23"/>
    </row>
    <row r="27" spans="1:48" ht="4" customHeight="1" x14ac:dyDescent="0.3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  <c r="S27" s="33"/>
      <c r="V27" s="31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5"/>
      <c r="AI27" s="35"/>
      <c r="AJ27" s="35"/>
      <c r="AK27" s="35"/>
      <c r="AL27" s="35"/>
      <c r="AN27" s="31"/>
      <c r="AO27" s="31"/>
      <c r="AP27" s="36"/>
      <c r="AQ27" s="36"/>
      <c r="AR27" s="36"/>
      <c r="AS27" s="36"/>
      <c r="AT27" s="36"/>
      <c r="AU27" s="23"/>
      <c r="AV27" s="23"/>
    </row>
    <row r="28" spans="1:48" ht="13" x14ac:dyDescent="0.3">
      <c r="B28" s="27" t="s">
        <v>17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4"/>
      <c r="P28" s="24"/>
      <c r="Q28" s="24"/>
      <c r="R28" s="24"/>
      <c r="S28" s="24"/>
      <c r="V28" s="27" t="s">
        <v>17</v>
      </c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/>
      <c r="AI28" s="26"/>
      <c r="AJ28" s="26"/>
      <c r="AK28" s="26"/>
      <c r="AL28" s="26"/>
      <c r="AN28" s="27" t="s">
        <v>17</v>
      </c>
      <c r="AP28" s="24"/>
      <c r="AQ28" s="24"/>
      <c r="AR28" s="24"/>
      <c r="AS28" s="24"/>
      <c r="AT28" s="24"/>
      <c r="AU28" s="23"/>
      <c r="AV28" s="23"/>
    </row>
    <row r="29" spans="1:48" ht="13" x14ac:dyDescent="0.3">
      <c r="B29" s="28" t="s">
        <v>8</v>
      </c>
      <c r="C29" s="9">
        <f>C97/1000</f>
        <v>12.156552599999999</v>
      </c>
      <c r="D29" s="9">
        <f t="shared" ref="D29:L29" si="14">D97/1000</f>
        <v>13.295751399999999</v>
      </c>
      <c r="E29" s="9">
        <f t="shared" si="14"/>
        <v>14.202951899999999</v>
      </c>
      <c r="F29" s="9">
        <f t="shared" si="14"/>
        <v>14.814350900000001</v>
      </c>
      <c r="G29" s="9">
        <f t="shared" si="14"/>
        <v>15.653551599999998</v>
      </c>
      <c r="H29" s="9">
        <f t="shared" si="14"/>
        <v>16.458844900000003</v>
      </c>
      <c r="I29" s="9">
        <f t="shared" si="14"/>
        <v>17.057902800000001</v>
      </c>
      <c r="J29" s="9">
        <f t="shared" si="14"/>
        <v>17.338312800000001</v>
      </c>
      <c r="K29" s="9">
        <f t="shared" si="14"/>
        <v>17.5682881</v>
      </c>
      <c r="L29" s="9">
        <f t="shared" si="14"/>
        <v>18.095791100000003</v>
      </c>
      <c r="M29" s="9">
        <v>17.8835078</v>
      </c>
      <c r="N29" s="9">
        <v>3.7272064</v>
      </c>
      <c r="O29" s="10">
        <v>4.0363523382320139</v>
      </c>
      <c r="P29" s="10">
        <v>11.739722719388764</v>
      </c>
      <c r="Q29" s="10">
        <v>15.823424207882265</v>
      </c>
      <c r="R29" s="10">
        <v>17.865124437882596</v>
      </c>
      <c r="S29" s="10">
        <v>18.873760363181216</v>
      </c>
      <c r="V29" s="28" t="s">
        <v>8</v>
      </c>
      <c r="W29" s="11">
        <f t="shared" ref="W29:AL32" si="15">D29/C29-1</f>
        <v>9.3710679127896768E-2</v>
      </c>
      <c r="X29" s="11">
        <f t="shared" si="15"/>
        <v>6.8232360301201167E-2</v>
      </c>
      <c r="Y29" s="11">
        <f t="shared" si="15"/>
        <v>4.3047318916851429E-2</v>
      </c>
      <c r="Z29" s="11">
        <f t="shared" si="15"/>
        <v>5.6647821134032883E-2</v>
      </c>
      <c r="AA29" s="11">
        <f t="shared" si="15"/>
        <v>5.1444766055519509E-2</v>
      </c>
      <c r="AB29" s="11">
        <f t="shared" si="15"/>
        <v>3.639732336258894E-2</v>
      </c>
      <c r="AC29" s="11">
        <f t="shared" si="15"/>
        <v>1.643871484600079E-2</v>
      </c>
      <c r="AD29" s="11">
        <f t="shared" si="15"/>
        <v>1.3263995329464873E-2</v>
      </c>
      <c r="AE29" s="11">
        <f t="shared" si="15"/>
        <v>3.0025862337719866E-2</v>
      </c>
      <c r="AF29" s="11">
        <f t="shared" si="15"/>
        <v>-1.1731087015035335E-2</v>
      </c>
      <c r="AG29" s="11">
        <f t="shared" si="15"/>
        <v>-0.79158415442411134</v>
      </c>
      <c r="AH29" s="12">
        <f t="shared" si="15"/>
        <v>8.2943069166229622E-2</v>
      </c>
      <c r="AI29" s="12">
        <f t="shared" si="15"/>
        <v>1.908498004049604</v>
      </c>
      <c r="AJ29" s="12">
        <f t="shared" si="15"/>
        <v>0.34785331699095878</v>
      </c>
      <c r="AK29" s="12">
        <f t="shared" si="15"/>
        <v>0.1290302404319843</v>
      </c>
      <c r="AL29" s="12">
        <f t="shared" si="15"/>
        <v>5.6458376699567214E-2</v>
      </c>
      <c r="AN29" s="28" t="s">
        <v>8</v>
      </c>
      <c r="AO29" s="13">
        <f t="shared" ref="AO29:AT32" si="16">100*N29/$M29</f>
        <v>20.841584557588863</v>
      </c>
      <c r="AP29" s="14">
        <f t="shared" si="16"/>
        <v>22.570249547082778</v>
      </c>
      <c r="AQ29" s="14">
        <f t="shared" si="16"/>
        <v>65.645525758591745</v>
      </c>
      <c r="AR29" s="14">
        <f t="shared" si="16"/>
        <v>88.480539639333315</v>
      </c>
      <c r="AS29" s="14">
        <f t="shared" si="16"/>
        <v>99.897204942548214</v>
      </c>
      <c r="AT29" s="14">
        <f t="shared" si="16"/>
        <v>105.53723897042848</v>
      </c>
      <c r="AU29" s="37"/>
      <c r="AV29" s="37"/>
    </row>
    <row r="30" spans="1:48" x14ac:dyDescent="0.25">
      <c r="B30" s="29" t="s">
        <v>18</v>
      </c>
      <c r="C30" s="17">
        <f>(C97-SUM(C111:C112))/1000</f>
        <v>4.6695525999999994</v>
      </c>
      <c r="D30" s="17">
        <f t="shared" ref="D30:L30" si="17">(D97-SUM(D111:D112))/1000</f>
        <v>5.5723215999999995</v>
      </c>
      <c r="E30" s="17">
        <f t="shared" si="17"/>
        <v>6.1449367999999982</v>
      </c>
      <c r="F30" s="17">
        <f t="shared" si="17"/>
        <v>6.1970000000000001</v>
      </c>
      <c r="G30" s="17">
        <f t="shared" si="17"/>
        <v>6.6094269999999993</v>
      </c>
      <c r="H30" s="17">
        <f t="shared" si="17"/>
        <v>7.2618037000000042</v>
      </c>
      <c r="I30" s="17">
        <f t="shared" si="17"/>
        <v>7.6792065999999997</v>
      </c>
      <c r="J30" s="17">
        <f t="shared" si="17"/>
        <v>7.8479379000000007</v>
      </c>
      <c r="K30" s="17">
        <f t="shared" si="17"/>
        <v>8.2008072000000016</v>
      </c>
      <c r="L30" s="17">
        <f t="shared" si="17"/>
        <v>8.4202639000000019</v>
      </c>
      <c r="M30" s="17">
        <v>8.4289761999999993</v>
      </c>
      <c r="N30" s="17">
        <v>1.3417290000000002</v>
      </c>
      <c r="O30" s="18">
        <v>1.0233708791081499</v>
      </c>
      <c r="P30" s="18">
        <v>4.2656096946854447</v>
      </c>
      <c r="Q30" s="18">
        <v>6.5839130584503458</v>
      </c>
      <c r="R30" s="18">
        <v>8.0689449939679037</v>
      </c>
      <c r="S30" s="18">
        <v>8.6699572514140737</v>
      </c>
      <c r="V30" s="29" t="s">
        <v>18</v>
      </c>
      <c r="W30" s="19">
        <f t="shared" si="15"/>
        <v>0.19333094138397766</v>
      </c>
      <c r="X30" s="19">
        <f t="shared" si="15"/>
        <v>0.10276061597019082</v>
      </c>
      <c r="Y30" s="19">
        <f t="shared" si="15"/>
        <v>8.4725362838560248E-3</v>
      </c>
      <c r="Z30" s="19">
        <f t="shared" si="15"/>
        <v>6.6552686783927673E-2</v>
      </c>
      <c r="AA30" s="19">
        <f t="shared" si="15"/>
        <v>9.870397237158457E-2</v>
      </c>
      <c r="AB30" s="19">
        <f t="shared" si="15"/>
        <v>5.7479232053600615E-2</v>
      </c>
      <c r="AC30" s="19">
        <f t="shared" si="15"/>
        <v>2.1972491272731265E-2</v>
      </c>
      <c r="AD30" s="19">
        <f t="shared" si="15"/>
        <v>4.4963314503291496E-2</v>
      </c>
      <c r="AE30" s="19">
        <f t="shared" si="15"/>
        <v>2.6760377929626378E-2</v>
      </c>
      <c r="AF30" s="19">
        <f t="shared" si="15"/>
        <v>1.0346825353060307E-3</v>
      </c>
      <c r="AG30" s="19">
        <f t="shared" si="15"/>
        <v>-0.84081945800250324</v>
      </c>
      <c r="AH30" s="20">
        <f t="shared" si="15"/>
        <v>-0.23727453225789275</v>
      </c>
      <c r="AI30" s="20">
        <f t="shared" si="15"/>
        <v>3.1681953060877106</v>
      </c>
      <c r="AJ30" s="20">
        <f t="shared" si="15"/>
        <v>0.5434869877225974</v>
      </c>
      <c r="AK30" s="20">
        <f t="shared" si="15"/>
        <v>0.22555460898918511</v>
      </c>
      <c r="AL30" s="20">
        <f t="shared" si="15"/>
        <v>7.4484614518436798E-2</v>
      </c>
      <c r="AN30" s="29" t="s">
        <v>18</v>
      </c>
      <c r="AO30" s="21">
        <f t="shared" si="16"/>
        <v>15.918054199749673</v>
      </c>
      <c r="AP30" s="22">
        <f t="shared" si="16"/>
        <v>12.141105335048284</v>
      </c>
      <c r="AQ30" s="22">
        <f t="shared" si="16"/>
        <v>50.606498268264723</v>
      </c>
      <c r="AR30" s="22">
        <f t="shared" si="16"/>
        <v>78.110471571272754</v>
      </c>
      <c r="AS30" s="22">
        <f t="shared" si="16"/>
        <v>95.728648444492038</v>
      </c>
      <c r="AT30" s="22">
        <f t="shared" si="16"/>
        <v>102.85895992225099</v>
      </c>
      <c r="AU30" s="37"/>
      <c r="AV30" s="37"/>
    </row>
    <row r="31" spans="1:48" x14ac:dyDescent="0.25">
      <c r="B31" s="29" t="s">
        <v>19</v>
      </c>
      <c r="C31" s="17">
        <f>C112/1000</f>
        <v>6.2539999999999996</v>
      </c>
      <c r="D31" s="17">
        <f t="shared" ref="D31:L31" si="18">D112/1000</f>
        <v>6.3674597999999998</v>
      </c>
      <c r="E31" s="17">
        <f t="shared" si="18"/>
        <v>6.5825150999999993</v>
      </c>
      <c r="F31" s="17">
        <f t="shared" si="18"/>
        <v>7.0743509000000007</v>
      </c>
      <c r="G31" s="17">
        <f t="shared" si="18"/>
        <v>7.4767671</v>
      </c>
      <c r="H31" s="17">
        <f t="shared" si="18"/>
        <v>7.5719957000000004</v>
      </c>
      <c r="I31" s="17">
        <f t="shared" si="18"/>
        <v>7.7992625000000002</v>
      </c>
      <c r="J31" s="17">
        <f t="shared" si="18"/>
        <v>7.9485541999999993</v>
      </c>
      <c r="K31" s="17">
        <f t="shared" si="18"/>
        <v>7.7100236000000004</v>
      </c>
      <c r="L31" s="17">
        <f t="shared" si="18"/>
        <v>7.9534291000000001</v>
      </c>
      <c r="M31" s="17">
        <v>7.7228731000000002</v>
      </c>
      <c r="N31" s="17">
        <v>1.9847014999999999</v>
      </c>
      <c r="O31" s="18">
        <v>2.6322443541238636</v>
      </c>
      <c r="P31" s="18">
        <v>6.080608187545125</v>
      </c>
      <c r="Q31" s="18">
        <v>7.523217628709566</v>
      </c>
      <c r="R31" s="18">
        <v>7.9880586264697993</v>
      </c>
      <c r="S31" s="18">
        <v>8.3313817185294798</v>
      </c>
      <c r="V31" s="29" t="s">
        <v>19</v>
      </c>
      <c r="W31" s="19">
        <f t="shared" si="15"/>
        <v>1.8141957147425725E-2</v>
      </c>
      <c r="X31" s="19">
        <f t="shared" si="15"/>
        <v>3.3774111930789052E-2</v>
      </c>
      <c r="Y31" s="19">
        <f t="shared" si="15"/>
        <v>7.4718522104112006E-2</v>
      </c>
      <c r="Z31" s="19">
        <f t="shared" si="15"/>
        <v>5.688383368147587E-2</v>
      </c>
      <c r="AA31" s="19">
        <f t="shared" si="15"/>
        <v>1.2736601090597155E-2</v>
      </c>
      <c r="AB31" s="19">
        <f t="shared" si="15"/>
        <v>3.0014121640349112E-2</v>
      </c>
      <c r="AC31" s="19">
        <f t="shared" si="15"/>
        <v>1.9141771417489739E-2</v>
      </c>
      <c r="AD31" s="19">
        <f t="shared" si="15"/>
        <v>-3.0009306598173358E-2</v>
      </c>
      <c r="AE31" s="19">
        <f t="shared" si="15"/>
        <v>3.1570007126826338E-2</v>
      </c>
      <c r="AF31" s="19">
        <f t="shared" si="15"/>
        <v>-2.8988251117998853E-2</v>
      </c>
      <c r="AG31" s="19">
        <f t="shared" si="15"/>
        <v>-0.74300995571194872</v>
      </c>
      <c r="AH31" s="20">
        <f t="shared" si="15"/>
        <v>0.32626712587452755</v>
      </c>
      <c r="AI31" s="20">
        <f t="shared" si="15"/>
        <v>1.310047005331707</v>
      </c>
      <c r="AJ31" s="20">
        <f t="shared" si="15"/>
        <v>0.23724755759125049</v>
      </c>
      <c r="AK31" s="20">
        <f t="shared" si="15"/>
        <v>6.1787525059269877E-2</v>
      </c>
      <c r="AL31" s="20">
        <f t="shared" si="15"/>
        <v>4.2979540851392883E-2</v>
      </c>
      <c r="AN31" s="29" t="s">
        <v>19</v>
      </c>
      <c r="AO31" s="21">
        <f t="shared" si="16"/>
        <v>25.699004428805129</v>
      </c>
      <c r="AP31" s="22">
        <f t="shared" si="16"/>
        <v>34.083744741628131</v>
      </c>
      <c r="AQ31" s="22">
        <f t="shared" si="16"/>
        <v>78.735052470888391</v>
      </c>
      <c r="AR31" s="22">
        <f t="shared" si="16"/>
        <v>97.414751366425605</v>
      </c>
      <c r="AS31" s="22">
        <f t="shared" si="16"/>
        <v>103.43376775762117</v>
      </c>
      <c r="AT31" s="22">
        <f t="shared" si="16"/>
        <v>107.87930360437335</v>
      </c>
      <c r="AU31" s="37"/>
      <c r="AV31" s="37"/>
    </row>
    <row r="32" spans="1:48" x14ac:dyDescent="0.25">
      <c r="B32" s="29" t="s">
        <v>20</v>
      </c>
      <c r="C32" s="17">
        <f>C111/1000</f>
        <v>1.2330000000000001</v>
      </c>
      <c r="D32" s="17">
        <f t="shared" ref="D32:L32" si="19">D111/1000</f>
        <v>1.3559700000000001</v>
      </c>
      <c r="E32" s="17">
        <f t="shared" si="19"/>
        <v>1.4755</v>
      </c>
      <c r="F32" s="17">
        <f t="shared" si="19"/>
        <v>1.5429999999999999</v>
      </c>
      <c r="G32" s="17">
        <f t="shared" si="19"/>
        <v>1.5673575000000002</v>
      </c>
      <c r="H32" s="17">
        <f t="shared" si="19"/>
        <v>1.6250454999999999</v>
      </c>
      <c r="I32" s="17">
        <f t="shared" si="19"/>
        <v>1.5794337000000001</v>
      </c>
      <c r="J32" s="17">
        <f t="shared" si="19"/>
        <v>1.5418206999999999</v>
      </c>
      <c r="K32" s="17">
        <f t="shared" si="19"/>
        <v>1.6574573000000001</v>
      </c>
      <c r="L32" s="17">
        <f t="shared" si="19"/>
        <v>1.7220981</v>
      </c>
      <c r="M32" s="17">
        <v>1.7316585</v>
      </c>
      <c r="N32" s="17">
        <v>0.40077589999999996</v>
      </c>
      <c r="O32" s="18">
        <v>0.38073710499999996</v>
      </c>
      <c r="P32" s="18">
        <v>1.3935048371581955</v>
      </c>
      <c r="Q32" s="18">
        <v>1.7162935207223526</v>
      </c>
      <c r="R32" s="18">
        <v>1.8081208174448913</v>
      </c>
      <c r="S32" s="18">
        <v>1.8724213932376621</v>
      </c>
      <c r="V32" s="29" t="s">
        <v>20</v>
      </c>
      <c r="W32" s="19">
        <f t="shared" si="15"/>
        <v>9.9732360097323669E-2</v>
      </c>
      <c r="X32" s="19">
        <f t="shared" si="15"/>
        <v>8.8150917793166528E-2</v>
      </c>
      <c r="Y32" s="19">
        <f t="shared" si="15"/>
        <v>4.574720433751267E-2</v>
      </c>
      <c r="Z32" s="19">
        <f t="shared" si="15"/>
        <v>1.578580686973452E-2</v>
      </c>
      <c r="AA32" s="19">
        <f t="shared" si="15"/>
        <v>3.6805897824842004E-2</v>
      </c>
      <c r="AB32" s="19">
        <f t="shared" si="15"/>
        <v>-2.806801409560522E-2</v>
      </c>
      <c r="AC32" s="19">
        <f t="shared" si="15"/>
        <v>-2.3814231645177708E-2</v>
      </c>
      <c r="AD32" s="19">
        <f t="shared" si="15"/>
        <v>7.5000030807732765E-2</v>
      </c>
      <c r="AE32" s="19">
        <f t="shared" si="15"/>
        <v>3.8999979064317181E-2</v>
      </c>
      <c r="AF32" s="19">
        <f t="shared" si="15"/>
        <v>5.5516001091924227E-3</v>
      </c>
      <c r="AG32" s="19">
        <f t="shared" si="15"/>
        <v>-0.7685595052373202</v>
      </c>
      <c r="AH32" s="20">
        <f t="shared" si="15"/>
        <v>-5.0000000000000044E-2</v>
      </c>
      <c r="AI32" s="20">
        <f t="shared" si="15"/>
        <v>2.6600184716911048</v>
      </c>
      <c r="AJ32" s="20">
        <f t="shared" si="15"/>
        <v>0.23163800724396988</v>
      </c>
      <c r="AK32" s="20">
        <f t="shared" si="15"/>
        <v>5.3503258978621737E-2</v>
      </c>
      <c r="AL32" s="20">
        <f t="shared" si="15"/>
        <v>3.5562101366453991E-2</v>
      </c>
      <c r="AN32" s="29" t="s">
        <v>20</v>
      </c>
      <c r="AO32" s="21">
        <f t="shared" si="16"/>
        <v>23.14404947626798</v>
      </c>
      <c r="AP32" s="22">
        <f t="shared" si="16"/>
        <v>21.986847002454581</v>
      </c>
      <c r="AQ32" s="22">
        <f t="shared" si="16"/>
        <v>80.472266163229975</v>
      </c>
      <c r="AR32" s="22">
        <f t="shared" si="16"/>
        <v>99.112701535686895</v>
      </c>
      <c r="AS32" s="22">
        <f t="shared" si="16"/>
        <v>104.4155540740216</v>
      </c>
      <c r="AT32" s="22">
        <f t="shared" si="16"/>
        <v>108.1287905922364</v>
      </c>
      <c r="AU32" s="37"/>
      <c r="AV32" s="37"/>
    </row>
    <row r="33" spans="2:48" ht="4" customHeight="1" x14ac:dyDescent="0.25">
      <c r="B33" s="2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V33" s="2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  <c r="AI33" s="20"/>
      <c r="AJ33" s="20"/>
      <c r="AK33" s="20"/>
      <c r="AL33" s="20"/>
      <c r="AN33" s="29"/>
      <c r="AO33" s="17"/>
      <c r="AP33" s="38"/>
      <c r="AQ33" s="38"/>
      <c r="AR33" s="38"/>
      <c r="AS33" s="38"/>
      <c r="AT33" s="38"/>
      <c r="AU33" s="37"/>
      <c r="AV33" s="37"/>
    </row>
    <row r="34" spans="2:48" x14ac:dyDescent="0.25">
      <c r="B34" s="29" t="s">
        <v>5</v>
      </c>
      <c r="C34" s="17">
        <f>C118/1000</f>
        <v>3.4039844584659704</v>
      </c>
      <c r="D34" s="17">
        <f t="shared" ref="D34:L35" si="20">D118/1000</f>
        <v>3.5731800767188577</v>
      </c>
      <c r="E34" s="17">
        <f t="shared" si="20"/>
        <v>4.0604789999999999</v>
      </c>
      <c r="F34" s="17">
        <f t="shared" si="20"/>
        <v>4.1340000000000003</v>
      </c>
      <c r="G34" s="17">
        <f t="shared" si="20"/>
        <v>4.2116983623617337</v>
      </c>
      <c r="H34" s="17">
        <f t="shared" si="20"/>
        <v>4.4426407322172121</v>
      </c>
      <c r="I34" s="17">
        <f t="shared" si="20"/>
        <v>4.6210217357049324</v>
      </c>
      <c r="J34" s="17">
        <f t="shared" si="20"/>
        <v>4.6800304122653102</v>
      </c>
      <c r="K34" s="17">
        <f t="shared" si="20"/>
        <v>4.5677549238976374</v>
      </c>
      <c r="L34" s="17">
        <f t="shared" si="20"/>
        <v>4.6962852713700629</v>
      </c>
      <c r="M34" s="17">
        <v>4.5509995772857241</v>
      </c>
      <c r="N34" s="17">
        <v>0.3140843713877306</v>
      </c>
      <c r="O34" s="18">
        <v>0.29977196974545472</v>
      </c>
      <c r="P34" s="18">
        <v>1.3414750844502239</v>
      </c>
      <c r="Q34" s="18">
        <v>2.4410486105522513</v>
      </c>
      <c r="R34" s="18">
        <v>4.0065764103297514</v>
      </c>
      <c r="S34" s="18">
        <v>4.7989940214751847</v>
      </c>
      <c r="V34" s="29" t="s">
        <v>5</v>
      </c>
      <c r="W34" s="19">
        <f t="shared" ref="W34:AL35" si="21">D34/C34-1</f>
        <v>4.9705167669636285E-2</v>
      </c>
      <c r="X34" s="19">
        <f t="shared" si="21"/>
        <v>0.13637681639840937</v>
      </c>
      <c r="Y34" s="19">
        <f t="shared" si="21"/>
        <v>1.8106484481264395E-2</v>
      </c>
      <c r="Z34" s="19">
        <f t="shared" si="21"/>
        <v>1.8794959448895421E-2</v>
      </c>
      <c r="AA34" s="19">
        <f t="shared" si="21"/>
        <v>5.4833549315715047E-2</v>
      </c>
      <c r="AB34" s="19">
        <f t="shared" si="21"/>
        <v>4.0152020890218409E-2</v>
      </c>
      <c r="AC34" s="19">
        <f t="shared" si="21"/>
        <v>1.2769616750434087E-2</v>
      </c>
      <c r="AD34" s="19">
        <f t="shared" si="21"/>
        <v>-2.3990333069935588E-2</v>
      </c>
      <c r="AE34" s="19">
        <f t="shared" si="21"/>
        <v>2.8138626002016665E-2</v>
      </c>
      <c r="AF34" s="19">
        <f t="shared" si="21"/>
        <v>-3.0936300861032273E-2</v>
      </c>
      <c r="AG34" s="19">
        <f t="shared" si="21"/>
        <v>-0.93098562940868157</v>
      </c>
      <c r="AH34" s="20">
        <f t="shared" si="21"/>
        <v>-4.5568652712769109E-2</v>
      </c>
      <c r="AI34" s="20">
        <f t="shared" si="21"/>
        <v>3.4749850547711656</v>
      </c>
      <c r="AJ34" s="20">
        <f t="shared" si="21"/>
        <v>0.81967495248162958</v>
      </c>
      <c r="AK34" s="20">
        <f t="shared" si="21"/>
        <v>0.64133413526055194</v>
      </c>
      <c r="AL34" s="20">
        <f t="shared" si="21"/>
        <v>0.19777923343791048</v>
      </c>
      <c r="AN34" s="29" t="s">
        <v>5</v>
      </c>
      <c r="AO34" s="21">
        <f t="shared" ref="AO34:AT35" si="22">100*N34/$M34</f>
        <v>6.9014370591318457</v>
      </c>
      <c r="AP34" s="22">
        <f t="shared" si="22"/>
        <v>6.5869478705652318</v>
      </c>
      <c r="AQ34" s="22">
        <f t="shared" si="22"/>
        <v>29.476493277336168</v>
      </c>
      <c r="AR34" s="22">
        <f t="shared" si="22"/>
        <v>53.637636503761769</v>
      </c>
      <c r="AS34" s="22">
        <f t="shared" si="22"/>
        <v>88.03728372832164</v>
      </c>
      <c r="AT34" s="22">
        <f t="shared" si="22"/>
        <v>105.44923021806493</v>
      </c>
      <c r="AU34" s="37"/>
      <c r="AV34" s="37"/>
    </row>
    <row r="35" spans="2:48" x14ac:dyDescent="0.25">
      <c r="B35" s="29" t="s">
        <v>6</v>
      </c>
      <c r="C35" s="17">
        <f>C119/1000</f>
        <v>8.7525681351328739</v>
      </c>
      <c r="D35" s="17">
        <f t="shared" si="20"/>
        <v>9.7225715873760787</v>
      </c>
      <c r="E35" s="17">
        <f t="shared" si="20"/>
        <v>10.141999999999999</v>
      </c>
      <c r="F35" s="17">
        <f t="shared" si="20"/>
        <v>10.68</v>
      </c>
      <c r="G35" s="17">
        <f t="shared" si="20"/>
        <v>11.441853330966843</v>
      </c>
      <c r="H35" s="17">
        <f t="shared" si="20"/>
        <v>12.016204260668802</v>
      </c>
      <c r="I35" s="17">
        <f t="shared" si="20"/>
        <v>12.436880854778927</v>
      </c>
      <c r="J35" s="17">
        <f t="shared" si="20"/>
        <v>12.658282487734692</v>
      </c>
      <c r="K35" s="17">
        <f t="shared" si="20"/>
        <v>13.00053324493943</v>
      </c>
      <c r="L35" s="17">
        <f t="shared" si="20"/>
        <v>13.399505770065673</v>
      </c>
      <c r="M35" s="17">
        <v>13.332508241215345</v>
      </c>
      <c r="N35" s="17">
        <v>3.4131221097511291</v>
      </c>
      <c r="O35" s="18">
        <v>3.7365803684865586</v>
      </c>
      <c r="P35" s="18">
        <v>10.398247634938542</v>
      </c>
      <c r="Q35" s="18">
        <v>13.382375597330014</v>
      </c>
      <c r="R35" s="18">
        <v>13.858548027552843</v>
      </c>
      <c r="S35" s="18">
        <v>14.074766341706033</v>
      </c>
      <c r="V35" s="29" t="s">
        <v>6</v>
      </c>
      <c r="W35" s="19">
        <f t="shared" si="21"/>
        <v>0.11082501013041002</v>
      </c>
      <c r="X35" s="19">
        <f t="shared" si="21"/>
        <v>4.3139657944870402E-2</v>
      </c>
      <c r="Y35" s="19">
        <f t="shared" si="21"/>
        <v>5.3046736343916434E-2</v>
      </c>
      <c r="Z35" s="19">
        <f t="shared" si="21"/>
        <v>7.1334581551202536E-2</v>
      </c>
      <c r="AA35" s="19">
        <f t="shared" si="21"/>
        <v>5.0197368650715335E-2</v>
      </c>
      <c r="AB35" s="19">
        <f t="shared" si="21"/>
        <v>3.5009108116368814E-2</v>
      </c>
      <c r="AC35" s="19">
        <f t="shared" si="21"/>
        <v>1.7802022511994142E-2</v>
      </c>
      <c r="AD35" s="19">
        <f t="shared" si="21"/>
        <v>2.7037693110132821E-2</v>
      </c>
      <c r="AE35" s="19">
        <f t="shared" si="21"/>
        <v>3.0688935415902785E-2</v>
      </c>
      <c r="AF35" s="19">
        <f t="shared" si="21"/>
        <v>-5.0000000000000044E-3</v>
      </c>
      <c r="AG35" s="19">
        <f t="shared" si="21"/>
        <v>-0.74399999999999999</v>
      </c>
      <c r="AH35" s="20">
        <f t="shared" si="21"/>
        <v>9.476902622713812E-2</v>
      </c>
      <c r="AI35" s="20">
        <f t="shared" si="21"/>
        <v>1.7828245640412077</v>
      </c>
      <c r="AJ35" s="20">
        <f t="shared" si="21"/>
        <v>0.28698373679471523</v>
      </c>
      <c r="AK35" s="20">
        <f t="shared" si="21"/>
        <v>3.5582055425034564E-2</v>
      </c>
      <c r="AL35" s="20">
        <f t="shared" si="21"/>
        <v>1.5601801409737659E-2</v>
      </c>
      <c r="AN35" s="29" t="s">
        <v>6</v>
      </c>
      <c r="AO35" s="21">
        <f t="shared" si="22"/>
        <v>25.600000000000005</v>
      </c>
      <c r="AP35" s="22">
        <f t="shared" si="22"/>
        <v>28.026087071414739</v>
      </c>
      <c r="AQ35" s="22">
        <f t="shared" si="22"/>
        <v>77.991683536290651</v>
      </c>
      <c r="AR35" s="22">
        <f t="shared" si="22"/>
        <v>100.37402831644621</v>
      </c>
      <c r="AS35" s="22">
        <f t="shared" si="22"/>
        <v>103.94554255523599</v>
      </c>
      <c r="AT35" s="22">
        <f t="shared" si="22"/>
        <v>105.56728026761022</v>
      </c>
      <c r="AU35" s="37"/>
      <c r="AV35" s="37"/>
    </row>
    <row r="36" spans="2:48" ht="4" customHeight="1" x14ac:dyDescent="0.3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  <c r="P36" s="33"/>
      <c r="Q36" s="33"/>
      <c r="R36" s="33"/>
      <c r="S36" s="33"/>
      <c r="V36" s="31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5"/>
      <c r="AI36" s="35"/>
      <c r="AJ36" s="35"/>
      <c r="AK36" s="35"/>
      <c r="AL36" s="35"/>
      <c r="AN36" s="31"/>
      <c r="AO36" s="32"/>
      <c r="AP36" s="33"/>
      <c r="AQ36" s="33"/>
      <c r="AR36" s="33"/>
      <c r="AS36" s="33"/>
      <c r="AT36" s="33"/>
      <c r="AU36" s="23"/>
      <c r="AV36" s="23"/>
    </row>
    <row r="37" spans="2:48" ht="4" customHeight="1" x14ac:dyDescent="0.3">
      <c r="B37" s="27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/>
      <c r="P37" s="24"/>
      <c r="Q37" s="24"/>
      <c r="R37" s="24"/>
      <c r="S37" s="24"/>
      <c r="V37" s="27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/>
      <c r="AI37" s="26"/>
      <c r="AJ37" s="26"/>
      <c r="AK37" s="26"/>
      <c r="AL37" s="26"/>
      <c r="AN37" s="27"/>
      <c r="AO37" s="23"/>
      <c r="AP37" s="24"/>
      <c r="AQ37" s="24"/>
      <c r="AR37" s="24"/>
      <c r="AS37" s="24"/>
      <c r="AT37" s="24"/>
      <c r="AU37" s="23"/>
      <c r="AV37" s="23"/>
    </row>
    <row r="38" spans="2:48" x14ac:dyDescent="0.25">
      <c r="B38" s="39" t="s">
        <v>21</v>
      </c>
      <c r="C38" s="23"/>
      <c r="D38" s="23"/>
      <c r="O38" s="8"/>
      <c r="P38" s="8"/>
      <c r="Q38" s="8"/>
      <c r="R38" s="8"/>
      <c r="S38" s="8"/>
      <c r="V38" s="39" t="s">
        <v>21</v>
      </c>
      <c r="W38" s="25"/>
      <c r="X38" s="19"/>
      <c r="Y38" s="25"/>
      <c r="Z38" s="25"/>
      <c r="AA38" s="25"/>
      <c r="AB38" s="25"/>
      <c r="AC38" s="25"/>
      <c r="AD38" s="25"/>
      <c r="AE38" s="25"/>
      <c r="AF38" s="25"/>
      <c r="AG38" s="25"/>
      <c r="AH38" s="26"/>
      <c r="AI38" s="26"/>
      <c r="AJ38" s="26"/>
      <c r="AK38" s="26"/>
      <c r="AL38" s="26"/>
      <c r="AN38" s="39" t="s">
        <v>21</v>
      </c>
      <c r="AO38" s="23"/>
      <c r="AP38" s="24"/>
      <c r="AQ38" s="38"/>
      <c r="AR38" s="8"/>
      <c r="AS38" s="8"/>
      <c r="AT38" s="8"/>
    </row>
    <row r="39" spans="2:48" ht="13" x14ac:dyDescent="0.3">
      <c r="B39" s="39"/>
      <c r="C39" s="23"/>
      <c r="D39" s="23"/>
      <c r="E39" s="40">
        <f t="shared" ref="E39:L39" si="23">SUM(E40:E41)</f>
        <v>105.16187168715084</v>
      </c>
      <c r="F39" s="40">
        <f t="shared" si="23"/>
        <v>108.9000020814089</v>
      </c>
      <c r="G39" s="40">
        <f t="shared" si="23"/>
        <v>111.30325531998827</v>
      </c>
      <c r="H39" s="40">
        <f t="shared" si="23"/>
        <v>117.40000031453835</v>
      </c>
      <c r="I39" s="40">
        <f t="shared" si="23"/>
        <v>121.8999999453976</v>
      </c>
      <c r="J39" s="40">
        <f t="shared" si="23"/>
        <v>126.3800063086037</v>
      </c>
      <c r="K39" s="40">
        <f t="shared" si="23"/>
        <v>133.29999931100002</v>
      </c>
      <c r="L39" s="40">
        <f t="shared" si="23"/>
        <v>140.29199272820421</v>
      </c>
      <c r="M39" s="41">
        <v>144.89999934492988</v>
      </c>
      <c r="N39" s="41">
        <v>65.099999999999994</v>
      </c>
      <c r="O39" s="42">
        <v>97.303027228416809</v>
      </c>
      <c r="P39" s="42">
        <v>127.90432576717279</v>
      </c>
      <c r="Q39" s="42">
        <v>141.79650021659458</v>
      </c>
      <c r="R39" s="42">
        <v>151.10692071598285</v>
      </c>
      <c r="S39" s="42">
        <v>155.96256301711898</v>
      </c>
      <c r="V39" s="39"/>
      <c r="W39" s="25"/>
      <c r="X39" s="25"/>
      <c r="Y39" s="19">
        <f t="shared" ref="Y39:AL41" si="24">F39/E39-1</f>
        <v>3.5546442206532136E-2</v>
      </c>
      <c r="Z39" s="19">
        <f t="shared" si="24"/>
        <v>2.2068440703819192E-2</v>
      </c>
      <c r="AA39" s="19">
        <f t="shared" si="24"/>
        <v>5.4775980963201798E-2</v>
      </c>
      <c r="AB39" s="19">
        <f t="shared" si="24"/>
        <v>3.8330490790484228E-2</v>
      </c>
      <c r="AC39" s="19">
        <f t="shared" si="24"/>
        <v>3.6751487819629336E-2</v>
      </c>
      <c r="AD39" s="19">
        <f t="shared" si="24"/>
        <v>5.4755441185044607E-2</v>
      </c>
      <c r="AE39" s="19">
        <f t="shared" si="24"/>
        <v>5.2453064166124053E-2</v>
      </c>
      <c r="AF39" s="19">
        <f t="shared" si="24"/>
        <v>3.2845827670671346E-2</v>
      </c>
      <c r="AG39" s="19">
        <f t="shared" si="24"/>
        <v>-0.55072463565005614</v>
      </c>
      <c r="AH39" s="20">
        <f t="shared" si="24"/>
        <v>0.4946701571185379</v>
      </c>
      <c r="AI39" s="20">
        <f t="shared" si="24"/>
        <v>0.31449482519099914</v>
      </c>
      <c r="AJ39" s="20">
        <f t="shared" si="24"/>
        <v>0.10861379680551253</v>
      </c>
      <c r="AK39" s="20">
        <f t="shared" si="24"/>
        <v>6.566043932795651E-2</v>
      </c>
      <c r="AL39" s="20">
        <f t="shared" si="24"/>
        <v>3.2133818081454324E-2</v>
      </c>
      <c r="AN39" s="39"/>
      <c r="AO39" s="13">
        <f t="shared" ref="AO39:AT41" si="25">100*N39/$M39</f>
        <v>44.92753643499438</v>
      </c>
      <c r="AP39" s="14">
        <f t="shared" si="25"/>
        <v>67.151847942241886</v>
      </c>
      <c r="AQ39" s="14">
        <f t="shared" si="25"/>
        <v>88.27075662208982</v>
      </c>
      <c r="AR39" s="14">
        <f t="shared" si="25"/>
        <v>97.858178645710325</v>
      </c>
      <c r="AS39" s="14">
        <f t="shared" si="25"/>
        <v>104.28358964742131</v>
      </c>
      <c r="AT39" s="14">
        <f t="shared" si="25"/>
        <v>107.63461954603258</v>
      </c>
      <c r="AU39" s="37"/>
      <c r="AV39" s="37"/>
    </row>
    <row r="40" spans="2:48" ht="13" customHeight="1" x14ac:dyDescent="0.3">
      <c r="B40" s="43" t="s">
        <v>7</v>
      </c>
      <c r="C40" s="23"/>
      <c r="D40" s="23"/>
      <c r="E40" s="44">
        <v>86.573463687150834</v>
      </c>
      <c r="F40" s="44">
        <v>89.326674081408896</v>
      </c>
      <c r="G40" s="44">
        <v>89.951802319988275</v>
      </c>
      <c r="H40" s="44">
        <v>94.276475314538345</v>
      </c>
      <c r="I40" s="44">
        <v>97.484144945397588</v>
      </c>
      <c r="J40" s="44">
        <v>101.12650330860369</v>
      </c>
      <c r="K40" s="44">
        <v>106.16222231100001</v>
      </c>
      <c r="L40" s="44">
        <v>111.97652872820422</v>
      </c>
      <c r="M40" s="45">
        <v>116.7631833449299</v>
      </c>
      <c r="N40" s="45">
        <v>59.807080999999997</v>
      </c>
      <c r="O40" s="46">
        <v>92.199673371435793</v>
      </c>
      <c r="P40" s="46">
        <v>111.75155794745871</v>
      </c>
      <c r="Q40" s="46">
        <v>118.5335992530579</v>
      </c>
      <c r="R40" s="46">
        <v>123.222151865645</v>
      </c>
      <c r="S40" s="46">
        <v>125.76619572682949</v>
      </c>
      <c r="V40" s="43" t="s">
        <v>7</v>
      </c>
      <c r="W40" s="25"/>
      <c r="X40" s="19"/>
      <c r="Y40" s="19">
        <f t="shared" si="24"/>
        <v>3.1802012729989615E-2</v>
      </c>
      <c r="Z40" s="19">
        <f t="shared" si="24"/>
        <v>6.9982258380028028E-3</v>
      </c>
      <c r="AA40" s="19">
        <f t="shared" si="24"/>
        <v>4.8077669185168537E-2</v>
      </c>
      <c r="AB40" s="19">
        <f t="shared" si="24"/>
        <v>3.4024072496954938E-2</v>
      </c>
      <c r="AC40" s="19">
        <f t="shared" si="24"/>
        <v>3.736359759062613E-2</v>
      </c>
      <c r="AD40" s="19">
        <f t="shared" si="24"/>
        <v>4.9796233802616774E-2</v>
      </c>
      <c r="AE40" s="19">
        <f t="shared" si="24"/>
        <v>5.4768130231593215E-2</v>
      </c>
      <c r="AF40" s="19">
        <f t="shared" si="24"/>
        <v>4.2746945909924783E-2</v>
      </c>
      <c r="AG40" s="19">
        <f t="shared" si="24"/>
        <v>-0.48779161986938968</v>
      </c>
      <c r="AH40" s="20">
        <f t="shared" si="24"/>
        <v>0.54161801294792822</v>
      </c>
      <c r="AI40" s="20">
        <f t="shared" si="24"/>
        <v>0.21206023688669862</v>
      </c>
      <c r="AJ40" s="20">
        <f t="shared" si="24"/>
        <v>6.0688561575023892E-2</v>
      </c>
      <c r="AK40" s="20">
        <f t="shared" si="24"/>
        <v>3.9554629591374235E-2</v>
      </c>
      <c r="AL40" s="20">
        <f t="shared" si="24"/>
        <v>2.0645994430923187E-2</v>
      </c>
      <c r="AN40" s="43" t="s">
        <v>7</v>
      </c>
      <c r="AO40" s="21">
        <f t="shared" si="25"/>
        <v>51.220838013061027</v>
      </c>
      <c r="AP40" s="22">
        <f t="shared" si="25"/>
        <v>78.96296651922286</v>
      </c>
      <c r="AQ40" s="22">
        <f t="shared" si="25"/>
        <v>95.707871904565707</v>
      </c>
      <c r="AR40" s="22">
        <f t="shared" si="25"/>
        <v>101.51624498186044</v>
      </c>
      <c r="AS40" s="22">
        <f t="shared" si="25"/>
        <v>105.53168244962514</v>
      </c>
      <c r="AT40" s="22">
        <f t="shared" si="25"/>
        <v>107.71048897776606</v>
      </c>
      <c r="AU40" s="37"/>
      <c r="AV40" s="37"/>
    </row>
    <row r="41" spans="2:48" ht="13" x14ac:dyDescent="0.3">
      <c r="B41" s="43" t="s">
        <v>17</v>
      </c>
      <c r="C41" s="47"/>
      <c r="D41" s="47"/>
      <c r="E41" s="44">
        <f>E129/1000</f>
        <v>18.588408000000001</v>
      </c>
      <c r="F41" s="44">
        <f t="shared" ref="F41:L41" si="26">F129/1000</f>
        <v>19.573328</v>
      </c>
      <c r="G41" s="44">
        <f t="shared" si="26"/>
        <v>21.351452999999999</v>
      </c>
      <c r="H41" s="44">
        <f t="shared" si="26"/>
        <v>23.123525000000001</v>
      </c>
      <c r="I41" s="44">
        <f t="shared" si="26"/>
        <v>24.415855000000004</v>
      </c>
      <c r="J41" s="44">
        <f t="shared" si="26"/>
        <v>25.253503000000002</v>
      </c>
      <c r="K41" s="44">
        <f t="shared" si="26"/>
        <v>27.137777</v>
      </c>
      <c r="L41" s="44">
        <f t="shared" si="26"/>
        <v>28.315464000000002</v>
      </c>
      <c r="M41" s="45">
        <v>28.136815999999996</v>
      </c>
      <c r="N41" s="45">
        <v>5.2929189999999995</v>
      </c>
      <c r="O41" s="46">
        <v>5.1033538569810224</v>
      </c>
      <c r="P41" s="46">
        <v>16.152767819714093</v>
      </c>
      <c r="Q41" s="46">
        <v>23.262900963536687</v>
      </c>
      <c r="R41" s="46">
        <v>27.884768850337853</v>
      </c>
      <c r="S41" s="46">
        <v>30.196367290289491</v>
      </c>
      <c r="V41" s="43" t="s">
        <v>17</v>
      </c>
      <c r="W41" s="48"/>
      <c r="X41" s="19"/>
      <c r="Y41" s="19">
        <f t="shared" si="24"/>
        <v>5.2985710234033867E-2</v>
      </c>
      <c r="Z41" s="19">
        <f t="shared" si="24"/>
        <v>9.0844285652393886E-2</v>
      </c>
      <c r="AA41" s="19">
        <f t="shared" si="24"/>
        <v>8.2995382094136705E-2</v>
      </c>
      <c r="AB41" s="19">
        <f t="shared" si="24"/>
        <v>5.5888105295365031E-2</v>
      </c>
      <c r="AC41" s="19">
        <f t="shared" si="24"/>
        <v>3.4307543192732659E-2</v>
      </c>
      <c r="AD41" s="19">
        <f t="shared" si="24"/>
        <v>7.4614361421462938E-2</v>
      </c>
      <c r="AE41" s="19">
        <f t="shared" si="24"/>
        <v>4.3396590664003254E-2</v>
      </c>
      <c r="AF41" s="19">
        <f t="shared" si="24"/>
        <v>-6.3092026321732719E-3</v>
      </c>
      <c r="AG41" s="19">
        <f t="shared" si="24"/>
        <v>-0.81188635558479683</v>
      </c>
      <c r="AH41" s="20">
        <f t="shared" si="24"/>
        <v>-3.5814858118738857E-2</v>
      </c>
      <c r="AI41" s="20">
        <f t="shared" si="24"/>
        <v>2.1651279281012945</v>
      </c>
      <c r="AJ41" s="20">
        <f t="shared" si="24"/>
        <v>0.44018048319525982</v>
      </c>
      <c r="AK41" s="20">
        <f t="shared" si="24"/>
        <v>0.19867977317384833</v>
      </c>
      <c r="AL41" s="20">
        <f t="shared" si="24"/>
        <v>8.2898246435477718E-2</v>
      </c>
      <c r="AN41" s="43" t="s">
        <v>17</v>
      </c>
      <c r="AO41" s="21">
        <f t="shared" si="25"/>
        <v>18.811364441520322</v>
      </c>
      <c r="AP41" s="22">
        <f t="shared" si="25"/>
        <v>18.13763809302738</v>
      </c>
      <c r="AQ41" s="22">
        <f t="shared" si="25"/>
        <v>57.407944878034868</v>
      </c>
      <c r="AR41" s="22">
        <f t="shared" si="25"/>
        <v>82.677801793695096</v>
      </c>
      <c r="AS41" s="22">
        <f t="shared" si="25"/>
        <v>99.104208700578837</v>
      </c>
      <c r="AT41" s="22">
        <f t="shared" si="25"/>
        <v>107.31977381623243</v>
      </c>
      <c r="AU41" s="37"/>
      <c r="AV41" s="37"/>
    </row>
    <row r="42" spans="2:48" ht="4" customHeight="1" x14ac:dyDescent="0.25"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50"/>
      <c r="P42" s="50"/>
      <c r="Q42" s="50"/>
      <c r="R42" s="50"/>
      <c r="S42" s="50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50"/>
      <c r="AI42" s="50"/>
      <c r="AJ42" s="50"/>
      <c r="AK42" s="50"/>
      <c r="AL42" s="50"/>
      <c r="AP42" s="8"/>
      <c r="AQ42" s="50"/>
      <c r="AR42" s="50"/>
      <c r="AS42" s="50"/>
      <c r="AT42" s="50"/>
    </row>
    <row r="43" spans="2:48" x14ac:dyDescent="0.25">
      <c r="B43" s="51" t="s">
        <v>22</v>
      </c>
      <c r="C43" s="51"/>
      <c r="D43" s="51"/>
      <c r="E43" s="52"/>
      <c r="V43" s="51" t="s">
        <v>22</v>
      </c>
      <c r="W43" s="51"/>
      <c r="X43" s="52"/>
      <c r="AN43" s="51"/>
      <c r="AO43" s="51"/>
      <c r="AP43" s="51"/>
      <c r="AQ43" s="52"/>
    </row>
    <row r="45" spans="2:48" x14ac:dyDescent="0.25">
      <c r="K45" s="2" t="s">
        <v>23</v>
      </c>
    </row>
    <row r="46" spans="2:48" ht="15.5" x14ac:dyDescent="0.35">
      <c r="B46" s="1" t="s">
        <v>24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V46" s="1" t="s">
        <v>25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N46" s="1" t="s">
        <v>26</v>
      </c>
      <c r="AO46" s="1"/>
      <c r="AP46" s="1"/>
      <c r="AQ46" s="1"/>
      <c r="AR46" s="1"/>
      <c r="AS46" s="1"/>
      <c r="AT46" s="1"/>
    </row>
    <row r="47" spans="2:48" ht="15.5" x14ac:dyDescent="0.3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3" t="s">
        <v>3</v>
      </c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3" t="s">
        <v>3</v>
      </c>
      <c r="AO47" s="4"/>
      <c r="AP47" s="4"/>
      <c r="AQ47" s="4"/>
      <c r="AR47" s="4"/>
      <c r="AS47" s="4"/>
      <c r="AT47" s="4"/>
    </row>
    <row r="48" spans="2:48" ht="4" customHeight="1" x14ac:dyDescent="0.35">
      <c r="B48" s="4"/>
      <c r="V48" s="4" t="s">
        <v>23</v>
      </c>
      <c r="AN48" s="4" t="s">
        <v>23</v>
      </c>
    </row>
    <row r="49" spans="2:46" ht="13" x14ac:dyDescent="0.3">
      <c r="B49" s="53"/>
      <c r="C49" s="5">
        <v>2009</v>
      </c>
      <c r="D49" s="5">
        <f>C49+1</f>
        <v>2010</v>
      </c>
      <c r="E49" s="5">
        <f t="shared" ref="E49:Q49" si="27">D49+1</f>
        <v>2011</v>
      </c>
      <c r="F49" s="5">
        <f t="shared" si="27"/>
        <v>2012</v>
      </c>
      <c r="G49" s="5">
        <f t="shared" si="27"/>
        <v>2013</v>
      </c>
      <c r="H49" s="5">
        <f t="shared" si="27"/>
        <v>2014</v>
      </c>
      <c r="I49" s="5">
        <f t="shared" si="27"/>
        <v>2015</v>
      </c>
      <c r="J49" s="5">
        <f t="shared" si="27"/>
        <v>2016</v>
      </c>
      <c r="K49" s="5">
        <f t="shared" si="27"/>
        <v>2017</v>
      </c>
      <c r="L49" s="5">
        <f t="shared" si="27"/>
        <v>2018</v>
      </c>
      <c r="M49" s="5">
        <f t="shared" si="27"/>
        <v>2019</v>
      </c>
      <c r="N49" s="5">
        <f t="shared" si="27"/>
        <v>2020</v>
      </c>
      <c r="O49" s="6">
        <f t="shared" si="27"/>
        <v>2021</v>
      </c>
      <c r="P49" s="6">
        <f t="shared" si="27"/>
        <v>2022</v>
      </c>
      <c r="Q49" s="6">
        <f t="shared" si="27"/>
        <v>2023</v>
      </c>
      <c r="R49" s="6">
        <f>Q49+1</f>
        <v>2024</v>
      </c>
      <c r="S49" s="6">
        <f>R49+1</f>
        <v>2025</v>
      </c>
      <c r="V49" s="53"/>
      <c r="W49" s="5">
        <v>2010</v>
      </c>
      <c r="X49" s="5">
        <f t="shared" ref="X49:AJ49" si="28">W49+1</f>
        <v>2011</v>
      </c>
      <c r="Y49" s="5">
        <f t="shared" si="28"/>
        <v>2012</v>
      </c>
      <c r="Z49" s="5">
        <f t="shared" si="28"/>
        <v>2013</v>
      </c>
      <c r="AA49" s="5">
        <f t="shared" si="28"/>
        <v>2014</v>
      </c>
      <c r="AB49" s="5">
        <f t="shared" si="28"/>
        <v>2015</v>
      </c>
      <c r="AC49" s="5">
        <f t="shared" si="28"/>
        <v>2016</v>
      </c>
      <c r="AD49" s="5">
        <f t="shared" si="28"/>
        <v>2017</v>
      </c>
      <c r="AE49" s="5">
        <f t="shared" si="28"/>
        <v>2018</v>
      </c>
      <c r="AF49" s="5">
        <f t="shared" si="28"/>
        <v>2019</v>
      </c>
      <c r="AG49" s="5">
        <f t="shared" si="28"/>
        <v>2020</v>
      </c>
      <c r="AH49" s="6">
        <f t="shared" si="28"/>
        <v>2021</v>
      </c>
      <c r="AI49" s="6">
        <f t="shared" si="28"/>
        <v>2022</v>
      </c>
      <c r="AJ49" s="6">
        <f t="shared" si="28"/>
        <v>2023</v>
      </c>
      <c r="AK49" s="6">
        <f>AJ49+1</f>
        <v>2024</v>
      </c>
      <c r="AL49" s="6">
        <f>AK49+1</f>
        <v>2025</v>
      </c>
      <c r="AN49" s="53"/>
      <c r="AO49" s="5">
        <v>2020</v>
      </c>
      <c r="AP49" s="54">
        <f>AO49+1</f>
        <v>2021</v>
      </c>
      <c r="AQ49" s="54">
        <f>AP49+1</f>
        <v>2022</v>
      </c>
      <c r="AR49" s="54">
        <f>AQ49+1</f>
        <v>2023</v>
      </c>
      <c r="AS49" s="54">
        <f>AR49+1</f>
        <v>2024</v>
      </c>
      <c r="AT49" s="54">
        <f>AS49+1</f>
        <v>2025</v>
      </c>
    </row>
    <row r="50" spans="2:46" ht="13" x14ac:dyDescent="0.3">
      <c r="B50" s="53"/>
      <c r="C50" s="53"/>
      <c r="O50" s="8"/>
      <c r="P50" s="8"/>
      <c r="Q50" s="8"/>
      <c r="R50" s="8"/>
      <c r="S50" s="8"/>
      <c r="V50" s="53"/>
      <c r="AH50" s="8"/>
      <c r="AI50" s="8"/>
      <c r="AJ50" s="8"/>
      <c r="AK50" s="8"/>
      <c r="AL50" s="8"/>
      <c r="AN50" s="53"/>
      <c r="AO50" s="53"/>
      <c r="AP50" s="55"/>
      <c r="AQ50" s="55"/>
      <c r="AR50" s="55"/>
      <c r="AS50" s="55"/>
      <c r="AT50" s="55"/>
    </row>
    <row r="51" spans="2:46" ht="13" x14ac:dyDescent="0.3">
      <c r="B51" s="53" t="s">
        <v>8</v>
      </c>
      <c r="C51" s="56">
        <v>138.5390008113207</v>
      </c>
      <c r="D51" s="56">
        <v>155.45300137144113</v>
      </c>
      <c r="E51" s="56">
        <v>164.38100130805603</v>
      </c>
      <c r="F51" s="56">
        <v>172.47999989530774</v>
      </c>
      <c r="G51" s="56">
        <v>184.24402810658535</v>
      </c>
      <c r="H51" s="56">
        <v>191.8076608036597</v>
      </c>
      <c r="I51" s="56">
        <v>202.05743268127219</v>
      </c>
      <c r="J51" s="56">
        <v>206.40285013222072</v>
      </c>
      <c r="K51" s="56">
        <v>210.93095191767392</v>
      </c>
      <c r="L51" s="56">
        <v>216.1728088269584</v>
      </c>
      <c r="M51" s="56">
        <v>220.75544895660056</v>
      </c>
      <c r="N51" s="56">
        <v>120.79141745494412</v>
      </c>
      <c r="O51" s="57">
        <v>182.70445135114906</v>
      </c>
      <c r="P51" s="57">
        <v>212.05976639479513</v>
      </c>
      <c r="Q51" s="57">
        <v>220.72159620099819</v>
      </c>
      <c r="R51" s="57">
        <v>224.82407593836527</v>
      </c>
      <c r="S51" s="57">
        <v>228.89336399930295</v>
      </c>
      <c r="V51" s="53" t="s">
        <v>8</v>
      </c>
      <c r="W51" s="58">
        <f t="shared" ref="W51:AL51" si="29">D51/C51-1</f>
        <v>0.12208836833720182</v>
      </c>
      <c r="X51" s="58">
        <f t="shared" si="29"/>
        <v>5.7432148995838483E-2</v>
      </c>
      <c r="Y51" s="58">
        <f t="shared" si="29"/>
        <v>4.9269675466168339E-2</v>
      </c>
      <c r="Z51" s="58">
        <f t="shared" si="29"/>
        <v>6.8205172880439147E-2</v>
      </c>
      <c r="AA51" s="58">
        <f t="shared" si="29"/>
        <v>4.1052254310781633E-2</v>
      </c>
      <c r="AB51" s="58">
        <f t="shared" si="29"/>
        <v>5.3437760695619341E-2</v>
      </c>
      <c r="AC51" s="58">
        <f t="shared" si="29"/>
        <v>2.1505853030425515E-2</v>
      </c>
      <c r="AD51" s="58">
        <f t="shared" si="29"/>
        <v>2.1938174703268531E-2</v>
      </c>
      <c r="AE51" s="58">
        <f t="shared" si="29"/>
        <v>2.4851056052363374E-2</v>
      </c>
      <c r="AF51" s="58">
        <f t="shared" si="29"/>
        <v>2.1198966486624338E-2</v>
      </c>
      <c r="AG51" s="11">
        <f t="shared" si="29"/>
        <v>-0.45282701729056241</v>
      </c>
      <c r="AH51" s="12">
        <f t="shared" si="29"/>
        <v>0.51256153128014126</v>
      </c>
      <c r="AI51" s="12">
        <f t="shared" si="29"/>
        <v>0.16067104455614278</v>
      </c>
      <c r="AJ51" s="12">
        <f t="shared" si="29"/>
        <v>4.084617253645928E-2</v>
      </c>
      <c r="AK51" s="12">
        <f t="shared" si="29"/>
        <v>1.8586671209242178E-2</v>
      </c>
      <c r="AL51" s="12">
        <f t="shared" si="29"/>
        <v>1.8099876732299958E-2</v>
      </c>
      <c r="AN51" s="53" t="s">
        <v>8</v>
      </c>
      <c r="AO51" s="13">
        <f t="shared" ref="AO51:AT51" si="30">100*N51/$M51</f>
        <v>54.717298270943758</v>
      </c>
      <c r="AP51" s="59">
        <f t="shared" si="30"/>
        <v>82.763280460210922</v>
      </c>
      <c r="AQ51" s="59">
        <f t="shared" si="30"/>
        <v>96.060943182646</v>
      </c>
      <c r="AR51" s="59">
        <f t="shared" si="30"/>
        <v>99.984665041899348</v>
      </c>
      <c r="AS51" s="59">
        <f t="shared" si="30"/>
        <v>101.84304713699936</v>
      </c>
      <c r="AT51" s="59">
        <f t="shared" si="30"/>
        <v>103.68639373622088</v>
      </c>
    </row>
    <row r="52" spans="2:46" ht="4" customHeight="1" x14ac:dyDescent="0.3">
      <c r="B52" s="53"/>
      <c r="C52" s="53"/>
      <c r="O52" s="8"/>
      <c r="P52" s="8"/>
      <c r="Q52" s="8"/>
      <c r="R52" s="8"/>
      <c r="S52" s="8"/>
      <c r="V52" s="53"/>
      <c r="AG52" s="25"/>
      <c r="AH52" s="26"/>
      <c r="AI52" s="26"/>
      <c r="AJ52" s="26"/>
      <c r="AK52" s="26"/>
      <c r="AL52" s="26"/>
      <c r="AN52" s="53"/>
      <c r="AO52" s="21"/>
      <c r="AP52" s="22"/>
      <c r="AQ52" s="22"/>
      <c r="AR52" s="22"/>
      <c r="AS52" s="22"/>
      <c r="AT52" s="22"/>
    </row>
    <row r="53" spans="2:46" ht="13" outlineLevel="1" x14ac:dyDescent="0.3">
      <c r="B53" s="43" t="s">
        <v>27</v>
      </c>
      <c r="C53" s="60"/>
      <c r="M53" s="61">
        <v>126.37304793406194</v>
      </c>
      <c r="N53" s="61">
        <v>84.902830514454521</v>
      </c>
      <c r="O53" s="62">
        <v>101.5961120097994</v>
      </c>
      <c r="P53" s="62">
        <v>120.96599512569219</v>
      </c>
      <c r="Q53" s="62">
        <v>127.11140309185737</v>
      </c>
      <c r="R53" s="62">
        <v>129.53389956782425</v>
      </c>
      <c r="S53" s="62">
        <v>131.82693357435389</v>
      </c>
      <c r="V53" s="43" t="s">
        <v>27</v>
      </c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11">
        <f t="shared" ref="AG53:AL53" si="31">N53/M53-1</f>
        <v>-0.32815713554084303</v>
      </c>
      <c r="AH53" s="12">
        <f t="shared" si="31"/>
        <v>0.19661631295676152</v>
      </c>
      <c r="AI53" s="12">
        <f t="shared" si="31"/>
        <v>0.19065575180696359</v>
      </c>
      <c r="AJ53" s="12">
        <f t="shared" si="31"/>
        <v>5.0802772793954842E-2</v>
      </c>
      <c r="AK53" s="12">
        <f t="shared" si="31"/>
        <v>1.9058057869255407E-2</v>
      </c>
      <c r="AL53" s="12">
        <f t="shared" si="31"/>
        <v>1.7702192354125845E-2</v>
      </c>
      <c r="AN53" s="43" t="s">
        <v>27</v>
      </c>
      <c r="AO53" s="13">
        <f t="shared" ref="AO53:AT53" si="32">100*N53/$M53</f>
        <v>67.184286445915703</v>
      </c>
      <c r="AP53" s="14">
        <f t="shared" si="32"/>
        <v>80.393813135542572</v>
      </c>
      <c r="AQ53" s="14">
        <f t="shared" si="32"/>
        <v>95.721356019527988</v>
      </c>
      <c r="AR53" s="14">
        <f t="shared" si="32"/>
        <v>100.58426632091732</v>
      </c>
      <c r="AS53" s="14">
        <f t="shared" si="32"/>
        <v>102.50120708919796</v>
      </c>
      <c r="AT53" s="14">
        <f t="shared" si="32"/>
        <v>104.31570317362103</v>
      </c>
    </row>
    <row r="54" spans="2:46" ht="4" customHeight="1" outlineLevel="1" x14ac:dyDescent="0.3">
      <c r="B54" s="43"/>
      <c r="C54" s="60"/>
      <c r="M54" s="63"/>
      <c r="O54" s="8"/>
      <c r="P54" s="8"/>
      <c r="Q54" s="8"/>
      <c r="R54" s="8"/>
      <c r="S54" s="8"/>
      <c r="V54" s="43"/>
      <c r="AG54" s="25"/>
      <c r="AH54" s="26"/>
      <c r="AI54" s="26"/>
      <c r="AJ54" s="26"/>
      <c r="AK54" s="26"/>
      <c r="AL54" s="26"/>
      <c r="AN54" s="43"/>
      <c r="AO54" s="21"/>
      <c r="AP54" s="22"/>
      <c r="AQ54" s="22"/>
      <c r="AR54" s="22"/>
      <c r="AS54" s="22"/>
      <c r="AT54" s="22"/>
    </row>
    <row r="55" spans="2:46" ht="13" outlineLevel="1" x14ac:dyDescent="0.3">
      <c r="B55" s="43" t="s">
        <v>28</v>
      </c>
      <c r="C55" s="53"/>
      <c r="M55" s="61">
        <v>41.106538462092608</v>
      </c>
      <c r="N55" s="61">
        <v>13.995912046045948</v>
      </c>
      <c r="O55" s="62">
        <v>35.459439577688947</v>
      </c>
      <c r="P55" s="62">
        <v>40.007530900680948</v>
      </c>
      <c r="Q55" s="62">
        <v>41.041109355028638</v>
      </c>
      <c r="R55" s="62">
        <v>41.671067733750611</v>
      </c>
      <c r="S55" s="62">
        <v>42.349287471652673</v>
      </c>
      <c r="V55" s="43" t="s">
        <v>28</v>
      </c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11">
        <f t="shared" ref="AG55:AL61" si="33">N55/M55-1</f>
        <v>-0.65952102585936256</v>
      </c>
      <c r="AH55" s="12">
        <f t="shared" si="33"/>
        <v>1.533556902974877</v>
      </c>
      <c r="AI55" s="12">
        <f t="shared" si="33"/>
        <v>0.12826179367633483</v>
      </c>
      <c r="AJ55" s="12">
        <f t="shared" si="33"/>
        <v>2.583459741401084E-2</v>
      </c>
      <c r="AK55" s="12">
        <f t="shared" si="33"/>
        <v>1.5349448117312869E-2</v>
      </c>
      <c r="AL55" s="12">
        <f t="shared" si="33"/>
        <v>1.6275554594267216E-2</v>
      </c>
      <c r="AN55" s="43" t="s">
        <v>28</v>
      </c>
      <c r="AO55" s="13">
        <f t="shared" ref="AO55:AT61" si="34">100*N55/$M55</f>
        <v>34.047897414063748</v>
      </c>
      <c r="AP55" s="14">
        <f t="shared" si="34"/>
        <v>86.262285525181667</v>
      </c>
      <c r="AQ55" s="14">
        <f t="shared" si="34"/>
        <v>97.326440993261613</v>
      </c>
      <c r="AR55" s="14">
        <f t="shared" si="34"/>
        <v>99.840830414061003</v>
      </c>
      <c r="AS55" s="14">
        <f t="shared" si="34"/>
        <v>101.37333206049107</v>
      </c>
      <c r="AT55" s="14">
        <f t="shared" si="34"/>
        <v>103.02323926084433</v>
      </c>
    </row>
    <row r="56" spans="2:46" ht="13" outlineLevel="1" x14ac:dyDescent="0.3">
      <c r="B56" s="64" t="s">
        <v>29</v>
      </c>
      <c r="C56" s="53"/>
      <c r="M56" s="63">
        <v>12.319846041117485</v>
      </c>
      <c r="N56" s="63">
        <v>3.8948974888331156</v>
      </c>
      <c r="O56" s="65">
        <v>11.276504690788954</v>
      </c>
      <c r="P56" s="65">
        <v>12.290279711747223</v>
      </c>
      <c r="Q56" s="65">
        <v>12.596482784348547</v>
      </c>
      <c r="R56" s="65">
        <v>12.676659483896037</v>
      </c>
      <c r="S56" s="65">
        <v>12.834394496067484</v>
      </c>
      <c r="V56" s="64" t="s">
        <v>29</v>
      </c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19">
        <f t="shared" si="33"/>
        <v>-0.68385177251128826</v>
      </c>
      <c r="AH56" s="20">
        <f t="shared" si="33"/>
        <v>1.8951993532870404</v>
      </c>
      <c r="AI56" s="20">
        <f t="shared" si="33"/>
        <v>8.9901529663385382E-2</v>
      </c>
      <c r="AJ56" s="20">
        <f t="shared" si="33"/>
        <v>2.4914247664245659E-2</v>
      </c>
      <c r="AK56" s="20">
        <f t="shared" si="33"/>
        <v>6.3650068769285362E-3</v>
      </c>
      <c r="AL56" s="20">
        <f t="shared" si="33"/>
        <v>1.2442947794868875E-2</v>
      </c>
      <c r="AN56" s="64" t="s">
        <v>29</v>
      </c>
      <c r="AO56" s="21">
        <f t="shared" si="34"/>
        <v>31.614822748871177</v>
      </c>
      <c r="AP56" s="22">
        <f t="shared" si="34"/>
        <v>91.531214376816251</v>
      </c>
      <c r="AQ56" s="22">
        <f t="shared" si="34"/>
        <v>99.760010561239284</v>
      </c>
      <c r="AR56" s="22">
        <f t="shared" si="34"/>
        <v>102.24545617134977</v>
      </c>
      <c r="AS56" s="22">
        <f t="shared" si="34"/>
        <v>102.8962492030151</v>
      </c>
      <c r="AT56" s="22">
        <f t="shared" si="34"/>
        <v>104.17658186013603</v>
      </c>
    </row>
    <row r="57" spans="2:46" ht="13" outlineLevel="1" x14ac:dyDescent="0.3">
      <c r="B57" s="64" t="s">
        <v>30</v>
      </c>
      <c r="C57" s="53"/>
      <c r="M57" s="63">
        <v>4.0578004217356876</v>
      </c>
      <c r="N57" s="63">
        <v>1.3008608783003475</v>
      </c>
      <c r="O57" s="65">
        <v>3.3554650037345066</v>
      </c>
      <c r="P57" s="65">
        <v>3.6833225960199338</v>
      </c>
      <c r="Q57" s="65">
        <v>3.8234252821860992</v>
      </c>
      <c r="R57" s="65">
        <v>3.9743517653969462</v>
      </c>
      <c r="S57" s="65">
        <v>4.0845901416138783</v>
      </c>
      <c r="V57" s="64" t="s">
        <v>30</v>
      </c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19">
        <f t="shared" si="33"/>
        <v>-0.679417235176905</v>
      </c>
      <c r="AH57" s="20">
        <f t="shared" si="33"/>
        <v>1.5794187985102774</v>
      </c>
      <c r="AI57" s="20">
        <f t="shared" si="33"/>
        <v>9.7708541713453778E-2</v>
      </c>
      <c r="AJ57" s="20">
        <f t="shared" si="33"/>
        <v>3.8037039252970972E-2</v>
      </c>
      <c r="AK57" s="20">
        <f t="shared" si="33"/>
        <v>3.9474155259169308E-2</v>
      </c>
      <c r="AL57" s="20">
        <f t="shared" si="33"/>
        <v>2.7737448198907E-2</v>
      </c>
      <c r="AN57" s="64" t="s">
        <v>30</v>
      </c>
      <c r="AO57" s="21">
        <f t="shared" si="34"/>
        <v>32.058276482309502</v>
      </c>
      <c r="AP57" s="22">
        <f t="shared" si="34"/>
        <v>82.691721006309052</v>
      </c>
      <c r="AQ57" s="22">
        <f t="shared" si="34"/>
        <v>90.771408477611274</v>
      </c>
      <c r="AR57" s="22">
        <f t="shared" si="34"/>
        <v>94.224084104921644</v>
      </c>
      <c r="AS57" s="22">
        <f t="shared" si="34"/>
        <v>97.943500230032342</v>
      </c>
      <c r="AT57" s="22">
        <f t="shared" si="34"/>
        <v>100.66020299408248</v>
      </c>
    </row>
    <row r="58" spans="2:46" ht="13" outlineLevel="1" x14ac:dyDescent="0.3">
      <c r="B58" s="64" t="s">
        <v>31</v>
      </c>
      <c r="C58" s="53"/>
      <c r="M58" s="63">
        <v>10.028678540802387</v>
      </c>
      <c r="N58" s="63">
        <v>3.0784771530229094</v>
      </c>
      <c r="O58" s="65">
        <v>7.9668521681771987</v>
      </c>
      <c r="P58" s="65">
        <v>9.391326367183801</v>
      </c>
      <c r="Q58" s="65">
        <v>9.6872748081880431</v>
      </c>
      <c r="R58" s="65">
        <v>9.9243520915591521</v>
      </c>
      <c r="S58" s="65">
        <v>10.037349290684784</v>
      </c>
      <c r="V58" s="64" t="s">
        <v>31</v>
      </c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19">
        <f t="shared" si="33"/>
        <v>-0.69303262234421936</v>
      </c>
      <c r="AH58" s="20">
        <f t="shared" si="33"/>
        <v>1.5879198617258381</v>
      </c>
      <c r="AI58" s="20">
        <f t="shared" si="33"/>
        <v>0.17880012945345247</v>
      </c>
      <c r="AJ58" s="20">
        <f t="shared" si="33"/>
        <v>3.1512954553296835E-2</v>
      </c>
      <c r="AK58" s="20">
        <f t="shared" si="33"/>
        <v>2.4473062658522116E-2</v>
      </c>
      <c r="AL58" s="20">
        <f t="shared" si="33"/>
        <v>1.1385851497725197E-2</v>
      </c>
      <c r="AN58" s="64" t="s">
        <v>31</v>
      </c>
      <c r="AO58" s="21">
        <f t="shared" si="34"/>
        <v>30.69673776557806</v>
      </c>
      <c r="AP58" s="22">
        <f t="shared" si="34"/>
        <v>79.440697353729078</v>
      </c>
      <c r="AQ58" s="22">
        <f t="shared" si="34"/>
        <v>93.644704324448398</v>
      </c>
      <c r="AR58" s="22">
        <f t="shared" si="34"/>
        <v>96.595725635981665</v>
      </c>
      <c r="AS58" s="22">
        <f t="shared" si="34"/>
        <v>98.95971888201646</v>
      </c>
      <c r="AT58" s="22">
        <f t="shared" si="34"/>
        <v>100.08645954546373</v>
      </c>
    </row>
    <row r="59" spans="2:46" ht="13" outlineLevel="1" x14ac:dyDescent="0.3">
      <c r="B59" s="64" t="s">
        <v>32</v>
      </c>
      <c r="C59" s="53"/>
      <c r="M59" s="63">
        <v>5.1999789111769807</v>
      </c>
      <c r="N59" s="63">
        <v>2.1292246797558114</v>
      </c>
      <c r="O59" s="65">
        <v>4.4913287372184927</v>
      </c>
      <c r="P59" s="65">
        <v>5.0444075744892301</v>
      </c>
      <c r="Q59" s="65">
        <v>5.0994119573783943</v>
      </c>
      <c r="R59" s="65">
        <v>5.1565289104831518</v>
      </c>
      <c r="S59" s="65">
        <v>5.2918877894145</v>
      </c>
      <c r="V59" s="64" t="s">
        <v>32</v>
      </c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19">
        <f t="shared" si="33"/>
        <v>-0.59053205481676163</v>
      </c>
      <c r="AH59" s="20">
        <f t="shared" si="33"/>
        <v>1.1093728529079314</v>
      </c>
      <c r="AI59" s="20">
        <f t="shared" si="33"/>
        <v>0.12314369970016092</v>
      </c>
      <c r="AJ59" s="20">
        <f t="shared" si="33"/>
        <v>1.0904032252931906E-2</v>
      </c>
      <c r="AK59" s="20">
        <f t="shared" si="33"/>
        <v>1.1200694037302616E-2</v>
      </c>
      <c r="AL59" s="20">
        <f t="shared" si="33"/>
        <v>2.6249999036399352E-2</v>
      </c>
      <c r="AN59" s="64" t="s">
        <v>32</v>
      </c>
      <c r="AO59" s="21">
        <f t="shared" si="34"/>
        <v>40.946794518323834</v>
      </c>
      <c r="AP59" s="22">
        <f t="shared" si="34"/>
        <v>86.372056770551595</v>
      </c>
      <c r="AQ59" s="22">
        <f t="shared" si="34"/>
        <v>97.008231391989668</v>
      </c>
      <c r="AR59" s="22">
        <f t="shared" si="34"/>
        <v>98.0660122758878</v>
      </c>
      <c r="AS59" s="22">
        <f t="shared" si="34"/>
        <v>99.164419674848361</v>
      </c>
      <c r="AT59" s="22">
        <f t="shared" si="34"/>
        <v>101.76748559575823</v>
      </c>
    </row>
    <row r="60" spans="2:46" outlineLevel="1" x14ac:dyDescent="0.25">
      <c r="B60" s="64" t="s">
        <v>33</v>
      </c>
      <c r="C60" s="60"/>
      <c r="M60" s="63">
        <v>3.4042087582944642</v>
      </c>
      <c r="N60" s="63">
        <v>1.1147733556289565</v>
      </c>
      <c r="O60" s="65">
        <v>3.0574828345082055</v>
      </c>
      <c r="P60" s="65">
        <v>3.5064428856910546</v>
      </c>
      <c r="Q60" s="65">
        <v>3.6231273829344275</v>
      </c>
      <c r="R60" s="65">
        <v>3.6579961565694008</v>
      </c>
      <c r="S60" s="65">
        <v>3.6677848488300531</v>
      </c>
      <c r="V60" s="64" t="s">
        <v>33</v>
      </c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19">
        <f t="shared" si="33"/>
        <v>-0.67253084790620576</v>
      </c>
      <c r="AH60" s="20">
        <f t="shared" si="33"/>
        <v>1.7426945747040841</v>
      </c>
      <c r="AI60" s="20">
        <f t="shared" si="33"/>
        <v>0.14683976181834035</v>
      </c>
      <c r="AJ60" s="20">
        <f t="shared" si="33"/>
        <v>3.3277170353903207E-2</v>
      </c>
      <c r="AK60" s="20">
        <f t="shared" si="33"/>
        <v>9.6239436126952516E-3</v>
      </c>
      <c r="AL60" s="20">
        <f t="shared" si="33"/>
        <v>2.6759711715587109E-3</v>
      </c>
      <c r="AN60" s="64" t="s">
        <v>33</v>
      </c>
      <c r="AO60" s="21">
        <f t="shared" si="34"/>
        <v>32.746915209379431</v>
      </c>
      <c r="AP60" s="22">
        <f t="shared" si="34"/>
        <v>89.814786683059623</v>
      </c>
      <c r="AQ60" s="22">
        <f t="shared" si="34"/>
        <v>103.00316856736514</v>
      </c>
      <c r="AR60" s="22">
        <f t="shared" si="34"/>
        <v>106.43082255477314</v>
      </c>
      <c r="AS60" s="22">
        <f t="shared" si="34"/>
        <v>107.45510678969306</v>
      </c>
      <c r="AT60" s="22">
        <f t="shared" si="34"/>
        <v>107.74265355769904</v>
      </c>
    </row>
    <row r="61" spans="2:46" ht="13" outlineLevel="1" x14ac:dyDescent="0.3">
      <c r="B61" s="64" t="s">
        <v>34</v>
      </c>
      <c r="C61" s="53"/>
      <c r="M61" s="63">
        <v>6.0960257889656049</v>
      </c>
      <c r="N61" s="63">
        <v>2.4776784905048075</v>
      </c>
      <c r="O61" s="65">
        <v>5.3118061432615882</v>
      </c>
      <c r="P61" s="65">
        <v>6.0917517655497013</v>
      </c>
      <c r="Q61" s="65">
        <v>6.2113871399931293</v>
      </c>
      <c r="R61" s="65">
        <v>6.2811793258459181</v>
      </c>
      <c r="S61" s="65">
        <v>6.433280905041979</v>
      </c>
      <c r="V61" s="64" t="s">
        <v>34</v>
      </c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19">
        <f t="shared" si="33"/>
        <v>-0.59355839750716854</v>
      </c>
      <c r="AH61" s="20">
        <f t="shared" si="33"/>
        <v>1.1438641710851472</v>
      </c>
      <c r="AI61" s="20">
        <f t="shared" si="33"/>
        <v>0.14683247115061437</v>
      </c>
      <c r="AJ61" s="20">
        <f t="shared" si="33"/>
        <v>1.963891160503195E-2</v>
      </c>
      <c r="AK61" s="20">
        <f t="shared" si="33"/>
        <v>1.1236167426019739E-2</v>
      </c>
      <c r="AL61" s="20">
        <f t="shared" si="33"/>
        <v>2.421544925014163E-2</v>
      </c>
      <c r="AN61" s="64" t="s">
        <v>34</v>
      </c>
      <c r="AO61" s="21">
        <f t="shared" si="34"/>
        <v>40.644160249283146</v>
      </c>
      <c r="AP61" s="22">
        <f t="shared" si="34"/>
        <v>87.135558922281291</v>
      </c>
      <c r="AQ61" s="22">
        <f t="shared" si="34"/>
        <v>99.92988836392982</v>
      </c>
      <c r="AR61" s="22">
        <f t="shared" si="34"/>
        <v>101.89240260820975</v>
      </c>
      <c r="AS61" s="22">
        <f t="shared" si="34"/>
        <v>103.03728270335502</v>
      </c>
      <c r="AT61" s="22">
        <f t="shared" si="34"/>
        <v>105.5323767935306</v>
      </c>
    </row>
    <row r="62" spans="2:46" ht="4" customHeight="1" outlineLevel="1" x14ac:dyDescent="0.3">
      <c r="B62" s="64"/>
      <c r="C62" s="53"/>
      <c r="M62" s="63"/>
      <c r="O62" s="8"/>
      <c r="P62" s="8"/>
      <c r="Q62" s="8"/>
      <c r="R62" s="8"/>
      <c r="S62" s="8"/>
      <c r="V62" s="64"/>
      <c r="AG62" s="25"/>
      <c r="AH62" s="26"/>
      <c r="AI62" s="26"/>
      <c r="AJ62" s="26"/>
      <c r="AK62" s="26"/>
      <c r="AL62" s="26"/>
      <c r="AN62" s="64"/>
      <c r="AO62" s="21"/>
      <c r="AP62" s="22"/>
      <c r="AQ62" s="22"/>
      <c r="AR62" s="22"/>
      <c r="AS62" s="22"/>
      <c r="AT62" s="22"/>
    </row>
    <row r="63" spans="2:46" ht="13" outlineLevel="1" x14ac:dyDescent="0.3">
      <c r="B63" s="43" t="s">
        <v>35</v>
      </c>
      <c r="C63" s="53"/>
      <c r="M63" s="61">
        <v>4.5841081760336255</v>
      </c>
      <c r="N63" s="61">
        <v>1.7456203120217715</v>
      </c>
      <c r="O63" s="62">
        <v>4.1100460930566678</v>
      </c>
      <c r="P63" s="62">
        <v>4.5933295432150931</v>
      </c>
      <c r="Q63" s="62">
        <v>4.6799126076520139</v>
      </c>
      <c r="R63" s="62">
        <v>4.7518908484680713</v>
      </c>
      <c r="S63" s="62">
        <v>4.812029981696039</v>
      </c>
      <c r="V63" s="43" t="s">
        <v>35</v>
      </c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11">
        <f t="shared" ref="AG63:AL67" si="35">N63/M63-1</f>
        <v>-0.61920176291909412</v>
      </c>
      <c r="AH63" s="12">
        <f t="shared" si="35"/>
        <v>1.3544903005261357</v>
      </c>
      <c r="AI63" s="12">
        <f t="shared" si="35"/>
        <v>0.11758589544162623</v>
      </c>
      <c r="AJ63" s="12">
        <f t="shared" si="35"/>
        <v>1.884973930616729E-2</v>
      </c>
      <c r="AK63" s="12">
        <f t="shared" si="35"/>
        <v>1.5380253190704352E-2</v>
      </c>
      <c r="AL63" s="12">
        <f t="shared" si="35"/>
        <v>1.2655832203585904E-2</v>
      </c>
      <c r="AN63" s="43" t="s">
        <v>35</v>
      </c>
      <c r="AO63" s="13">
        <f t="shared" ref="AO63:AT67" si="36">100*N63/$M63</f>
        <v>38.079823708090586</v>
      </c>
      <c r="AP63" s="14">
        <f t="shared" si="36"/>
        <v>89.658575566444483</v>
      </c>
      <c r="AQ63" s="14">
        <f t="shared" si="36"/>
        <v>100.20115945844556</v>
      </c>
      <c r="AR63" s="14">
        <f t="shared" si="36"/>
        <v>102.08992519241295</v>
      </c>
      <c r="AS63" s="14">
        <f t="shared" si="36"/>
        <v>103.66009409009233</v>
      </c>
      <c r="AT63" s="14">
        <f t="shared" si="36"/>
        <v>104.97199884710447</v>
      </c>
    </row>
    <row r="64" spans="2:46" ht="13" outlineLevel="1" x14ac:dyDescent="0.3">
      <c r="B64" s="64" t="s">
        <v>36</v>
      </c>
      <c r="C64" s="53"/>
      <c r="M64" s="63">
        <v>1.8405804427255599</v>
      </c>
      <c r="N64" s="63">
        <v>0.69918258736801142</v>
      </c>
      <c r="O64" s="65">
        <v>1.6383277623181207</v>
      </c>
      <c r="P64" s="65">
        <v>1.8537743208286699</v>
      </c>
      <c r="Q64" s="65">
        <v>1.8894842203337288</v>
      </c>
      <c r="R64" s="65">
        <v>1.9221104837415646</v>
      </c>
      <c r="S64" s="65">
        <v>1.9452602822980032</v>
      </c>
      <c r="V64" s="64" t="s">
        <v>36</v>
      </c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19">
        <f t="shared" si="35"/>
        <v>-0.62012929664043859</v>
      </c>
      <c r="AH64" s="20">
        <f t="shared" si="35"/>
        <v>1.3432044674988375</v>
      </c>
      <c r="AI64" s="20">
        <f t="shared" si="35"/>
        <v>0.1315039416811854</v>
      </c>
      <c r="AJ64" s="20">
        <f t="shared" si="35"/>
        <v>1.9263347810911435E-2</v>
      </c>
      <c r="AK64" s="20">
        <f t="shared" si="35"/>
        <v>1.726728546167644E-2</v>
      </c>
      <c r="AL64" s="20">
        <f t="shared" si="35"/>
        <v>1.2043947916758446E-2</v>
      </c>
      <c r="AN64" s="64" t="s">
        <v>36</v>
      </c>
      <c r="AO64" s="21">
        <f t="shared" si="36"/>
        <v>37.98707033595614</v>
      </c>
      <c r="AP64" s="22">
        <f t="shared" si="36"/>
        <v>89.011472918405005</v>
      </c>
      <c r="AQ64" s="22">
        <f t="shared" si="36"/>
        <v>100.71683246202336</v>
      </c>
      <c r="AR64" s="22">
        <f t="shared" si="36"/>
        <v>102.65697583615261</v>
      </c>
      <c r="AS64" s="22">
        <f t="shared" si="36"/>
        <v>104.4295831425479</v>
      </c>
      <c r="AT64" s="22">
        <f t="shared" si="36"/>
        <v>105.68732760288552</v>
      </c>
    </row>
    <row r="65" spans="2:46" ht="13" outlineLevel="1" x14ac:dyDescent="0.3">
      <c r="B65" s="64" t="s">
        <v>37</v>
      </c>
      <c r="C65" s="53"/>
      <c r="M65" s="63">
        <v>1.3482338492890438</v>
      </c>
      <c r="N65" s="63">
        <v>0.50147086760118587</v>
      </c>
      <c r="O65" s="65">
        <v>1.2268909283042118</v>
      </c>
      <c r="P65" s="65">
        <v>1.3790842245074837</v>
      </c>
      <c r="Q65" s="65">
        <v>1.3975162887900547</v>
      </c>
      <c r="R65" s="65">
        <v>1.4171642205785127</v>
      </c>
      <c r="S65" s="65">
        <v>1.4260970055033937</v>
      </c>
      <c r="V65" s="64" t="s">
        <v>37</v>
      </c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19">
        <f t="shared" si="35"/>
        <v>-0.62805349541874833</v>
      </c>
      <c r="AH65" s="20">
        <f t="shared" si="35"/>
        <v>1.4465846524108441</v>
      </c>
      <c r="AI65" s="20">
        <f t="shared" si="35"/>
        <v>0.12404794321336365</v>
      </c>
      <c r="AJ65" s="20">
        <f t="shared" si="35"/>
        <v>1.3365437697725691E-2</v>
      </c>
      <c r="AK65" s="20">
        <f t="shared" si="35"/>
        <v>1.4059179092265728E-2</v>
      </c>
      <c r="AL65" s="20">
        <f t="shared" si="35"/>
        <v>6.3032814370902468E-3</v>
      </c>
      <c r="AN65" s="64" t="s">
        <v>37</v>
      </c>
      <c r="AO65" s="21">
        <f t="shared" si="36"/>
        <v>37.19465045812516</v>
      </c>
      <c r="AP65" s="22">
        <f t="shared" si="36"/>
        <v>90.999860962634997</v>
      </c>
      <c r="AQ65" s="22">
        <f t="shared" si="36"/>
        <v>102.28820654775194</v>
      </c>
      <c r="AR65" s="22">
        <f t="shared" si="36"/>
        <v>103.65533319957801</v>
      </c>
      <c r="AS65" s="22">
        <f t="shared" si="36"/>
        <v>105.11264209289936</v>
      </c>
      <c r="AT65" s="22">
        <f t="shared" si="36"/>
        <v>105.77519665860704</v>
      </c>
    </row>
    <row r="66" spans="2:46" ht="13" outlineLevel="1" x14ac:dyDescent="0.3">
      <c r="B66" s="64" t="s">
        <v>38</v>
      </c>
      <c r="C66" s="53"/>
      <c r="M66" s="63">
        <v>1.022351271254204</v>
      </c>
      <c r="N66" s="63">
        <v>0.37764499545818253</v>
      </c>
      <c r="O66" s="65">
        <v>0.91319298840141994</v>
      </c>
      <c r="P66" s="65">
        <v>0.99734462931245094</v>
      </c>
      <c r="Q66" s="65">
        <v>1.0266166632912566</v>
      </c>
      <c r="R66" s="65">
        <v>1.0381887539932582</v>
      </c>
      <c r="S66" s="65">
        <v>1.0578585536620757</v>
      </c>
      <c r="V66" s="64" t="s">
        <v>38</v>
      </c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19">
        <f t="shared" si="35"/>
        <v>-0.63061131132072279</v>
      </c>
      <c r="AH66" s="20">
        <f t="shared" si="35"/>
        <v>1.418125486592182</v>
      </c>
      <c r="AI66" s="20">
        <f t="shared" si="35"/>
        <v>9.2150993250990298E-2</v>
      </c>
      <c r="AJ66" s="20">
        <f t="shared" si="35"/>
        <v>2.9349969026238432E-2</v>
      </c>
      <c r="AK66" s="20">
        <f t="shared" si="35"/>
        <v>1.1272065918842999E-2</v>
      </c>
      <c r="AL66" s="20">
        <f t="shared" si="35"/>
        <v>1.8946265400352491E-2</v>
      </c>
      <c r="AN66" s="64" t="s">
        <v>38</v>
      </c>
      <c r="AO66" s="21">
        <f t="shared" si="36"/>
        <v>36.938868867927731</v>
      </c>
      <c r="AP66" s="22">
        <f t="shared" si="36"/>
        <v>89.322820255422542</v>
      </c>
      <c r="AQ66" s="22">
        <f t="shared" si="36"/>
        <v>97.554006861939399</v>
      </c>
      <c r="AR66" s="22">
        <f t="shared" si="36"/>
        <v>100.41721394172276</v>
      </c>
      <c r="AS66" s="22">
        <f t="shared" si="36"/>
        <v>101.54912339666043</v>
      </c>
      <c r="AT66" s="22">
        <f t="shared" si="36"/>
        <v>103.47310003970669</v>
      </c>
    </row>
    <row r="67" spans="2:46" ht="13" outlineLevel="1" x14ac:dyDescent="0.3">
      <c r="B67" s="64" t="s">
        <v>39</v>
      </c>
      <c r="C67" s="53"/>
      <c r="M67" s="63">
        <v>0.37294261276481894</v>
      </c>
      <c r="N67" s="63">
        <v>0.16732186159439144</v>
      </c>
      <c r="O67" s="65">
        <v>0.33163441403291566</v>
      </c>
      <c r="P67" s="65">
        <v>0.36312636856648894</v>
      </c>
      <c r="Q67" s="65">
        <v>0.36629543523697355</v>
      </c>
      <c r="R67" s="65">
        <v>0.37442739015473564</v>
      </c>
      <c r="S67" s="65">
        <v>0.38281414023256632</v>
      </c>
      <c r="V67" s="64" t="s">
        <v>39</v>
      </c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19">
        <f t="shared" si="35"/>
        <v>-0.55134689395253922</v>
      </c>
      <c r="AH67" s="20">
        <f t="shared" si="35"/>
        <v>0.98201484774797598</v>
      </c>
      <c r="AI67" s="20">
        <f t="shared" si="35"/>
        <v>9.4959850971460424E-2</v>
      </c>
      <c r="AJ67" s="20">
        <f t="shared" si="35"/>
        <v>8.727173085763873E-3</v>
      </c>
      <c r="AK67" s="20">
        <f t="shared" si="35"/>
        <v>2.2200535784731024E-2</v>
      </c>
      <c r="AL67" s="20">
        <f t="shared" si="35"/>
        <v>2.2398869042045133E-2</v>
      </c>
      <c r="AN67" s="64" t="s">
        <v>39</v>
      </c>
      <c r="AO67" s="21">
        <f t="shared" si="36"/>
        <v>44.865310604746085</v>
      </c>
      <c r="AP67" s="22">
        <f t="shared" si="36"/>
        <v>88.923711767431456</v>
      </c>
      <c r="AQ67" s="22">
        <f t="shared" si="36"/>
        <v>97.367894184695857</v>
      </c>
      <c r="AR67" s="22">
        <f t="shared" si="36"/>
        <v>98.217640650242046</v>
      </c>
      <c r="AS67" s="22">
        <f t="shared" si="36"/>
        <v>100.3981248961896</v>
      </c>
      <c r="AT67" s="22">
        <f t="shared" si="36"/>
        <v>102.64692934780624</v>
      </c>
    </row>
    <row r="68" spans="2:46" ht="4" customHeight="1" outlineLevel="1" x14ac:dyDescent="0.3">
      <c r="B68" s="64"/>
      <c r="C68" s="53"/>
      <c r="M68" s="63"/>
      <c r="O68" s="8"/>
      <c r="P68" s="8"/>
      <c r="Q68" s="8"/>
      <c r="R68" s="8"/>
      <c r="S68" s="8"/>
      <c r="V68" s="64"/>
      <c r="AG68" s="25"/>
      <c r="AH68" s="26"/>
      <c r="AI68" s="26"/>
      <c r="AJ68" s="26"/>
      <c r="AK68" s="26"/>
      <c r="AL68" s="26"/>
      <c r="AN68" s="64"/>
      <c r="AO68" s="21"/>
      <c r="AP68" s="22"/>
      <c r="AQ68" s="22"/>
      <c r="AR68" s="22"/>
      <c r="AS68" s="22"/>
      <c r="AT68" s="22"/>
    </row>
    <row r="69" spans="2:46" ht="13" outlineLevel="1" x14ac:dyDescent="0.3">
      <c r="B69" s="43" t="s">
        <v>40</v>
      </c>
      <c r="C69" s="53"/>
      <c r="M69" s="61">
        <v>48.691754384412334</v>
      </c>
      <c r="N69" s="61">
        <v>7.8160452174000827</v>
      </c>
      <c r="O69" s="62">
        <v>41.538853670604055</v>
      </c>
      <c r="P69" s="62">
        <v>46.492910825206906</v>
      </c>
      <c r="Q69" s="62">
        <v>47.889171146460171</v>
      </c>
      <c r="R69" s="62">
        <v>48.867217788322336</v>
      </c>
      <c r="S69" s="62">
        <v>49.90511297160036</v>
      </c>
      <c r="V69" s="43" t="s">
        <v>40</v>
      </c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11">
        <f t="shared" ref="AG69:AL73" si="37">N69/M69-1</f>
        <v>-0.83947907985212733</v>
      </c>
      <c r="AH69" s="12">
        <f t="shared" si="37"/>
        <v>4.3145615864824123</v>
      </c>
      <c r="AI69" s="12">
        <f t="shared" si="37"/>
        <v>0.11926321303634579</v>
      </c>
      <c r="AJ69" s="12">
        <f t="shared" si="37"/>
        <v>3.0031682174140428E-2</v>
      </c>
      <c r="AK69" s="12">
        <f t="shared" si="37"/>
        <v>2.0423127367792393E-2</v>
      </c>
      <c r="AL69" s="12">
        <f t="shared" si="37"/>
        <v>2.12390889076981E-2</v>
      </c>
      <c r="AN69" s="43" t="s">
        <v>40</v>
      </c>
      <c r="AO69" s="13">
        <f t="shared" ref="AO69:AT73" si="38">100*N69/$M69</f>
        <v>16.05209201478727</v>
      </c>
      <c r="AP69" s="14">
        <f t="shared" si="38"/>
        <v>85.309831604469508</v>
      </c>
      <c r="AQ69" s="14">
        <f t="shared" si="38"/>
        <v>95.484156225208139</v>
      </c>
      <c r="AR69" s="14">
        <f t="shared" si="38"/>
        <v>98.351706057629571</v>
      </c>
      <c r="AS69" s="14">
        <f t="shared" si="38"/>
        <v>100.3603554772842</v>
      </c>
      <c r="AT69" s="14">
        <f t="shared" si="38"/>
        <v>102.49191799007443</v>
      </c>
    </row>
    <row r="70" spans="2:46" ht="13" outlineLevel="1" x14ac:dyDescent="0.3">
      <c r="B70" s="64" t="s">
        <v>41</v>
      </c>
      <c r="C70" s="53"/>
      <c r="M70" s="63">
        <v>3.8100110846423365</v>
      </c>
      <c r="N70" s="63">
        <v>1.0665162253030525</v>
      </c>
      <c r="O70" s="65">
        <v>3.1873631691868543</v>
      </c>
      <c r="P70" s="65">
        <v>3.6649864202443752</v>
      </c>
      <c r="Q70" s="65">
        <v>3.7888213653466876</v>
      </c>
      <c r="R70" s="65">
        <v>3.8480463943362344</v>
      </c>
      <c r="S70" s="65">
        <v>3.9407441204965523</v>
      </c>
      <c r="V70" s="64" t="s">
        <v>41</v>
      </c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19">
        <f t="shared" si="37"/>
        <v>-0.72007529594807695</v>
      </c>
      <c r="AH70" s="20">
        <f t="shared" si="37"/>
        <v>1.9885744760058941</v>
      </c>
      <c r="AI70" s="20">
        <f t="shared" si="37"/>
        <v>0.14984902118303944</v>
      </c>
      <c r="AJ70" s="20">
        <f t="shared" si="37"/>
        <v>3.3788650462190706E-2</v>
      </c>
      <c r="AK70" s="20">
        <f t="shared" si="37"/>
        <v>1.563151789926831E-2</v>
      </c>
      <c r="AL70" s="20">
        <f t="shared" si="37"/>
        <v>2.4089555234249715E-2</v>
      </c>
      <c r="AN70" s="64" t="s">
        <v>41</v>
      </c>
      <c r="AO70" s="21">
        <f t="shared" si="38"/>
        <v>27.992470405192307</v>
      </c>
      <c r="AP70" s="22">
        <f t="shared" si="38"/>
        <v>83.657582573308105</v>
      </c>
      <c r="AQ70" s="22">
        <f t="shared" si="38"/>
        <v>96.193589436457628</v>
      </c>
      <c r="AR70" s="22">
        <f t="shared" si="38"/>
        <v>99.443841006629555</v>
      </c>
      <c r="AS70" s="22">
        <f t="shared" si="38"/>
        <v>100.99829918729668</v>
      </c>
      <c r="AT70" s="22">
        <f t="shared" si="38"/>
        <v>103.43130329413434</v>
      </c>
    </row>
    <row r="71" spans="2:46" ht="13" outlineLevel="1" x14ac:dyDescent="0.3">
      <c r="B71" s="64" t="s">
        <v>42</v>
      </c>
      <c r="C71" s="53"/>
      <c r="M71" s="63">
        <v>4.7594941502552022</v>
      </c>
      <c r="N71" s="63">
        <v>1.1120475567328698</v>
      </c>
      <c r="O71" s="65">
        <v>3.8746573657639765</v>
      </c>
      <c r="P71" s="65">
        <v>4.3459561074266446</v>
      </c>
      <c r="Q71" s="65">
        <v>4.5352212084328452</v>
      </c>
      <c r="R71" s="65">
        <v>4.7307640699920732</v>
      </c>
      <c r="S71" s="65">
        <v>4.7833439655051055</v>
      </c>
      <c r="V71" s="64" t="s">
        <v>42</v>
      </c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19">
        <f t="shared" si="37"/>
        <v>-0.76635173368723608</v>
      </c>
      <c r="AH71" s="20">
        <f t="shared" si="37"/>
        <v>2.484255095301402</v>
      </c>
      <c r="AI71" s="20">
        <f t="shared" si="37"/>
        <v>0.12163623700691817</v>
      </c>
      <c r="AJ71" s="20">
        <f t="shared" si="37"/>
        <v>4.3549703753973157E-2</v>
      </c>
      <c r="AK71" s="20">
        <f t="shared" si="37"/>
        <v>4.3116499189859381E-2</v>
      </c>
      <c r="AL71" s="20">
        <f t="shared" si="37"/>
        <v>1.1114461582760971E-2</v>
      </c>
      <c r="AN71" s="64" t="s">
        <v>42</v>
      </c>
      <c r="AO71" s="21">
        <f t="shared" si="38"/>
        <v>23.364826631276397</v>
      </c>
      <c r="AP71" s="22">
        <f t="shared" si="38"/>
        <v>81.409016240858691</v>
      </c>
      <c r="AQ71" s="22">
        <f t="shared" si="38"/>
        <v>91.311302634831819</v>
      </c>
      <c r="AR71" s="22">
        <f t="shared" si="38"/>
        <v>95.287882813968139</v>
      </c>
      <c r="AS71" s="22">
        <f t="shared" si="38"/>
        <v>99.396362736120011</v>
      </c>
      <c r="AT71" s="22">
        <f t="shared" si="38"/>
        <v>100.50109979121677</v>
      </c>
    </row>
    <row r="72" spans="2:46" ht="13" outlineLevel="1" x14ac:dyDescent="0.3">
      <c r="B72" s="64" t="s">
        <v>43</v>
      </c>
      <c r="C72" s="53"/>
      <c r="M72" s="63">
        <v>9.898134255391934</v>
      </c>
      <c r="N72" s="63">
        <v>5.63748143536416</v>
      </c>
      <c r="O72" s="65">
        <v>8.4412329795153056</v>
      </c>
      <c r="P72" s="65">
        <v>9.1670663714799119</v>
      </c>
      <c r="Q72" s="65">
        <v>9.4457728610646328</v>
      </c>
      <c r="R72" s="65">
        <v>9.6119936095231235</v>
      </c>
      <c r="S72" s="65">
        <v>9.9556765011804682</v>
      </c>
      <c r="V72" s="64" t="s">
        <v>43</v>
      </c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19">
        <f t="shared" si="37"/>
        <v>-0.43045009393632094</v>
      </c>
      <c r="AH72" s="20">
        <f t="shared" si="37"/>
        <v>0.49734115780197397</v>
      </c>
      <c r="AI72" s="20">
        <f t="shared" si="37"/>
        <v>8.5986655471542717E-2</v>
      </c>
      <c r="AJ72" s="20">
        <f t="shared" si="37"/>
        <v>3.0403018620200895E-2</v>
      </c>
      <c r="AK72" s="20">
        <f t="shared" si="37"/>
        <v>1.7597368781081979E-2</v>
      </c>
      <c r="AL72" s="20">
        <f t="shared" si="37"/>
        <v>3.5755630477827038E-2</v>
      </c>
      <c r="AN72" s="64" t="s">
        <v>43</v>
      </c>
      <c r="AO72" s="21">
        <f t="shared" si="38"/>
        <v>56.954990606367907</v>
      </c>
      <c r="AP72" s="22">
        <f t="shared" si="38"/>
        <v>85.281051577139465</v>
      </c>
      <c r="AQ72" s="22">
        <f t="shared" si="38"/>
        <v>92.614083977353829</v>
      </c>
      <c r="AR72" s="22">
        <f t="shared" si="38"/>
        <v>95.429831697010158</v>
      </c>
      <c r="AS72" s="22">
        <f t="shared" si="38"/>
        <v>97.109145638099037</v>
      </c>
      <c r="AT72" s="22">
        <f t="shared" si="38"/>
        <v>100.58134436555241</v>
      </c>
    </row>
    <row r="73" spans="2:46" ht="13" outlineLevel="1" x14ac:dyDescent="0.3">
      <c r="B73" s="64" t="s">
        <v>40</v>
      </c>
      <c r="C73" s="53"/>
      <c r="M73" s="63">
        <v>30.224114894122863</v>
      </c>
      <c r="N73" s="63">
        <v>12.331009365021805</v>
      </c>
      <c r="O73" s="65">
        <v>26.035600156137921</v>
      </c>
      <c r="P73" s="65">
        <v>29.314901926055978</v>
      </c>
      <c r="Q73" s="65">
        <v>30.119355711616009</v>
      </c>
      <c r="R73" s="65">
        <v>30.676413714470904</v>
      </c>
      <c r="S73" s="65">
        <v>31.225348384418236</v>
      </c>
      <c r="V73" s="64" t="s">
        <v>40</v>
      </c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19">
        <f t="shared" si="37"/>
        <v>-0.5920142108968891</v>
      </c>
      <c r="AH73" s="20">
        <f t="shared" si="37"/>
        <v>1.1113924566459756</v>
      </c>
      <c r="AI73" s="20">
        <f t="shared" si="37"/>
        <v>0.12595452957687847</v>
      </c>
      <c r="AJ73" s="20">
        <f t="shared" si="37"/>
        <v>2.7441803748454952E-2</v>
      </c>
      <c r="AK73" s="20">
        <f t="shared" si="37"/>
        <v>1.8495017230400368E-2</v>
      </c>
      <c r="AL73" s="20">
        <f t="shared" si="37"/>
        <v>1.7894356069672712E-2</v>
      </c>
      <c r="AN73" s="64" t="s">
        <v>40</v>
      </c>
      <c r="AO73" s="21">
        <f t="shared" si="38"/>
        <v>40.798578910311093</v>
      </c>
      <c r="AP73" s="22">
        <f t="shared" si="38"/>
        <v>86.141811753106438</v>
      </c>
      <c r="AQ73" s="22">
        <f t="shared" si="38"/>
        <v>96.991763129368977</v>
      </c>
      <c r="AR73" s="22">
        <f t="shared" si="38"/>
        <v>99.653392058381755</v>
      </c>
      <c r="AS73" s="22">
        <f t="shared" si="38"/>
        <v>101.49648326156937</v>
      </c>
      <c r="AT73" s="22">
        <f t="shared" si="38"/>
        <v>103.31269747287145</v>
      </c>
    </row>
    <row r="74" spans="2:46" ht="4" customHeight="1" x14ac:dyDescent="0.3">
      <c r="B74" s="67"/>
      <c r="C74" s="6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50"/>
      <c r="P74" s="50"/>
      <c r="Q74" s="50"/>
      <c r="R74" s="50"/>
      <c r="S74" s="50"/>
      <c r="V74" s="67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50"/>
      <c r="AI74" s="50"/>
      <c r="AJ74" s="50"/>
      <c r="AK74" s="50"/>
      <c r="AL74" s="50"/>
      <c r="AN74" s="67"/>
      <c r="AO74" s="68"/>
      <c r="AP74" s="49"/>
      <c r="AQ74" s="49"/>
      <c r="AR74" s="49"/>
      <c r="AS74" s="49"/>
      <c r="AT74" s="49"/>
    </row>
    <row r="75" spans="2:46" ht="13" x14ac:dyDescent="0.3">
      <c r="B75" s="51" t="s">
        <v>44</v>
      </c>
      <c r="C75" s="53"/>
      <c r="V75" s="51" t="s">
        <v>44</v>
      </c>
    </row>
    <row r="76" spans="2:46" x14ac:dyDescent="0.25">
      <c r="C76" s="60"/>
      <c r="S76" s="2" t="s">
        <v>23</v>
      </c>
    </row>
    <row r="77" spans="2:46" ht="13" x14ac:dyDescent="0.3">
      <c r="B77" s="53"/>
      <c r="C77" s="53"/>
    </row>
    <row r="78" spans="2:46" ht="15.5" x14ac:dyDescent="0.35">
      <c r="B78" s="1" t="s">
        <v>45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V78" s="1" t="s">
        <v>46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N78" s="1" t="s">
        <v>47</v>
      </c>
      <c r="AO78" s="1"/>
      <c r="AP78" s="1"/>
      <c r="AQ78" s="1"/>
      <c r="AR78" s="1"/>
      <c r="AS78" s="1"/>
      <c r="AT78" s="1"/>
    </row>
    <row r="79" spans="2:46" ht="15.5" outlineLevel="1" x14ac:dyDescent="0.3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3" t="s">
        <v>3</v>
      </c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3" t="s">
        <v>3</v>
      </c>
      <c r="AO79" s="4"/>
      <c r="AP79" s="4"/>
      <c r="AQ79" s="4"/>
      <c r="AR79" s="4"/>
      <c r="AS79" s="4"/>
      <c r="AT79" s="4"/>
    </row>
    <row r="80" spans="2:46" ht="4" customHeight="1" outlineLevel="1" x14ac:dyDescent="0.3">
      <c r="B80" s="53"/>
      <c r="V80" s="53"/>
      <c r="AN80" s="53"/>
    </row>
    <row r="81" spans="2:46" ht="13" outlineLevel="1" x14ac:dyDescent="0.3">
      <c r="C81" s="5">
        <v>2009</v>
      </c>
      <c r="D81" s="5">
        <f>C81+1</f>
        <v>2010</v>
      </c>
      <c r="E81" s="5">
        <f t="shared" ref="E81:Q81" si="39">D81+1</f>
        <v>2011</v>
      </c>
      <c r="F81" s="5">
        <f t="shared" si="39"/>
        <v>2012</v>
      </c>
      <c r="G81" s="5">
        <f t="shared" si="39"/>
        <v>2013</v>
      </c>
      <c r="H81" s="5">
        <f t="shared" si="39"/>
        <v>2014</v>
      </c>
      <c r="I81" s="5">
        <f t="shared" si="39"/>
        <v>2015</v>
      </c>
      <c r="J81" s="5">
        <f t="shared" si="39"/>
        <v>2016</v>
      </c>
      <c r="K81" s="5">
        <f t="shared" si="39"/>
        <v>2017</v>
      </c>
      <c r="L81" s="5">
        <f t="shared" si="39"/>
        <v>2018</v>
      </c>
      <c r="M81" s="5">
        <f t="shared" si="39"/>
        <v>2019</v>
      </c>
      <c r="N81" s="5">
        <f t="shared" si="39"/>
        <v>2020</v>
      </c>
      <c r="O81" s="6">
        <f t="shared" si="39"/>
        <v>2021</v>
      </c>
      <c r="P81" s="6">
        <f t="shared" si="39"/>
        <v>2022</v>
      </c>
      <c r="Q81" s="6">
        <f t="shared" si="39"/>
        <v>2023</v>
      </c>
      <c r="R81" s="6">
        <f>Q81+1</f>
        <v>2024</v>
      </c>
      <c r="S81" s="6">
        <f>R81+1</f>
        <v>2025</v>
      </c>
      <c r="W81" s="5">
        <v>2010</v>
      </c>
      <c r="X81" s="5">
        <f t="shared" ref="X81:AJ81" si="40">W81+1</f>
        <v>2011</v>
      </c>
      <c r="Y81" s="5">
        <f t="shared" si="40"/>
        <v>2012</v>
      </c>
      <c r="Z81" s="5">
        <f t="shared" si="40"/>
        <v>2013</v>
      </c>
      <c r="AA81" s="5">
        <f t="shared" si="40"/>
        <v>2014</v>
      </c>
      <c r="AB81" s="5">
        <f t="shared" si="40"/>
        <v>2015</v>
      </c>
      <c r="AC81" s="5">
        <f t="shared" si="40"/>
        <v>2016</v>
      </c>
      <c r="AD81" s="5">
        <f t="shared" si="40"/>
        <v>2017</v>
      </c>
      <c r="AE81" s="5">
        <f t="shared" si="40"/>
        <v>2018</v>
      </c>
      <c r="AF81" s="5">
        <f t="shared" si="40"/>
        <v>2019</v>
      </c>
      <c r="AG81" s="5">
        <f t="shared" si="40"/>
        <v>2020</v>
      </c>
      <c r="AH81" s="54">
        <f t="shared" si="40"/>
        <v>2021</v>
      </c>
      <c r="AI81" s="54">
        <f t="shared" si="40"/>
        <v>2022</v>
      </c>
      <c r="AJ81" s="54">
        <f t="shared" si="40"/>
        <v>2023</v>
      </c>
      <c r="AK81" s="54">
        <f>AJ81+1</f>
        <v>2024</v>
      </c>
      <c r="AL81" s="54">
        <f>AK81+1</f>
        <v>2025</v>
      </c>
      <c r="AO81" s="5">
        <v>2020</v>
      </c>
      <c r="AP81" s="54">
        <f>AO81+1</f>
        <v>2021</v>
      </c>
      <c r="AQ81" s="54">
        <f>AP81+1</f>
        <v>2022</v>
      </c>
      <c r="AR81" s="54">
        <f>AQ81+1</f>
        <v>2023</v>
      </c>
      <c r="AS81" s="54">
        <f>AR81+1</f>
        <v>2024</v>
      </c>
      <c r="AT81" s="54">
        <f>AS81+1</f>
        <v>2025</v>
      </c>
    </row>
    <row r="82" spans="2:46" ht="4" customHeight="1" outlineLevel="1" x14ac:dyDescent="0.3">
      <c r="C82" s="53"/>
      <c r="O82" s="55"/>
      <c r="P82" s="55"/>
      <c r="Q82" s="55"/>
      <c r="R82" s="55"/>
      <c r="S82" s="55"/>
      <c r="AH82" s="55"/>
      <c r="AI82" s="55"/>
      <c r="AJ82" s="55"/>
      <c r="AK82" s="55"/>
      <c r="AL82" s="55"/>
      <c r="AO82" s="53"/>
      <c r="AP82" s="55"/>
      <c r="AQ82" s="55"/>
      <c r="AR82" s="55"/>
      <c r="AS82" s="55"/>
      <c r="AT82" s="55"/>
    </row>
    <row r="83" spans="2:46" ht="13" outlineLevel="1" x14ac:dyDescent="0.3">
      <c r="B83" s="53" t="s">
        <v>27</v>
      </c>
      <c r="C83" s="53"/>
      <c r="M83" s="69">
        <v>25.304425475356464</v>
      </c>
      <c r="N83" s="69">
        <v>15.238780348598228</v>
      </c>
      <c r="O83" s="70">
        <v>22.421139535339041</v>
      </c>
      <c r="P83" s="70">
        <v>25.311019575991729</v>
      </c>
      <c r="Q83" s="70">
        <v>26.2218632525462</v>
      </c>
      <c r="R83" s="70">
        <v>26.600158775786269</v>
      </c>
      <c r="S83" s="70">
        <v>27.253347281166388</v>
      </c>
      <c r="V83" s="53" t="s">
        <v>27</v>
      </c>
      <c r="AG83" s="19">
        <f t="shared" ref="AG83:AL86" si="41">N83/M83-1</f>
        <v>-0.39778200601950009</v>
      </c>
      <c r="AH83" s="20">
        <f t="shared" si="41"/>
        <v>0.4713211308542482</v>
      </c>
      <c r="AI83" s="20">
        <f t="shared" si="41"/>
        <v>0.12889086373588676</v>
      </c>
      <c r="AJ83" s="20">
        <f t="shared" si="41"/>
        <v>3.5986052391916878E-2</v>
      </c>
      <c r="AK83" s="20">
        <f t="shared" si="41"/>
        <v>1.4426721686275901E-2</v>
      </c>
      <c r="AL83" s="20">
        <f t="shared" si="41"/>
        <v>2.4555812274876576E-2</v>
      </c>
      <c r="AN83" s="53" t="s">
        <v>27</v>
      </c>
      <c r="AO83" s="21">
        <f t="shared" ref="AO83:AT86" si="42">100*N83/$M83</f>
        <v>60.221799398049988</v>
      </c>
      <c r="AP83" s="22">
        <f t="shared" si="42"/>
        <v>88.605605992416599</v>
      </c>
      <c r="AQ83" s="22">
        <f t="shared" si="42"/>
        <v>100.02605908062084</v>
      </c>
      <c r="AR83" s="22">
        <f t="shared" si="42"/>
        <v>103.62560208325304</v>
      </c>
      <c r="AS83" s="22">
        <f t="shared" si="42"/>
        <v>105.12057980408089</v>
      </c>
      <c r="AT83" s="22">
        <f t="shared" si="42"/>
        <v>107.70190102797609</v>
      </c>
    </row>
    <row r="84" spans="2:46" ht="13" outlineLevel="1" x14ac:dyDescent="0.3">
      <c r="B84" s="53" t="s">
        <v>28</v>
      </c>
      <c r="C84" s="53"/>
      <c r="M84" s="69">
        <v>29.361105782606455</v>
      </c>
      <c r="N84" s="69">
        <v>15.743429045524142</v>
      </c>
      <c r="O84" s="70">
        <v>24.417301601381951</v>
      </c>
      <c r="P84" s="70">
        <v>29.485935723315873</v>
      </c>
      <c r="Q84" s="70">
        <v>30.764034535766996</v>
      </c>
      <c r="R84" s="70">
        <v>31.547231582863674</v>
      </c>
      <c r="S84" s="70">
        <v>32.048673601106479</v>
      </c>
      <c r="V84" s="53" t="s">
        <v>28</v>
      </c>
      <c r="AG84" s="19">
        <f t="shared" si="41"/>
        <v>-0.46379985951174352</v>
      </c>
      <c r="AH84" s="20">
        <f t="shared" si="41"/>
        <v>0.55095192608777888</v>
      </c>
      <c r="AI84" s="20">
        <f t="shared" si="41"/>
        <v>0.20758371275747578</v>
      </c>
      <c r="AJ84" s="20">
        <f t="shared" si="41"/>
        <v>4.334604892462246E-2</v>
      </c>
      <c r="AK84" s="20">
        <f t="shared" si="41"/>
        <v>2.5458203350607889E-2</v>
      </c>
      <c r="AL84" s="20">
        <f t="shared" si="41"/>
        <v>1.5894961081630576E-2</v>
      </c>
      <c r="AN84" s="53" t="s">
        <v>28</v>
      </c>
      <c r="AO84" s="21">
        <f t="shared" si="42"/>
        <v>53.620014048825652</v>
      </c>
      <c r="AP84" s="22">
        <f t="shared" si="42"/>
        <v>83.162064065879903</v>
      </c>
      <c r="AQ84" s="22">
        <f t="shared" si="42"/>
        <v>100.42515408525033</v>
      </c>
      <c r="AR84" s="22">
        <f t="shared" si="42"/>
        <v>104.77818772749232</v>
      </c>
      <c r="AS84" s="22">
        <f t="shared" si="42"/>
        <v>107.44565213736699</v>
      </c>
      <c r="AT84" s="22">
        <f t="shared" si="42"/>
        <v>109.15349659648085</v>
      </c>
    </row>
    <row r="85" spans="2:46" ht="13" outlineLevel="1" x14ac:dyDescent="0.3">
      <c r="B85" s="53" t="s">
        <v>35</v>
      </c>
      <c r="C85" s="53"/>
      <c r="M85" s="69">
        <v>4.6499880814597843</v>
      </c>
      <c r="N85" s="69">
        <v>2.5482821899379489</v>
      </c>
      <c r="O85" s="70">
        <v>3.9599796444722246</v>
      </c>
      <c r="P85" s="70">
        <v>4.7492210480035046</v>
      </c>
      <c r="Q85" s="70">
        <v>4.9177562850398555</v>
      </c>
      <c r="R85" s="70">
        <v>5.0189253871187693</v>
      </c>
      <c r="S85" s="70">
        <v>5.097085259401922</v>
      </c>
      <c r="V85" s="53" t="s">
        <v>35</v>
      </c>
      <c r="AG85" s="19">
        <f t="shared" si="41"/>
        <v>-0.45198092010206636</v>
      </c>
      <c r="AH85" s="20">
        <f t="shared" si="41"/>
        <v>0.55398003412198671</v>
      </c>
      <c r="AI85" s="20">
        <f t="shared" si="41"/>
        <v>0.1993044092115448</v>
      </c>
      <c r="AJ85" s="20">
        <f t="shared" si="41"/>
        <v>3.5486922030550705E-2</v>
      </c>
      <c r="AK85" s="20">
        <f t="shared" si="41"/>
        <v>2.0572207367550277E-2</v>
      </c>
      <c r="AL85" s="20">
        <f t="shared" si="41"/>
        <v>1.5573029334875699E-2</v>
      </c>
      <c r="AN85" s="53" t="s">
        <v>35</v>
      </c>
      <c r="AO85" s="21">
        <f t="shared" si="42"/>
        <v>54.801907989793364</v>
      </c>
      <c r="AP85" s="22">
        <f t="shared" si="42"/>
        <v>85.161070847929068</v>
      </c>
      <c r="AQ85" s="22">
        <f t="shared" si="42"/>
        <v>102.13404776109807</v>
      </c>
      <c r="AR85" s="22">
        <f t="shared" si="42"/>
        <v>105.75847075066072</v>
      </c>
      <c r="AS85" s="22">
        <f t="shared" si="42"/>
        <v>107.93415594181832</v>
      </c>
      <c r="AT85" s="22">
        <f t="shared" si="42"/>
        <v>109.6150177185353</v>
      </c>
    </row>
    <row r="86" spans="2:46" ht="13" outlineLevel="1" x14ac:dyDescent="0.3">
      <c r="B86" s="53" t="s">
        <v>40</v>
      </c>
      <c r="M86" s="69">
        <v>57.447664005507193</v>
      </c>
      <c r="N86" s="69">
        <v>26.276589415939679</v>
      </c>
      <c r="O86" s="70">
        <v>41.401252590242571</v>
      </c>
      <c r="P86" s="70">
        <v>52.205381600147611</v>
      </c>
      <c r="Q86" s="70">
        <v>56.629945179704862</v>
      </c>
      <c r="R86" s="70">
        <v>60.055836119876311</v>
      </c>
      <c r="S86" s="70">
        <v>61.367089585154687</v>
      </c>
      <c r="V86" s="53" t="s">
        <v>40</v>
      </c>
      <c r="AG86" s="19">
        <f t="shared" si="41"/>
        <v>-0.54259951434368703</v>
      </c>
      <c r="AH86" s="20">
        <f t="shared" si="41"/>
        <v>0.57559460761403458</v>
      </c>
      <c r="AI86" s="20">
        <f t="shared" si="41"/>
        <v>0.26096140415933577</v>
      </c>
      <c r="AJ86" s="20">
        <f t="shared" si="41"/>
        <v>8.4753016718581708E-2</v>
      </c>
      <c r="AK86" s="20">
        <f t="shared" si="41"/>
        <v>6.0496102005749952E-2</v>
      </c>
      <c r="AL86" s="20">
        <f t="shared" si="41"/>
        <v>2.1833905744997217E-2</v>
      </c>
      <c r="AN86" s="53" t="s">
        <v>40</v>
      </c>
      <c r="AO86" s="21">
        <f t="shared" si="42"/>
        <v>45.740048565631298</v>
      </c>
      <c r="AP86" s="22">
        <f t="shared" si="42"/>
        <v>72.067773872012737</v>
      </c>
      <c r="AQ86" s="22">
        <f t="shared" si="42"/>
        <v>90.874681336290664</v>
      </c>
      <c r="AR86" s="22">
        <f t="shared" si="42"/>
        <v>98.576584722881094</v>
      </c>
      <c r="AS86" s="22">
        <f t="shared" si="42"/>
        <v>104.54008384765496</v>
      </c>
      <c r="AT86" s="22">
        <f t="shared" si="42"/>
        <v>106.82260218495875</v>
      </c>
    </row>
    <row r="87" spans="2:46" ht="4" customHeight="1" outlineLevel="1" x14ac:dyDescent="0.2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71"/>
      <c r="P87" s="71"/>
      <c r="Q87" s="71"/>
      <c r="R87" s="71"/>
      <c r="S87" s="71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71"/>
      <c r="AI87" s="71"/>
      <c r="AJ87" s="71"/>
      <c r="AK87" s="71"/>
      <c r="AL87" s="71"/>
      <c r="AN87" s="49"/>
      <c r="AO87" s="49"/>
      <c r="AP87" s="71"/>
      <c r="AQ87" s="71"/>
      <c r="AR87" s="71"/>
      <c r="AS87" s="71"/>
      <c r="AT87" s="71"/>
    </row>
    <row r="88" spans="2:46" outlineLevel="1" x14ac:dyDescent="0.25"/>
    <row r="90" spans="2:46" x14ac:dyDescent="0.25">
      <c r="M90" s="66"/>
    </row>
    <row r="92" spans="2:46" ht="15.5" x14ac:dyDescent="0.35">
      <c r="B92" s="1" t="s">
        <v>48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V92" s="1" t="s">
        <v>49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N92" s="1" t="s">
        <v>50</v>
      </c>
      <c r="AO92" s="1"/>
      <c r="AP92" s="1"/>
      <c r="AQ92" s="1"/>
      <c r="AR92" s="1"/>
      <c r="AS92" s="1"/>
      <c r="AT92" s="1"/>
    </row>
    <row r="93" spans="2:46" x14ac:dyDescent="0.25">
      <c r="O93" s="3" t="s">
        <v>3</v>
      </c>
      <c r="AH93" s="3" t="s">
        <v>3</v>
      </c>
    </row>
    <row r="94" spans="2:46" ht="4" customHeight="1" x14ac:dyDescent="0.35">
      <c r="B94" s="4"/>
      <c r="V94" s="4"/>
      <c r="AN94" s="4"/>
    </row>
    <row r="95" spans="2:46" ht="13" x14ac:dyDescent="0.3">
      <c r="C95" s="5">
        <v>2009</v>
      </c>
      <c r="D95" s="5">
        <f>C95+1</f>
        <v>2010</v>
      </c>
      <c r="E95" s="5">
        <f t="shared" ref="E95:S95" si="43">D95+1</f>
        <v>2011</v>
      </c>
      <c r="F95" s="5">
        <f t="shared" si="43"/>
        <v>2012</v>
      </c>
      <c r="G95" s="5">
        <f t="shared" si="43"/>
        <v>2013</v>
      </c>
      <c r="H95" s="5">
        <f t="shared" si="43"/>
        <v>2014</v>
      </c>
      <c r="I95" s="5">
        <f t="shared" si="43"/>
        <v>2015</v>
      </c>
      <c r="J95" s="5">
        <f t="shared" si="43"/>
        <v>2016</v>
      </c>
      <c r="K95" s="5">
        <f t="shared" si="43"/>
        <v>2017</v>
      </c>
      <c r="L95" s="5">
        <f t="shared" si="43"/>
        <v>2018</v>
      </c>
      <c r="M95" s="5">
        <f t="shared" si="43"/>
        <v>2019</v>
      </c>
      <c r="N95" s="5">
        <f t="shared" si="43"/>
        <v>2020</v>
      </c>
      <c r="O95" s="6">
        <f t="shared" si="43"/>
        <v>2021</v>
      </c>
      <c r="P95" s="6">
        <f t="shared" si="43"/>
        <v>2022</v>
      </c>
      <c r="Q95" s="6">
        <f t="shared" si="43"/>
        <v>2023</v>
      </c>
      <c r="R95" s="6">
        <f>Q95+1</f>
        <v>2024</v>
      </c>
      <c r="S95" s="6">
        <f t="shared" si="43"/>
        <v>2025</v>
      </c>
      <c r="W95" s="5">
        <v>2010</v>
      </c>
      <c r="X95" s="5">
        <f t="shared" ref="X95:AJ95" si="44">W95+1</f>
        <v>2011</v>
      </c>
      <c r="Y95" s="5">
        <f t="shared" si="44"/>
        <v>2012</v>
      </c>
      <c r="Z95" s="5">
        <f t="shared" si="44"/>
        <v>2013</v>
      </c>
      <c r="AA95" s="5">
        <f t="shared" si="44"/>
        <v>2014</v>
      </c>
      <c r="AB95" s="5">
        <f t="shared" si="44"/>
        <v>2015</v>
      </c>
      <c r="AC95" s="5">
        <f t="shared" si="44"/>
        <v>2016</v>
      </c>
      <c r="AD95" s="5">
        <f t="shared" si="44"/>
        <v>2017</v>
      </c>
      <c r="AE95" s="5">
        <f t="shared" si="44"/>
        <v>2018</v>
      </c>
      <c r="AF95" s="5">
        <f t="shared" si="44"/>
        <v>2019</v>
      </c>
      <c r="AG95" s="5">
        <f t="shared" si="44"/>
        <v>2020</v>
      </c>
      <c r="AH95" s="6">
        <f t="shared" si="44"/>
        <v>2021</v>
      </c>
      <c r="AI95" s="6">
        <f t="shared" si="44"/>
        <v>2022</v>
      </c>
      <c r="AJ95" s="6">
        <f t="shared" si="44"/>
        <v>2023</v>
      </c>
      <c r="AK95" s="6">
        <f>AJ95+1</f>
        <v>2024</v>
      </c>
      <c r="AL95" s="6">
        <f>AK95+1</f>
        <v>2025</v>
      </c>
      <c r="AO95" s="5">
        <v>2020</v>
      </c>
      <c r="AP95" s="6">
        <f>AO95+1</f>
        <v>2021</v>
      </c>
      <c r="AQ95" s="6">
        <f>AP95+1</f>
        <v>2022</v>
      </c>
      <c r="AR95" s="6">
        <f>AQ95+1</f>
        <v>2023</v>
      </c>
      <c r="AS95" s="6">
        <f>AR95+1</f>
        <v>2024</v>
      </c>
      <c r="AT95" s="6">
        <f>AS95+1</f>
        <v>2025</v>
      </c>
    </row>
    <row r="96" spans="2:46" ht="4" customHeight="1" x14ac:dyDescent="0.25">
      <c r="O96" s="8"/>
      <c r="P96" s="8"/>
      <c r="Q96" s="8"/>
      <c r="R96" s="8"/>
      <c r="S96" s="8"/>
      <c r="AH96" s="8"/>
      <c r="AI96" s="8"/>
      <c r="AJ96" s="8"/>
      <c r="AK96" s="8"/>
      <c r="AL96" s="8"/>
      <c r="AP96" s="8"/>
      <c r="AQ96" s="8"/>
      <c r="AR96" s="8"/>
      <c r="AS96" s="8"/>
      <c r="AT96" s="8"/>
    </row>
    <row r="97" spans="2:46" ht="13" x14ac:dyDescent="0.3">
      <c r="B97" s="7" t="s">
        <v>8</v>
      </c>
      <c r="C97" s="15">
        <v>12156.552599999999</v>
      </c>
      <c r="D97" s="15">
        <v>13295.751399999999</v>
      </c>
      <c r="E97" s="15">
        <v>14202.951899999998</v>
      </c>
      <c r="F97" s="15">
        <v>14814.350900000001</v>
      </c>
      <c r="G97" s="15">
        <v>15653.551599999999</v>
      </c>
      <c r="H97" s="15">
        <v>16458.844900000004</v>
      </c>
      <c r="I97" s="15">
        <v>17057.9028</v>
      </c>
      <c r="J97" s="15">
        <v>17338.3128</v>
      </c>
      <c r="K97" s="15">
        <v>17568.288100000002</v>
      </c>
      <c r="L97" s="15">
        <v>18095.791100000002</v>
      </c>
      <c r="M97" s="15">
        <v>17883.507799999999</v>
      </c>
      <c r="N97" s="15">
        <v>3727.2064</v>
      </c>
      <c r="O97" s="72">
        <v>4036.3523382320136</v>
      </c>
      <c r="P97" s="72">
        <v>11739.722719388765</v>
      </c>
      <c r="Q97" s="72">
        <v>15823.424207882264</v>
      </c>
      <c r="R97" s="72">
        <v>17865.124437882594</v>
      </c>
      <c r="S97" s="72">
        <v>18873.760363181216</v>
      </c>
      <c r="V97" s="7" t="s">
        <v>8</v>
      </c>
      <c r="W97" s="58">
        <f t="shared" ref="W97:AL97" si="45">D97/C97-1</f>
        <v>9.3710679127896768E-2</v>
      </c>
      <c r="X97" s="58">
        <f t="shared" si="45"/>
        <v>6.8232360301201167E-2</v>
      </c>
      <c r="Y97" s="58">
        <f t="shared" si="45"/>
        <v>4.3047318916851651E-2</v>
      </c>
      <c r="Z97" s="58">
        <f t="shared" si="45"/>
        <v>5.6647821134032883E-2</v>
      </c>
      <c r="AA97" s="58">
        <f t="shared" si="45"/>
        <v>5.1444766055519731E-2</v>
      </c>
      <c r="AB97" s="58">
        <f t="shared" si="45"/>
        <v>3.639732336258894E-2</v>
      </c>
      <c r="AC97" s="58">
        <f t="shared" si="45"/>
        <v>1.643871484600079E-2</v>
      </c>
      <c r="AD97" s="11">
        <f t="shared" si="45"/>
        <v>1.3263995329464873E-2</v>
      </c>
      <c r="AE97" s="11">
        <f t="shared" si="45"/>
        <v>3.0025862337719866E-2</v>
      </c>
      <c r="AF97" s="11">
        <f t="shared" si="45"/>
        <v>-1.1731087015035335E-2</v>
      </c>
      <c r="AG97" s="11">
        <f t="shared" si="45"/>
        <v>-0.79158415442411134</v>
      </c>
      <c r="AH97" s="12">
        <f t="shared" si="45"/>
        <v>8.2943069166229622E-2</v>
      </c>
      <c r="AI97" s="12">
        <f t="shared" si="45"/>
        <v>1.9084980040496045</v>
      </c>
      <c r="AJ97" s="12">
        <f t="shared" si="45"/>
        <v>0.34785331699095878</v>
      </c>
      <c r="AK97" s="12">
        <f t="shared" si="45"/>
        <v>0.1290302404319843</v>
      </c>
      <c r="AL97" s="12">
        <f t="shared" si="45"/>
        <v>5.6458376699567436E-2</v>
      </c>
      <c r="AN97" s="7" t="s">
        <v>8</v>
      </c>
      <c r="AO97" s="13">
        <f t="shared" ref="AO97:AT97" si="46">100*N97/$M97</f>
        <v>20.841584557588867</v>
      </c>
      <c r="AP97" s="14">
        <f t="shared" si="46"/>
        <v>22.570249547082781</v>
      </c>
      <c r="AQ97" s="14">
        <f t="shared" si="46"/>
        <v>65.645525758591759</v>
      </c>
      <c r="AR97" s="14">
        <f t="shared" si="46"/>
        <v>88.480539639333315</v>
      </c>
      <c r="AS97" s="14">
        <f t="shared" si="46"/>
        <v>99.8972049425482</v>
      </c>
      <c r="AT97" s="14">
        <f t="shared" si="46"/>
        <v>105.53723897042849</v>
      </c>
    </row>
    <row r="98" spans="2:46" ht="4" customHeight="1" x14ac:dyDescent="0.25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4"/>
      <c r="P98" s="24"/>
      <c r="Q98" s="24"/>
      <c r="R98" s="24"/>
      <c r="S98" s="24"/>
      <c r="W98" s="23"/>
      <c r="X98" s="23"/>
      <c r="Y98" s="23"/>
      <c r="Z98" s="23"/>
      <c r="AA98" s="23"/>
      <c r="AB98" s="23"/>
      <c r="AC98" s="23"/>
      <c r="AD98" s="25"/>
      <c r="AE98" s="25"/>
      <c r="AF98" s="25"/>
      <c r="AG98" s="25"/>
      <c r="AH98" s="20"/>
      <c r="AI98" s="20"/>
      <c r="AJ98" s="20"/>
      <c r="AK98" s="20"/>
      <c r="AL98" s="20"/>
      <c r="AO98" s="23"/>
      <c r="AP98" s="24"/>
      <c r="AQ98" s="24"/>
      <c r="AR98" s="24"/>
      <c r="AS98" s="24"/>
      <c r="AT98" s="24"/>
    </row>
    <row r="99" spans="2:46" ht="13" x14ac:dyDescent="0.3">
      <c r="B99" s="27" t="s">
        <v>51</v>
      </c>
      <c r="C99" s="23">
        <v>243.34229999999999</v>
      </c>
      <c r="D99" s="23">
        <v>382.26519999999999</v>
      </c>
      <c r="E99" s="23">
        <v>469.71640000000002</v>
      </c>
      <c r="F99" s="23">
        <v>670.81679999999994</v>
      </c>
      <c r="G99" s="23">
        <v>819.23419999999999</v>
      </c>
      <c r="H99" s="23">
        <v>995.75210000000004</v>
      </c>
      <c r="I99" s="23">
        <v>1162.0669</v>
      </c>
      <c r="J99" s="23">
        <v>1360.7570000000001</v>
      </c>
      <c r="K99" s="23">
        <v>1511.8009999999999</v>
      </c>
      <c r="L99" s="23">
        <v>1555.6433</v>
      </c>
      <c r="M99" s="23">
        <v>1538.5311999999999</v>
      </c>
      <c r="N99" s="23">
        <v>140.0018</v>
      </c>
      <c r="O99" s="24">
        <v>52.941654610443202</v>
      </c>
      <c r="P99" s="24">
        <v>560.45750091036871</v>
      </c>
      <c r="Q99" s="24">
        <v>1054.9221803822952</v>
      </c>
      <c r="R99" s="24">
        <v>1467.296300143388</v>
      </c>
      <c r="S99" s="24">
        <v>1602.0366197914329</v>
      </c>
      <c r="V99" s="27" t="s">
        <v>51</v>
      </c>
      <c r="W99" s="66">
        <f t="shared" ref="W99:AL114" si="47">D99/C99-1</f>
        <v>0.57089499030789148</v>
      </c>
      <c r="X99" s="66">
        <f t="shared" si="47"/>
        <v>0.2287710207468534</v>
      </c>
      <c r="Y99" s="66">
        <f t="shared" si="47"/>
        <v>0.42813152787511766</v>
      </c>
      <c r="Z99" s="66">
        <f t="shared" si="47"/>
        <v>0.22124878208178456</v>
      </c>
      <c r="AA99" s="66">
        <f t="shared" si="47"/>
        <v>0.21546695682382411</v>
      </c>
      <c r="AB99" s="66">
        <f t="shared" si="47"/>
        <v>0.16702430253473732</v>
      </c>
      <c r="AC99" s="66">
        <f t="shared" si="47"/>
        <v>0.17097991518388489</v>
      </c>
      <c r="AD99" s="19">
        <f t="shared" si="47"/>
        <v>0.11099998015810297</v>
      </c>
      <c r="AE99" s="19">
        <f t="shared" si="47"/>
        <v>2.9000046963853165E-2</v>
      </c>
      <c r="AF99" s="19">
        <f t="shared" si="47"/>
        <v>-1.1000015234854943E-2</v>
      </c>
      <c r="AG99" s="19">
        <f t="shared" si="47"/>
        <v>-0.90900295034640832</v>
      </c>
      <c r="AH99" s="20">
        <f t="shared" si="47"/>
        <v>-0.62185018613729826</v>
      </c>
      <c r="AI99" s="20">
        <f t="shared" si="47"/>
        <v>9.5863238509325619</v>
      </c>
      <c r="AJ99" s="20">
        <f t="shared" si="47"/>
        <v>0.88225187220931467</v>
      </c>
      <c r="AK99" s="20">
        <f t="shared" si="47"/>
        <v>0.39090477708189986</v>
      </c>
      <c r="AL99" s="20">
        <f t="shared" si="47"/>
        <v>9.1828977988207106E-2</v>
      </c>
      <c r="AN99" s="27" t="s">
        <v>51</v>
      </c>
      <c r="AO99" s="21">
        <f t="shared" ref="AO99:AT115" si="48">100*N99/$M99</f>
        <v>9.0997049653591695</v>
      </c>
      <c r="AP99" s="22">
        <f t="shared" si="48"/>
        <v>3.4410517388560731</v>
      </c>
      <c r="AQ99" s="22">
        <f t="shared" si="48"/>
        <v>36.428088095345011</v>
      </c>
      <c r="AR99" s="22">
        <f t="shared" si="48"/>
        <v>68.566837018469002</v>
      </c>
      <c r="AS99" s="22">
        <f t="shared" si="48"/>
        <v>95.369941158384563</v>
      </c>
      <c r="AT99" s="22">
        <f t="shared" si="48"/>
        <v>104.12766538575448</v>
      </c>
    </row>
    <row r="100" spans="2:46" ht="13" x14ac:dyDescent="0.3">
      <c r="B100" s="27" t="s">
        <v>52</v>
      </c>
      <c r="C100" s="23">
        <v>152.74100000000001</v>
      </c>
      <c r="D100" s="23">
        <v>182.0668</v>
      </c>
      <c r="E100" s="23">
        <v>184.18180000000001</v>
      </c>
      <c r="F100" s="23">
        <v>189.79</v>
      </c>
      <c r="G100" s="23">
        <v>239.7379</v>
      </c>
      <c r="H100" s="23">
        <v>261.95299999999997</v>
      </c>
      <c r="I100" s="23">
        <v>291.16539999999998</v>
      </c>
      <c r="J100" s="23">
        <v>318.8175</v>
      </c>
      <c r="K100" s="23">
        <v>333.11700000000002</v>
      </c>
      <c r="L100" s="23">
        <v>353.10399999999998</v>
      </c>
      <c r="M100" s="23">
        <v>371.1123</v>
      </c>
      <c r="N100" s="23">
        <v>78.659300000000002</v>
      </c>
      <c r="O100" s="24">
        <v>71.595854216439335</v>
      </c>
      <c r="P100" s="24">
        <v>177.59126501946443</v>
      </c>
      <c r="Q100" s="24">
        <v>254.16879629179178</v>
      </c>
      <c r="R100" s="24">
        <v>316.20765541630249</v>
      </c>
      <c r="S100" s="24">
        <v>369.27264473704645</v>
      </c>
      <c r="V100" s="27" t="s">
        <v>52</v>
      </c>
      <c r="W100" s="66">
        <f t="shared" si="47"/>
        <v>0.19199690980155948</v>
      </c>
      <c r="X100" s="66">
        <f t="shared" si="47"/>
        <v>1.161661544004744E-2</v>
      </c>
      <c r="Y100" s="66">
        <f t="shared" si="47"/>
        <v>3.044926263072667E-2</v>
      </c>
      <c r="Z100" s="66">
        <f t="shared" si="47"/>
        <v>0.26317456135728956</v>
      </c>
      <c r="AA100" s="66">
        <f t="shared" si="47"/>
        <v>9.2664113600728015E-2</v>
      </c>
      <c r="AB100" s="66">
        <f t="shared" si="47"/>
        <v>0.11151771500994445</v>
      </c>
      <c r="AC100" s="66">
        <f t="shared" si="47"/>
        <v>9.4970418875319762E-2</v>
      </c>
      <c r="AD100" s="19">
        <f t="shared" si="47"/>
        <v>4.485167846808924E-2</v>
      </c>
      <c r="AE100" s="19">
        <f t="shared" si="47"/>
        <v>5.9999939961034698E-2</v>
      </c>
      <c r="AF100" s="19">
        <f t="shared" si="47"/>
        <v>5.0999988671892815E-2</v>
      </c>
      <c r="AG100" s="19">
        <f t="shared" si="47"/>
        <v>-0.78804448141438588</v>
      </c>
      <c r="AH100" s="20">
        <f t="shared" si="47"/>
        <v>-8.979797409283663E-2</v>
      </c>
      <c r="AI100" s="20">
        <f t="shared" si="47"/>
        <v>1.480468554542187</v>
      </c>
      <c r="AJ100" s="20">
        <f t="shared" si="47"/>
        <v>0.43120100115247362</v>
      </c>
      <c r="AK100" s="20">
        <f t="shared" si="47"/>
        <v>0.2440852694336586</v>
      </c>
      <c r="AL100" s="20">
        <f t="shared" si="47"/>
        <v>0.16781690263280113</v>
      </c>
      <c r="AN100" s="27" t="s">
        <v>52</v>
      </c>
      <c r="AO100" s="21">
        <f t="shared" si="48"/>
        <v>21.195551858561412</v>
      </c>
      <c r="AP100" s="22">
        <f t="shared" si="48"/>
        <v>19.292234241882937</v>
      </c>
      <c r="AQ100" s="22">
        <f t="shared" si="48"/>
        <v>47.853780383852659</v>
      </c>
      <c r="AR100" s="22">
        <f t="shared" si="48"/>
        <v>68.488378394300526</v>
      </c>
      <c r="AS100" s="22">
        <f t="shared" si="48"/>
        <v>85.205382687747743</v>
      </c>
      <c r="AT100" s="22">
        <f t="shared" si="48"/>
        <v>99.50428609804807</v>
      </c>
    </row>
    <row r="101" spans="2:46" ht="13" x14ac:dyDescent="0.3">
      <c r="B101" s="27" t="s">
        <v>53</v>
      </c>
      <c r="C101" s="23">
        <v>438.88080000000002</v>
      </c>
      <c r="D101" s="23">
        <v>523.49839999999995</v>
      </c>
      <c r="E101" s="23">
        <v>548.49220000000003</v>
      </c>
      <c r="F101" s="23">
        <v>557.66859999999997</v>
      </c>
      <c r="G101" s="23">
        <v>535.57719999999995</v>
      </c>
      <c r="H101" s="23">
        <v>574.98620000000005</v>
      </c>
      <c r="I101" s="23">
        <v>537.41060000000004</v>
      </c>
      <c r="J101" s="23">
        <v>547.67909999999995</v>
      </c>
      <c r="K101" s="23">
        <v>553.70360000000005</v>
      </c>
      <c r="L101" s="23">
        <v>562.00909999999999</v>
      </c>
      <c r="M101" s="23">
        <v>555.26499999999999</v>
      </c>
      <c r="N101" s="23">
        <v>108.8873</v>
      </c>
      <c r="O101" s="24">
        <v>31.059539635528825</v>
      </c>
      <c r="P101" s="24">
        <v>331.19289531493325</v>
      </c>
      <c r="Q101" s="24">
        <v>470.49120463624217</v>
      </c>
      <c r="R101" s="24">
        <v>530.10689676581114</v>
      </c>
      <c r="S101" s="24">
        <v>551.63348783348215</v>
      </c>
      <c r="V101" s="27" t="s">
        <v>53</v>
      </c>
      <c r="W101" s="66">
        <f t="shared" si="47"/>
        <v>0.19280314837194945</v>
      </c>
      <c r="X101" s="66">
        <f t="shared" si="47"/>
        <v>4.7743794441396759E-2</v>
      </c>
      <c r="Y101" s="66">
        <f t="shared" si="47"/>
        <v>1.6730228798148783E-2</v>
      </c>
      <c r="Z101" s="66">
        <f t="shared" si="47"/>
        <v>-3.9613849515644284E-2</v>
      </c>
      <c r="AA101" s="66">
        <f t="shared" si="47"/>
        <v>7.3582295885635363E-2</v>
      </c>
      <c r="AB101" s="66">
        <f t="shared" si="47"/>
        <v>-6.5350437975728815E-2</v>
      </c>
      <c r="AC101" s="66">
        <f t="shared" si="47"/>
        <v>1.9107364089952616E-2</v>
      </c>
      <c r="AD101" s="19">
        <f t="shared" si="47"/>
        <v>1.1000054594013431E-2</v>
      </c>
      <c r="AE101" s="19">
        <f t="shared" si="47"/>
        <v>1.4999902474897908E-2</v>
      </c>
      <c r="AF101" s="19">
        <f t="shared" si="47"/>
        <v>-1.1999983630158306E-2</v>
      </c>
      <c r="AG101" s="19">
        <f t="shared" si="47"/>
        <v>-0.8039002998568251</v>
      </c>
      <c r="AH101" s="20">
        <f t="shared" si="47"/>
        <v>-0.71475516763177316</v>
      </c>
      <c r="AI101" s="20">
        <f t="shared" si="47"/>
        <v>9.6631617596831223</v>
      </c>
      <c r="AJ101" s="20">
        <f t="shared" si="47"/>
        <v>0.42059570507649124</v>
      </c>
      <c r="AK101" s="20">
        <f t="shared" si="47"/>
        <v>0.12670947202012095</v>
      </c>
      <c r="AL101" s="20">
        <f t="shared" si="47"/>
        <v>4.0608019248579819E-2</v>
      </c>
      <c r="AN101" s="27" t="s">
        <v>53</v>
      </c>
      <c r="AO101" s="21">
        <f t="shared" si="48"/>
        <v>19.609970014317486</v>
      </c>
      <c r="AP101" s="22">
        <f t="shared" si="48"/>
        <v>5.5936426094799465</v>
      </c>
      <c r="AQ101" s="22">
        <f t="shared" si="48"/>
        <v>59.645915970740688</v>
      </c>
      <c r="AR101" s="22">
        <f t="shared" si="48"/>
        <v>84.732732053387522</v>
      </c>
      <c r="AS101" s="22">
        <f t="shared" si="48"/>
        <v>95.469171794694631</v>
      </c>
      <c r="AT101" s="22">
        <f t="shared" si="48"/>
        <v>99.345985760579566</v>
      </c>
    </row>
    <row r="102" spans="2:46" ht="13" x14ac:dyDescent="0.3">
      <c r="B102" s="27" t="s">
        <v>54</v>
      </c>
      <c r="C102" s="23">
        <v>282.1748</v>
      </c>
      <c r="D102" s="23">
        <v>416.7824</v>
      </c>
      <c r="E102" s="23">
        <v>394.42180000000002</v>
      </c>
      <c r="F102" s="23">
        <v>387.89269999999999</v>
      </c>
      <c r="G102" s="23">
        <v>389.27030000000002</v>
      </c>
      <c r="H102" s="23">
        <v>397.21879999999999</v>
      </c>
      <c r="I102" s="23">
        <v>438.18209999999999</v>
      </c>
      <c r="J102" s="23">
        <v>470.0188</v>
      </c>
      <c r="K102" s="23">
        <v>532.53129999999999</v>
      </c>
      <c r="L102" s="23">
        <v>516.55539999999996</v>
      </c>
      <c r="M102" s="23">
        <v>512.42290000000003</v>
      </c>
      <c r="N102" s="23">
        <v>114.45910000000001</v>
      </c>
      <c r="O102" s="24">
        <v>54.864024050326165</v>
      </c>
      <c r="P102" s="24">
        <v>313.15183288954262</v>
      </c>
      <c r="Q102" s="24">
        <v>420.67253625153097</v>
      </c>
      <c r="R102" s="24">
        <v>485.17796627666172</v>
      </c>
      <c r="S102" s="24">
        <v>510.44690930137693</v>
      </c>
      <c r="V102" s="27" t="s">
        <v>54</v>
      </c>
      <c r="W102" s="66">
        <f t="shared" si="47"/>
        <v>0.47703622010186586</v>
      </c>
      <c r="X102" s="66">
        <f t="shared" si="47"/>
        <v>-5.3650538026557726E-2</v>
      </c>
      <c r="Y102" s="66">
        <f t="shared" si="47"/>
        <v>-1.6553598203750464E-2</v>
      </c>
      <c r="Z102" s="66">
        <f t="shared" si="47"/>
        <v>3.5514976177690727E-3</v>
      </c>
      <c r="AA102" s="66">
        <f t="shared" si="47"/>
        <v>2.0418973654039219E-2</v>
      </c>
      <c r="AB102" s="66">
        <f t="shared" si="47"/>
        <v>0.10312528007234301</v>
      </c>
      <c r="AC102" s="66">
        <f t="shared" si="47"/>
        <v>7.2656322565435749E-2</v>
      </c>
      <c r="AD102" s="19">
        <f t="shared" si="47"/>
        <v>0.13299999914897009</v>
      </c>
      <c r="AE102" s="19">
        <f t="shared" si="47"/>
        <v>-2.9999926764868179E-2</v>
      </c>
      <c r="AF102" s="19">
        <f t="shared" si="47"/>
        <v>-8.0001099591640035E-3</v>
      </c>
      <c r="AG102" s="19">
        <f t="shared" si="47"/>
        <v>-0.77663156740262784</v>
      </c>
      <c r="AH102" s="20">
        <f t="shared" si="47"/>
        <v>-0.52066699764085023</v>
      </c>
      <c r="AI102" s="20">
        <f t="shared" si="47"/>
        <v>4.7077809787027629</v>
      </c>
      <c r="AJ102" s="20">
        <f t="shared" si="47"/>
        <v>0.34335006878249352</v>
      </c>
      <c r="AK102" s="20">
        <f t="shared" si="47"/>
        <v>0.15333881931042259</v>
      </c>
      <c r="AL102" s="20">
        <f t="shared" si="47"/>
        <v>5.2081802515957953E-2</v>
      </c>
      <c r="AN102" s="27" t="s">
        <v>54</v>
      </c>
      <c r="AO102" s="21">
        <f t="shared" si="48"/>
        <v>22.336843259737218</v>
      </c>
      <c r="AP102" s="22">
        <f t="shared" si="48"/>
        <v>10.706786142915579</v>
      </c>
      <c r="AQ102" s="22">
        <f t="shared" si="48"/>
        <v>61.111990289571871</v>
      </c>
      <c r="AR102" s="22">
        <f t="shared" si="48"/>
        <v>82.094796358931447</v>
      </c>
      <c r="AS102" s="22">
        <f t="shared" si="48"/>
        <v>94.683115504139593</v>
      </c>
      <c r="AT102" s="22">
        <f t="shared" si="48"/>
        <v>99.614382827421821</v>
      </c>
    </row>
    <row r="103" spans="2:46" ht="13" x14ac:dyDescent="0.3">
      <c r="B103" s="27" t="s">
        <v>55</v>
      </c>
      <c r="C103" s="23">
        <v>361.82229999999998</v>
      </c>
      <c r="D103" s="23">
        <v>494.32369999999997</v>
      </c>
      <c r="E103" s="23">
        <v>550.29759999999999</v>
      </c>
      <c r="F103" s="23">
        <v>522.38009999999997</v>
      </c>
      <c r="G103" s="23">
        <v>553.03560000000004</v>
      </c>
      <c r="H103" s="23">
        <v>588.58190000000002</v>
      </c>
      <c r="I103" s="23">
        <v>609.68119999999999</v>
      </c>
      <c r="J103" s="23">
        <v>603.89800000000002</v>
      </c>
      <c r="K103" s="23">
        <v>601.48239999999998</v>
      </c>
      <c r="L103" s="23">
        <v>613.51210000000003</v>
      </c>
      <c r="M103" s="23">
        <v>610.44449999999995</v>
      </c>
      <c r="N103" s="23">
        <v>93.771199999999993</v>
      </c>
      <c r="O103" s="24">
        <v>15.383533943887933</v>
      </c>
      <c r="P103" s="24">
        <v>296.57169419049183</v>
      </c>
      <c r="Q103" s="24">
        <v>508.52717297642505</v>
      </c>
      <c r="R103" s="24">
        <v>640.02529808224551</v>
      </c>
      <c r="S103" s="24">
        <v>659.19797892824909</v>
      </c>
      <c r="V103" s="27" t="s">
        <v>55</v>
      </c>
      <c r="W103" s="66">
        <f t="shared" si="47"/>
        <v>0.36620573137697709</v>
      </c>
      <c r="X103" s="66">
        <f t="shared" si="47"/>
        <v>0.11323329227386836</v>
      </c>
      <c r="Y103" s="66">
        <f t="shared" si="47"/>
        <v>-5.0731640479624196E-2</v>
      </c>
      <c r="Z103" s="66">
        <f t="shared" si="47"/>
        <v>5.8684279895041991E-2</v>
      </c>
      <c r="AA103" s="66">
        <f t="shared" si="47"/>
        <v>6.4274885739724397E-2</v>
      </c>
      <c r="AB103" s="66">
        <f t="shared" si="47"/>
        <v>3.5847687467113643E-2</v>
      </c>
      <c r="AC103" s="66">
        <f t="shared" si="47"/>
        <v>-9.4856131368327157E-3</v>
      </c>
      <c r="AD103" s="19">
        <f t="shared" si="47"/>
        <v>-4.0000132472702843E-3</v>
      </c>
      <c r="AE103" s="19">
        <f t="shared" si="47"/>
        <v>2.0000086453070054E-2</v>
      </c>
      <c r="AF103" s="19">
        <f t="shared" si="47"/>
        <v>-5.0000643834083869E-3</v>
      </c>
      <c r="AG103" s="19">
        <f t="shared" si="47"/>
        <v>-0.8463886561349967</v>
      </c>
      <c r="AH103" s="20">
        <f t="shared" si="47"/>
        <v>-0.8359460693273848</v>
      </c>
      <c r="AI103" s="20">
        <f t="shared" si="47"/>
        <v>18.278515279535196</v>
      </c>
      <c r="AJ103" s="20">
        <f t="shared" si="47"/>
        <v>0.71468546371047625</v>
      </c>
      <c r="AK103" s="20">
        <f t="shared" si="47"/>
        <v>0.25858623116668067</v>
      </c>
      <c r="AL103" s="20">
        <f t="shared" si="47"/>
        <v>2.9956129708391233E-2</v>
      </c>
      <c r="AN103" s="27" t="s">
        <v>55</v>
      </c>
      <c r="AO103" s="21">
        <f t="shared" si="48"/>
        <v>15.361134386500328</v>
      </c>
      <c r="AP103" s="22">
        <f t="shared" si="48"/>
        <v>2.5200544756956504</v>
      </c>
      <c r="AQ103" s="22">
        <f t="shared" si="48"/>
        <v>48.58290871495965</v>
      </c>
      <c r="AR103" s="22">
        <f t="shared" si="48"/>
        <v>83.304407358314322</v>
      </c>
      <c r="AS103" s="22">
        <f t="shared" si="48"/>
        <v>104.84578009667473</v>
      </c>
      <c r="AT103" s="22">
        <f t="shared" si="48"/>
        <v>107.98655388462819</v>
      </c>
    </row>
    <row r="104" spans="2:46" ht="13" x14ac:dyDescent="0.3">
      <c r="B104" s="27" t="s">
        <v>56</v>
      </c>
      <c r="C104" s="23">
        <v>591.30619999999999</v>
      </c>
      <c r="D104" s="23">
        <v>610.21050000000002</v>
      </c>
      <c r="E104" s="23">
        <v>655.65830000000005</v>
      </c>
      <c r="F104" s="23">
        <v>635.43380000000002</v>
      </c>
      <c r="G104" s="23">
        <v>652.01199999999994</v>
      </c>
      <c r="H104" s="23">
        <v>686.32579999999996</v>
      </c>
      <c r="I104" s="23">
        <v>704.71289999999999</v>
      </c>
      <c r="J104" s="23">
        <v>692.6508</v>
      </c>
      <c r="K104" s="23">
        <v>720.3569</v>
      </c>
      <c r="L104" s="23">
        <v>750.50350000000003</v>
      </c>
      <c r="M104" s="23">
        <v>754.25599999999997</v>
      </c>
      <c r="N104" s="23">
        <v>114.16500000000001</v>
      </c>
      <c r="O104" s="24">
        <v>64.886742019045371</v>
      </c>
      <c r="P104" s="24">
        <v>482.25791993734822</v>
      </c>
      <c r="Q104" s="24">
        <v>722.86865449907771</v>
      </c>
      <c r="R104" s="24">
        <v>789.68280082624551</v>
      </c>
      <c r="S104" s="24">
        <v>808.88211183173803</v>
      </c>
      <c r="V104" s="27" t="s">
        <v>56</v>
      </c>
      <c r="W104" s="66">
        <f t="shared" si="47"/>
        <v>3.1970407210342167E-2</v>
      </c>
      <c r="X104" s="66">
        <f t="shared" si="47"/>
        <v>7.4478888842456792E-2</v>
      </c>
      <c r="Y104" s="66">
        <f t="shared" si="47"/>
        <v>-3.0846097731089595E-2</v>
      </c>
      <c r="Z104" s="66">
        <f t="shared" si="47"/>
        <v>2.6089578489529419E-2</v>
      </c>
      <c r="AA104" s="66">
        <f t="shared" si="47"/>
        <v>5.2627559001981572E-2</v>
      </c>
      <c r="AB104" s="66">
        <f t="shared" si="47"/>
        <v>2.679062917349162E-2</v>
      </c>
      <c r="AC104" s="66">
        <f t="shared" si="47"/>
        <v>-1.7116332055224226E-2</v>
      </c>
      <c r="AD104" s="19">
        <f t="shared" si="47"/>
        <v>4.0000098173567311E-2</v>
      </c>
      <c r="AE104" s="19">
        <f t="shared" si="47"/>
        <v>4.184953319666973E-2</v>
      </c>
      <c r="AF104" s="19">
        <f t="shared" si="47"/>
        <v>4.9999766823205505E-3</v>
      </c>
      <c r="AG104" s="19">
        <f t="shared" si="47"/>
        <v>-0.84863892365456817</v>
      </c>
      <c r="AH104" s="20">
        <f t="shared" si="47"/>
        <v>-0.4316406777992785</v>
      </c>
      <c r="AI104" s="20">
        <f t="shared" si="47"/>
        <v>6.4323028854769326</v>
      </c>
      <c r="AJ104" s="20">
        <f t="shared" si="47"/>
        <v>0.49892541856645511</v>
      </c>
      <c r="AK104" s="20">
        <f t="shared" si="47"/>
        <v>9.2429165258891555E-2</v>
      </c>
      <c r="AL104" s="20">
        <f t="shared" si="47"/>
        <v>2.4312687303565728E-2</v>
      </c>
      <c r="AN104" s="27" t="s">
        <v>56</v>
      </c>
      <c r="AO104" s="21">
        <f t="shared" si="48"/>
        <v>15.13610763454318</v>
      </c>
      <c r="AP104" s="22">
        <f t="shared" si="48"/>
        <v>8.6027478759261271</v>
      </c>
      <c r="AQ104" s="22">
        <f t="shared" si="48"/>
        <v>63.938227861276303</v>
      </c>
      <c r="AR104" s="22">
        <f t="shared" si="48"/>
        <v>95.838634959360974</v>
      </c>
      <c r="AS104" s="22">
        <f t="shared" si="48"/>
        <v>104.69691998820633</v>
      </c>
      <c r="AT104" s="22">
        <f t="shared" si="48"/>
        <v>107.24238346552603</v>
      </c>
    </row>
    <row r="105" spans="2:46" ht="13" x14ac:dyDescent="0.3">
      <c r="B105" s="27" t="s">
        <v>57</v>
      </c>
      <c r="C105" s="23">
        <v>337.95920000000001</v>
      </c>
      <c r="D105" s="23">
        <v>380.24029999999999</v>
      </c>
      <c r="E105" s="23">
        <v>408.54539999999997</v>
      </c>
      <c r="F105" s="23">
        <v>398.59120000000001</v>
      </c>
      <c r="G105" s="23">
        <v>421.22160000000002</v>
      </c>
      <c r="H105" s="23">
        <v>438.6925</v>
      </c>
      <c r="I105" s="23">
        <v>435.9957</v>
      </c>
      <c r="J105" s="23">
        <v>423.41489999999999</v>
      </c>
      <c r="K105" s="23">
        <v>442.04509999999999</v>
      </c>
      <c r="L105" s="23">
        <v>416.16019999999997</v>
      </c>
      <c r="M105" s="23">
        <v>429.47739999999999</v>
      </c>
      <c r="N105" s="23">
        <v>55.133800000000001</v>
      </c>
      <c r="O105" s="24">
        <v>17.340030606800944</v>
      </c>
      <c r="P105" s="24">
        <v>213.74409755498232</v>
      </c>
      <c r="Q105" s="24">
        <v>346.56582650657731</v>
      </c>
      <c r="R105" s="24">
        <v>434.40022127627458</v>
      </c>
      <c r="S105" s="24">
        <v>439.28900110135044</v>
      </c>
      <c r="V105" s="27" t="s">
        <v>57</v>
      </c>
      <c r="W105" s="66">
        <f t="shared" si="47"/>
        <v>0.12510711352139547</v>
      </c>
      <c r="X105" s="66">
        <f t="shared" si="47"/>
        <v>7.4440031737824652E-2</v>
      </c>
      <c r="Y105" s="66">
        <f t="shared" si="47"/>
        <v>-2.4364978775920476E-2</v>
      </c>
      <c r="Z105" s="66">
        <f t="shared" si="47"/>
        <v>5.6775964948548863E-2</v>
      </c>
      <c r="AA105" s="66">
        <f t="shared" si="47"/>
        <v>4.1476742883080897E-2</v>
      </c>
      <c r="AB105" s="66">
        <f t="shared" si="47"/>
        <v>-6.1473583432586354E-3</v>
      </c>
      <c r="AC105" s="66">
        <f t="shared" si="47"/>
        <v>-2.885533045394717E-2</v>
      </c>
      <c r="AD105" s="19">
        <f t="shared" si="47"/>
        <v>4.3999868686718457E-2</v>
      </c>
      <c r="AE105" s="19">
        <f t="shared" si="47"/>
        <v>-5.8557147223213257E-2</v>
      </c>
      <c r="AF105" s="19">
        <f t="shared" si="47"/>
        <v>3.2000176854970697E-2</v>
      </c>
      <c r="AG105" s="19">
        <f t="shared" si="47"/>
        <v>-0.87162584108034558</v>
      </c>
      <c r="AH105" s="20">
        <f t="shared" si="47"/>
        <v>-0.68549182884544613</v>
      </c>
      <c r="AI105" s="20">
        <f t="shared" si="47"/>
        <v>11.326627466917481</v>
      </c>
      <c r="AJ105" s="20">
        <f t="shared" si="47"/>
        <v>0.62140536497120658</v>
      </c>
      <c r="AK105" s="20">
        <f t="shared" si="47"/>
        <v>0.25344216899593919</v>
      </c>
      <c r="AL105" s="20">
        <f t="shared" si="47"/>
        <v>1.1254091470562777E-2</v>
      </c>
      <c r="AN105" s="27" t="s">
        <v>57</v>
      </c>
      <c r="AO105" s="21">
        <f t="shared" si="48"/>
        <v>12.837415891965446</v>
      </c>
      <c r="AP105" s="22">
        <f t="shared" si="48"/>
        <v>4.0374721945324588</v>
      </c>
      <c r="AQ105" s="22">
        <f t="shared" si="48"/>
        <v>49.768415650039401</v>
      </c>
      <c r="AR105" s="22">
        <f t="shared" si="48"/>
        <v>80.694776141090841</v>
      </c>
      <c r="AS105" s="22">
        <f t="shared" si="48"/>
        <v>101.14623523293068</v>
      </c>
      <c r="AT105" s="22">
        <f t="shared" si="48"/>
        <v>102.28454421614512</v>
      </c>
    </row>
    <row r="106" spans="2:46" ht="13" x14ac:dyDescent="0.3">
      <c r="B106" s="27" t="s">
        <v>58</v>
      </c>
      <c r="C106" s="23">
        <v>275.30759999999998</v>
      </c>
      <c r="D106" s="23">
        <v>377.53109999999998</v>
      </c>
      <c r="E106" s="23">
        <v>445.06639999999999</v>
      </c>
      <c r="F106" s="23">
        <v>373.30020000000002</v>
      </c>
      <c r="G106" s="23">
        <v>388.2713</v>
      </c>
      <c r="H106" s="23">
        <v>445.25740000000002</v>
      </c>
      <c r="I106" s="23">
        <v>441.25510000000003</v>
      </c>
      <c r="J106" s="23">
        <v>442.36270000000002</v>
      </c>
      <c r="K106" s="23">
        <v>449.6617</v>
      </c>
      <c r="L106" s="23">
        <v>480.27390000000003</v>
      </c>
      <c r="M106" s="23">
        <v>509.57060000000001</v>
      </c>
      <c r="N106" s="23">
        <v>79.497799999999998</v>
      </c>
      <c r="O106" s="24">
        <v>34.20112492361195</v>
      </c>
      <c r="P106" s="24">
        <v>306.97044428625884</v>
      </c>
      <c r="Q106" s="24">
        <v>468.82364495817228</v>
      </c>
      <c r="R106" s="24">
        <v>529.09193238338594</v>
      </c>
      <c r="S106" s="24">
        <v>526.5015582916842</v>
      </c>
      <c r="V106" s="27" t="s">
        <v>58</v>
      </c>
      <c r="W106" s="66">
        <f t="shared" si="47"/>
        <v>0.37130649498960433</v>
      </c>
      <c r="X106" s="66">
        <f t="shared" si="47"/>
        <v>0.17888671953118562</v>
      </c>
      <c r="Y106" s="66">
        <f t="shared" si="47"/>
        <v>-0.16124829913019711</v>
      </c>
      <c r="Z106" s="66">
        <f t="shared" si="47"/>
        <v>4.0104720008186323E-2</v>
      </c>
      <c r="AA106" s="66">
        <f t="shared" si="47"/>
        <v>0.14676876709661513</v>
      </c>
      <c r="AB106" s="66">
        <f t="shared" si="47"/>
        <v>-8.9887332585600888E-3</v>
      </c>
      <c r="AC106" s="66">
        <f t="shared" si="47"/>
        <v>2.5101126309927668E-3</v>
      </c>
      <c r="AD106" s="19">
        <f t="shared" si="47"/>
        <v>1.6500034926091089E-2</v>
      </c>
      <c r="AE106" s="19">
        <f t="shared" si="47"/>
        <v>6.8078290857326751E-2</v>
      </c>
      <c r="AF106" s="19">
        <f t="shared" si="47"/>
        <v>6.099998355105285E-2</v>
      </c>
      <c r="AG106" s="19">
        <f t="shared" si="47"/>
        <v>-0.84399060699341755</v>
      </c>
      <c r="AH106" s="20">
        <f t="shared" si="47"/>
        <v>-0.56978526545876806</v>
      </c>
      <c r="AI106" s="20">
        <f t="shared" si="47"/>
        <v>7.9754487600006101</v>
      </c>
      <c r="AJ106" s="20">
        <f t="shared" si="47"/>
        <v>0.52725988343353558</v>
      </c>
      <c r="AK106" s="20">
        <f t="shared" si="47"/>
        <v>0.12855214977604357</v>
      </c>
      <c r="AL106" s="20">
        <f t="shared" si="47"/>
        <v>-4.8958865806797425E-3</v>
      </c>
      <c r="AN106" s="27" t="s">
        <v>58</v>
      </c>
      <c r="AO106" s="21">
        <f t="shared" si="48"/>
        <v>15.60093930065824</v>
      </c>
      <c r="AP106" s="22">
        <f t="shared" si="48"/>
        <v>6.7117539598265576</v>
      </c>
      <c r="AQ106" s="22">
        <f t="shared" si="48"/>
        <v>60.241003756154463</v>
      </c>
      <c r="AR106" s="22">
        <f t="shared" si="48"/>
        <v>92.003668374543636</v>
      </c>
      <c r="AS106" s="22">
        <f t="shared" si="48"/>
        <v>103.83093773137342</v>
      </c>
      <c r="AT106" s="22">
        <f t="shared" si="48"/>
        <v>103.32259323667499</v>
      </c>
    </row>
    <row r="107" spans="2:46" ht="13" x14ac:dyDescent="0.3">
      <c r="B107" s="27" t="s">
        <v>59</v>
      </c>
      <c r="C107" s="23">
        <v>135.94569999999999</v>
      </c>
      <c r="D107" s="23">
        <v>192.81190000000001</v>
      </c>
      <c r="E107" s="23">
        <v>185.30269999999999</v>
      </c>
      <c r="F107" s="23">
        <v>164.13419999999999</v>
      </c>
      <c r="G107" s="23">
        <v>157.18350000000001</v>
      </c>
      <c r="H107" s="23">
        <v>177.8794</v>
      </c>
      <c r="I107" s="23">
        <v>176.38839999999999</v>
      </c>
      <c r="J107" s="23">
        <v>177</v>
      </c>
      <c r="K107" s="23">
        <v>187.089</v>
      </c>
      <c r="L107" s="23">
        <v>199.24979999999999</v>
      </c>
      <c r="M107" s="23">
        <v>200.24600000000001</v>
      </c>
      <c r="N107" s="23">
        <v>16.7577</v>
      </c>
      <c r="O107" s="24">
        <v>5.7620842432614081</v>
      </c>
      <c r="P107" s="24">
        <v>88.90490150528197</v>
      </c>
      <c r="Q107" s="24">
        <v>143.07902748656156</v>
      </c>
      <c r="R107" s="24">
        <v>183.31315422274542</v>
      </c>
      <c r="S107" s="24">
        <v>206.90533183222053</v>
      </c>
      <c r="V107" s="27" t="s">
        <v>59</v>
      </c>
      <c r="W107" s="66">
        <f t="shared" si="47"/>
        <v>0.41830083628978354</v>
      </c>
      <c r="X107" s="66">
        <f t="shared" si="47"/>
        <v>-3.8945728972122673E-2</v>
      </c>
      <c r="Y107" s="66">
        <f t="shared" si="47"/>
        <v>-0.11423740722612241</v>
      </c>
      <c r="Z107" s="66">
        <f t="shared" si="47"/>
        <v>-4.2347664289343667E-2</v>
      </c>
      <c r="AA107" s="66">
        <f t="shared" si="47"/>
        <v>0.13166712791100843</v>
      </c>
      <c r="AB107" s="66">
        <f t="shared" si="47"/>
        <v>-8.3820835914670822E-3</v>
      </c>
      <c r="AC107" s="66">
        <f t="shared" si="47"/>
        <v>3.4673481929652361E-3</v>
      </c>
      <c r="AD107" s="19">
        <f t="shared" si="47"/>
        <v>5.699999999999994E-2</v>
      </c>
      <c r="AE107" s="19">
        <f t="shared" si="47"/>
        <v>6.5000080175745101E-2</v>
      </c>
      <c r="AF107" s="19">
        <f t="shared" si="47"/>
        <v>4.9997540775450489E-3</v>
      </c>
      <c r="AG107" s="19">
        <f t="shared" si="47"/>
        <v>-0.91631443324710604</v>
      </c>
      <c r="AH107" s="20">
        <f t="shared" si="47"/>
        <v>-0.65615303751341725</v>
      </c>
      <c r="AI107" s="20">
        <f t="shared" si="47"/>
        <v>14.429295677037992</v>
      </c>
      <c r="AJ107" s="20">
        <f t="shared" si="47"/>
        <v>0.60934914795514428</v>
      </c>
      <c r="AK107" s="20">
        <f t="shared" si="47"/>
        <v>0.28120212614642481</v>
      </c>
      <c r="AL107" s="20">
        <f t="shared" si="47"/>
        <v>0.12869877074292235</v>
      </c>
      <c r="AN107" s="27" t="s">
        <v>59</v>
      </c>
      <c r="AO107" s="21">
        <f t="shared" si="48"/>
        <v>8.3685566752893941</v>
      </c>
      <c r="AP107" s="22">
        <f t="shared" si="48"/>
        <v>2.8775027931950743</v>
      </c>
      <c r="AQ107" s="22">
        <f t="shared" si="48"/>
        <v>44.397841407709507</v>
      </c>
      <c r="AR107" s="22">
        <f t="shared" si="48"/>
        <v>71.451628240544906</v>
      </c>
      <c r="AS107" s="22">
        <f t="shared" si="48"/>
        <v>91.543978018410073</v>
      </c>
      <c r="AT107" s="22">
        <f t="shared" si="48"/>
        <v>103.32557545829654</v>
      </c>
    </row>
    <row r="108" spans="2:46" ht="13" x14ac:dyDescent="0.3">
      <c r="B108" s="27" t="s">
        <v>60</v>
      </c>
      <c r="C108" s="23">
        <v>149.9162</v>
      </c>
      <c r="D108" s="23">
        <v>182.7603</v>
      </c>
      <c r="E108" s="23">
        <v>208.79130000000001</v>
      </c>
      <c r="F108" s="23">
        <v>225.32470000000001</v>
      </c>
      <c r="G108" s="23">
        <v>241.13939999999999</v>
      </c>
      <c r="H108" s="23">
        <v>268.00450000000001</v>
      </c>
      <c r="I108" s="23">
        <v>276.2629</v>
      </c>
      <c r="J108" s="23">
        <v>278.7183</v>
      </c>
      <c r="K108" s="23">
        <v>281.36619999999999</v>
      </c>
      <c r="L108" s="23">
        <v>278.73169999999999</v>
      </c>
      <c r="M108" s="23">
        <v>260.33539999999999</v>
      </c>
      <c r="N108" s="23">
        <v>39.809100000000001</v>
      </c>
      <c r="O108" s="24">
        <v>10.376359964313487</v>
      </c>
      <c r="P108" s="24">
        <v>133.2505435247013</v>
      </c>
      <c r="Q108" s="24">
        <v>199.98699668400627</v>
      </c>
      <c r="R108" s="24">
        <v>252.27676624807714</v>
      </c>
      <c r="S108" s="24">
        <v>275.40276178841958</v>
      </c>
      <c r="V108" s="27" t="s">
        <v>60</v>
      </c>
      <c r="W108" s="66">
        <f t="shared" si="47"/>
        <v>0.21908306107011777</v>
      </c>
      <c r="X108" s="66">
        <f t="shared" si="47"/>
        <v>0.14243246481867233</v>
      </c>
      <c r="Y108" s="66">
        <f t="shared" si="47"/>
        <v>7.9186249618638405E-2</v>
      </c>
      <c r="Z108" s="66">
        <f t="shared" si="47"/>
        <v>7.0186268970956034E-2</v>
      </c>
      <c r="AA108" s="66">
        <f t="shared" si="47"/>
        <v>0.11140900242764151</v>
      </c>
      <c r="AB108" s="66">
        <f t="shared" si="47"/>
        <v>3.0814407967030277E-2</v>
      </c>
      <c r="AC108" s="66">
        <f t="shared" si="47"/>
        <v>8.8879107545747349E-3</v>
      </c>
      <c r="AD108" s="19">
        <f t="shared" si="47"/>
        <v>9.5002732149269686E-3</v>
      </c>
      <c r="AE108" s="19">
        <f t="shared" si="47"/>
        <v>-9.3632426353983389E-3</v>
      </c>
      <c r="AF108" s="19">
        <f t="shared" si="47"/>
        <v>-6.6000027983899923E-2</v>
      </c>
      <c r="AG108" s="19">
        <f t="shared" si="47"/>
        <v>-0.84708533683855514</v>
      </c>
      <c r="AH108" s="20">
        <f t="shared" si="47"/>
        <v>-0.73934703461486229</v>
      </c>
      <c r="AI108" s="20">
        <f t="shared" si="47"/>
        <v>11.841742574754376</v>
      </c>
      <c r="AJ108" s="20">
        <f t="shared" si="47"/>
        <v>0.50083437856246871</v>
      </c>
      <c r="AK108" s="20">
        <f t="shared" si="47"/>
        <v>0.26146584743553314</v>
      </c>
      <c r="AL108" s="20">
        <f t="shared" si="47"/>
        <v>9.1669145297357257E-2</v>
      </c>
      <c r="AN108" s="27" t="s">
        <v>60</v>
      </c>
      <c r="AO108" s="21">
        <f t="shared" si="48"/>
        <v>15.291466316144481</v>
      </c>
      <c r="AP108" s="22">
        <f t="shared" si="48"/>
        <v>3.9857660403900077</v>
      </c>
      <c r="AQ108" s="22">
        <f t="shared" si="48"/>
        <v>51.184181453886524</v>
      </c>
      <c r="AR108" s="22">
        <f t="shared" si="48"/>
        <v>76.818979164572426</v>
      </c>
      <c r="AS108" s="22">
        <f t="shared" si="48"/>
        <v>96.904518650969919</v>
      </c>
      <c r="AT108" s="22">
        <f t="shared" si="48"/>
        <v>105.78767305115616</v>
      </c>
    </row>
    <row r="109" spans="2:46" ht="13" x14ac:dyDescent="0.3">
      <c r="B109" s="27" t="s">
        <v>61</v>
      </c>
      <c r="C109" s="23">
        <v>89.969700000000003</v>
      </c>
      <c r="D109" s="23">
        <v>118.7371</v>
      </c>
      <c r="E109" s="23">
        <v>160.18770000000001</v>
      </c>
      <c r="F109" s="23">
        <v>182.97450000000001</v>
      </c>
      <c r="G109" s="23">
        <v>206.42500000000001</v>
      </c>
      <c r="H109" s="23">
        <v>220.29599999999999</v>
      </c>
      <c r="I109" s="23">
        <v>224.70570000000001</v>
      </c>
      <c r="J109" s="23">
        <v>183.5617</v>
      </c>
      <c r="K109" s="23">
        <v>188.88499999999999</v>
      </c>
      <c r="L109" s="23">
        <v>208.48169999999999</v>
      </c>
      <c r="M109" s="23">
        <v>180.75360000000001</v>
      </c>
      <c r="N109" s="23">
        <v>37.531999999999996</v>
      </c>
      <c r="O109" s="24">
        <v>13.082304154162252</v>
      </c>
      <c r="P109" s="24">
        <v>79.34002529032216</v>
      </c>
      <c r="Q109" s="24">
        <v>118.59194337985103</v>
      </c>
      <c r="R109" s="24">
        <v>147.86695118627807</v>
      </c>
      <c r="S109" s="24">
        <v>153.21058352654367</v>
      </c>
      <c r="V109" s="27" t="s">
        <v>61</v>
      </c>
      <c r="W109" s="66">
        <f t="shared" si="47"/>
        <v>0.3197454254043306</v>
      </c>
      <c r="X109" s="66">
        <f t="shared" si="47"/>
        <v>0.3490956070175204</v>
      </c>
      <c r="Y109" s="66">
        <f t="shared" si="47"/>
        <v>0.14225062223878604</v>
      </c>
      <c r="Z109" s="66">
        <f t="shared" si="47"/>
        <v>0.12816266747552252</v>
      </c>
      <c r="AA109" s="66">
        <f t="shared" si="47"/>
        <v>6.7196318275402511E-2</v>
      </c>
      <c r="AB109" s="66">
        <f t="shared" si="47"/>
        <v>2.001715873188803E-2</v>
      </c>
      <c r="AC109" s="66">
        <f t="shared" si="47"/>
        <v>-0.1831017192710287</v>
      </c>
      <c r="AD109" s="19">
        <f t="shared" si="47"/>
        <v>2.9000058291026809E-2</v>
      </c>
      <c r="AE109" s="19">
        <f t="shared" si="47"/>
        <v>0.1037493713105857</v>
      </c>
      <c r="AF109" s="19">
        <f t="shared" si="47"/>
        <v>-0.13300016260419967</v>
      </c>
      <c r="AG109" s="19">
        <f t="shared" si="47"/>
        <v>-0.7923582158253003</v>
      </c>
      <c r="AH109" s="20">
        <f t="shared" si="47"/>
        <v>-0.65143599717142031</v>
      </c>
      <c r="AI109" s="20">
        <f t="shared" si="47"/>
        <v>5.06468282310035</v>
      </c>
      <c r="AJ109" s="20">
        <f t="shared" si="47"/>
        <v>0.49473034506729352</v>
      </c>
      <c r="AK109" s="20">
        <f t="shared" si="47"/>
        <v>0.24685494623069748</v>
      </c>
      <c r="AL109" s="20">
        <f t="shared" si="47"/>
        <v>3.6138111304762521E-2</v>
      </c>
      <c r="AN109" s="27" t="s">
        <v>61</v>
      </c>
      <c r="AO109" s="21">
        <f t="shared" si="48"/>
        <v>20.764178417469967</v>
      </c>
      <c r="AP109" s="22">
        <f t="shared" si="48"/>
        <v>7.2376451446401351</v>
      </c>
      <c r="AQ109" s="22">
        <f t="shared" si="48"/>
        <v>43.894022188394672</v>
      </c>
      <c r="AR109" s="22">
        <f t="shared" si="48"/>
        <v>65.609726932050606</v>
      </c>
      <c r="AS109" s="22">
        <f t="shared" si="48"/>
        <v>81.805812546072701</v>
      </c>
      <c r="AT109" s="22">
        <f t="shared" si="48"/>
        <v>84.762120105239205</v>
      </c>
    </row>
    <row r="110" spans="2:46" ht="13" x14ac:dyDescent="0.3">
      <c r="B110" s="27" t="s">
        <v>62</v>
      </c>
      <c r="C110" s="23">
        <v>119.815</v>
      </c>
      <c r="D110" s="23">
        <v>130.95820000000001</v>
      </c>
      <c r="E110" s="23">
        <v>156.35820000000001</v>
      </c>
      <c r="F110" s="23">
        <v>197.50899999999999</v>
      </c>
      <c r="G110" s="23">
        <v>225.1482</v>
      </c>
      <c r="H110" s="23">
        <v>274.40960000000001</v>
      </c>
      <c r="I110" s="23">
        <v>286.4144</v>
      </c>
      <c r="J110" s="23">
        <v>290.67340000000002</v>
      </c>
      <c r="K110" s="23">
        <v>264.22210000000001</v>
      </c>
      <c r="L110" s="23">
        <v>258.62369999999999</v>
      </c>
      <c r="M110" s="23">
        <v>252.41679999999999</v>
      </c>
      <c r="N110" s="23">
        <v>71.886899999999997</v>
      </c>
      <c r="O110" s="24">
        <v>72.085557171760513</v>
      </c>
      <c r="P110" s="24">
        <v>139.15139816372951</v>
      </c>
      <c r="Q110" s="24">
        <v>211.55735279496469</v>
      </c>
      <c r="R110" s="24">
        <v>225.7393679915609</v>
      </c>
      <c r="S110" s="24">
        <v>233.64789105161935</v>
      </c>
      <c r="V110" s="27" t="s">
        <v>62</v>
      </c>
      <c r="W110" s="66">
        <f t="shared" si="47"/>
        <v>9.3003380211158948E-2</v>
      </c>
      <c r="X110" s="66">
        <f t="shared" si="47"/>
        <v>0.19395501770794032</v>
      </c>
      <c r="Y110" s="66">
        <f t="shared" si="47"/>
        <v>0.26318287112540295</v>
      </c>
      <c r="Z110" s="66">
        <f t="shared" si="47"/>
        <v>0.13993893949136504</v>
      </c>
      <c r="AA110" s="66">
        <f t="shared" si="47"/>
        <v>0.21879544229089998</v>
      </c>
      <c r="AB110" s="66">
        <f t="shared" si="47"/>
        <v>4.3747740603827134E-2</v>
      </c>
      <c r="AC110" s="66">
        <f t="shared" si="47"/>
        <v>1.4870062399097383E-2</v>
      </c>
      <c r="AD110" s="19">
        <f t="shared" si="47"/>
        <v>-9.1000070869917904E-2</v>
      </c>
      <c r="AE110" s="19">
        <f t="shared" si="47"/>
        <v>-2.1188235200613525E-2</v>
      </c>
      <c r="AF110" s="19">
        <f t="shared" si="47"/>
        <v>-2.3999733976429849E-2</v>
      </c>
      <c r="AG110" s="19">
        <f t="shared" si="47"/>
        <v>-0.71520556476431052</v>
      </c>
      <c r="AH110" s="20">
        <f t="shared" si="47"/>
        <v>2.7634683337369736E-3</v>
      </c>
      <c r="AI110" s="20">
        <f t="shared" si="47"/>
        <v>0.93036446721455057</v>
      </c>
      <c r="AJ110" s="20">
        <f t="shared" si="47"/>
        <v>0.52033939713663724</v>
      </c>
      <c r="AK110" s="20">
        <f t="shared" si="47"/>
        <v>6.7036267041689745E-2</v>
      </c>
      <c r="AL110" s="20">
        <f t="shared" si="47"/>
        <v>3.5033867288731368E-2</v>
      </c>
      <c r="AN110" s="27" t="s">
        <v>62</v>
      </c>
      <c r="AO110" s="21">
        <f t="shared" si="48"/>
        <v>28.479443523568953</v>
      </c>
      <c r="AP110" s="22">
        <f t="shared" si="48"/>
        <v>28.558145563908784</v>
      </c>
      <c r="AQ110" s="22">
        <f t="shared" si="48"/>
        <v>55.127629446110369</v>
      </c>
      <c r="AR110" s="22">
        <f t="shared" si="48"/>
        <v>83.812706917671363</v>
      </c>
      <c r="AS110" s="22">
        <f t="shared" si="48"/>
        <v>89.43119792009125</v>
      </c>
      <c r="AT110" s="22">
        <f t="shared" si="48"/>
        <v>92.564318639496008</v>
      </c>
    </row>
    <row r="111" spans="2:46" ht="13" x14ac:dyDescent="0.3">
      <c r="B111" s="27" t="s">
        <v>20</v>
      </c>
      <c r="C111" s="23">
        <v>1233</v>
      </c>
      <c r="D111" s="23">
        <v>1355.97</v>
      </c>
      <c r="E111" s="23">
        <v>1475.5</v>
      </c>
      <c r="F111" s="23">
        <v>1543</v>
      </c>
      <c r="G111" s="23">
        <v>1567.3575000000001</v>
      </c>
      <c r="H111" s="23">
        <v>1625.0454999999999</v>
      </c>
      <c r="I111" s="23">
        <v>1579.4337</v>
      </c>
      <c r="J111" s="23">
        <v>1541.8207</v>
      </c>
      <c r="K111" s="23">
        <v>1657.4573</v>
      </c>
      <c r="L111" s="23">
        <v>1722.0980999999999</v>
      </c>
      <c r="M111" s="23">
        <v>1731.6585</v>
      </c>
      <c r="N111" s="23">
        <v>400.77589999999998</v>
      </c>
      <c r="O111" s="24">
        <v>380.73710499999999</v>
      </c>
      <c r="P111" s="24">
        <v>1393.5048371581954</v>
      </c>
      <c r="Q111" s="24">
        <v>1716.2935207223527</v>
      </c>
      <c r="R111" s="24">
        <v>1808.1208174448914</v>
      </c>
      <c r="S111" s="24">
        <v>1872.4213932376622</v>
      </c>
      <c r="V111" s="27" t="s">
        <v>20</v>
      </c>
      <c r="W111" s="66">
        <f t="shared" si="47"/>
        <v>9.9732360097323669E-2</v>
      </c>
      <c r="X111" s="66">
        <f t="shared" si="47"/>
        <v>8.8150917793166528E-2</v>
      </c>
      <c r="Y111" s="66">
        <f t="shared" si="47"/>
        <v>4.574720433751267E-2</v>
      </c>
      <c r="Z111" s="66">
        <f t="shared" si="47"/>
        <v>1.5785806869734298E-2</v>
      </c>
      <c r="AA111" s="66">
        <f t="shared" si="47"/>
        <v>3.6805897824842004E-2</v>
      </c>
      <c r="AB111" s="66">
        <f t="shared" si="47"/>
        <v>-2.806801409560522E-2</v>
      </c>
      <c r="AC111" s="66">
        <f t="shared" si="47"/>
        <v>-2.3814231645177708E-2</v>
      </c>
      <c r="AD111" s="19">
        <f t="shared" si="47"/>
        <v>7.5000030807732765E-2</v>
      </c>
      <c r="AE111" s="19">
        <f t="shared" si="47"/>
        <v>3.8999979064317403E-2</v>
      </c>
      <c r="AF111" s="19">
        <f t="shared" si="47"/>
        <v>5.5516001091924227E-3</v>
      </c>
      <c r="AG111" s="19">
        <f t="shared" si="47"/>
        <v>-0.7685595052373202</v>
      </c>
      <c r="AH111" s="20">
        <f t="shared" si="47"/>
        <v>-4.9999999999999933E-2</v>
      </c>
      <c r="AI111" s="20">
        <f t="shared" si="47"/>
        <v>2.6600184716911044</v>
      </c>
      <c r="AJ111" s="20">
        <f t="shared" si="47"/>
        <v>0.23163800724396988</v>
      </c>
      <c r="AK111" s="20">
        <f t="shared" si="47"/>
        <v>5.3503258978621737E-2</v>
      </c>
      <c r="AL111" s="20">
        <f t="shared" si="47"/>
        <v>3.5562101366453991E-2</v>
      </c>
      <c r="AN111" s="27" t="s">
        <v>20</v>
      </c>
      <c r="AO111" s="21">
        <f t="shared" si="48"/>
        <v>23.14404947626798</v>
      </c>
      <c r="AP111" s="22">
        <f t="shared" si="48"/>
        <v>21.986847002454585</v>
      </c>
      <c r="AQ111" s="22">
        <f t="shared" si="48"/>
        <v>80.472266163229961</v>
      </c>
      <c r="AR111" s="22">
        <f t="shared" si="48"/>
        <v>99.112701535686895</v>
      </c>
      <c r="AS111" s="22">
        <f t="shared" si="48"/>
        <v>104.4155540740216</v>
      </c>
      <c r="AT111" s="22">
        <f t="shared" si="48"/>
        <v>108.12879059223641</v>
      </c>
    </row>
    <row r="112" spans="2:46" ht="13" x14ac:dyDescent="0.3">
      <c r="B112" s="27" t="s">
        <v>19</v>
      </c>
      <c r="C112" s="23">
        <v>6254</v>
      </c>
      <c r="D112" s="23">
        <v>6367.4597999999996</v>
      </c>
      <c r="E112" s="23">
        <v>6582.5150999999996</v>
      </c>
      <c r="F112" s="23">
        <v>7074.3509000000004</v>
      </c>
      <c r="G112" s="23">
        <v>7476.7671</v>
      </c>
      <c r="H112" s="23">
        <v>7571.9957000000004</v>
      </c>
      <c r="I112" s="23">
        <v>7799.2624999999998</v>
      </c>
      <c r="J112" s="23">
        <v>7948.5541999999996</v>
      </c>
      <c r="K112" s="23">
        <v>7710.0236000000004</v>
      </c>
      <c r="L112" s="23">
        <v>7953.4291000000003</v>
      </c>
      <c r="M112" s="23">
        <v>7722.8730999999998</v>
      </c>
      <c r="N112" s="23">
        <v>1984.7014999999999</v>
      </c>
      <c r="O112" s="24">
        <v>2632.2443541238636</v>
      </c>
      <c r="P112" s="24">
        <v>6080.6081875451246</v>
      </c>
      <c r="Q112" s="24">
        <v>7523.2176287095663</v>
      </c>
      <c r="R112" s="24">
        <v>7988.0586264697995</v>
      </c>
      <c r="S112" s="24">
        <v>8331.3817185294793</v>
      </c>
      <c r="V112" s="27" t="s">
        <v>19</v>
      </c>
      <c r="W112" s="66">
        <f t="shared" si="47"/>
        <v>1.8141957147425503E-2</v>
      </c>
      <c r="X112" s="66">
        <f t="shared" si="47"/>
        <v>3.3774111930789052E-2</v>
      </c>
      <c r="Y112" s="66">
        <f t="shared" si="47"/>
        <v>7.4718522104112006E-2</v>
      </c>
      <c r="Z112" s="66">
        <f t="shared" si="47"/>
        <v>5.688383368147587E-2</v>
      </c>
      <c r="AA112" s="66">
        <f t="shared" si="47"/>
        <v>1.2736601090597155E-2</v>
      </c>
      <c r="AB112" s="66">
        <f t="shared" si="47"/>
        <v>3.001412164034889E-2</v>
      </c>
      <c r="AC112" s="66">
        <f t="shared" si="47"/>
        <v>1.9141771417489739E-2</v>
      </c>
      <c r="AD112" s="19">
        <f t="shared" si="47"/>
        <v>-3.0009306598173469E-2</v>
      </c>
      <c r="AE112" s="19">
        <f t="shared" si="47"/>
        <v>3.1570007126826338E-2</v>
      </c>
      <c r="AF112" s="19">
        <f t="shared" si="47"/>
        <v>-2.8988251117998964E-2</v>
      </c>
      <c r="AG112" s="19">
        <f t="shared" si="47"/>
        <v>-0.74300995571194872</v>
      </c>
      <c r="AH112" s="20">
        <f t="shared" si="47"/>
        <v>0.32626712587452755</v>
      </c>
      <c r="AI112" s="20">
        <f t="shared" si="47"/>
        <v>1.310047005331707</v>
      </c>
      <c r="AJ112" s="20">
        <f t="shared" si="47"/>
        <v>0.23724755759125049</v>
      </c>
      <c r="AK112" s="20">
        <f t="shared" si="47"/>
        <v>6.1787525059269877E-2</v>
      </c>
      <c r="AL112" s="20">
        <f t="shared" si="47"/>
        <v>4.2979540851392883E-2</v>
      </c>
      <c r="AN112" s="27" t="s">
        <v>19</v>
      </c>
      <c r="AO112" s="21">
        <f t="shared" si="48"/>
        <v>25.699004428805129</v>
      </c>
      <c r="AP112" s="22">
        <f t="shared" si="48"/>
        <v>34.083744741628138</v>
      </c>
      <c r="AQ112" s="22">
        <f t="shared" si="48"/>
        <v>78.735052470888391</v>
      </c>
      <c r="AR112" s="22">
        <f t="shared" si="48"/>
        <v>97.414751366425619</v>
      </c>
      <c r="AS112" s="22">
        <f t="shared" si="48"/>
        <v>103.43376775762118</v>
      </c>
      <c r="AT112" s="22">
        <f t="shared" si="48"/>
        <v>107.87930360437335</v>
      </c>
    </row>
    <row r="113" spans="2:46" ht="13" x14ac:dyDescent="0.3">
      <c r="B113" s="73" t="s">
        <v>63</v>
      </c>
      <c r="C113" s="47"/>
      <c r="D113" s="47"/>
      <c r="E113" s="47">
        <v>6203.2053999999998</v>
      </c>
      <c r="F113" s="47">
        <v>6606.0733</v>
      </c>
      <c r="G113" s="47">
        <v>6995.8168999999998</v>
      </c>
      <c r="H113" s="47">
        <v>7065.5502999999999</v>
      </c>
      <c r="I113" s="47">
        <v>7281.5064000000002</v>
      </c>
      <c r="J113" s="47">
        <v>7432.2386999999999</v>
      </c>
      <c r="K113" s="47">
        <v>7162.6776</v>
      </c>
      <c r="L113" s="47">
        <v>7361.7479999999996</v>
      </c>
      <c r="M113" s="47">
        <v>7137.5303999999996</v>
      </c>
      <c r="N113" s="47">
        <v>1755.8325</v>
      </c>
      <c r="O113" s="74">
        <v>2265.023925</v>
      </c>
      <c r="P113" s="74">
        <v>5584.188031994684</v>
      </c>
      <c r="Q113" s="74">
        <v>6928.3709002417454</v>
      </c>
      <c r="R113" s="74">
        <v>7372.6400741048283</v>
      </c>
      <c r="S113" s="74">
        <v>7700.7077345946427</v>
      </c>
      <c r="V113" s="73" t="s">
        <v>63</v>
      </c>
      <c r="W113" s="66"/>
      <c r="X113" s="66"/>
      <c r="Y113" s="66">
        <f t="shared" si="47"/>
        <v>6.4945116922938029E-2</v>
      </c>
      <c r="Z113" s="66">
        <f t="shared" si="47"/>
        <v>5.8997771035934399E-2</v>
      </c>
      <c r="AA113" s="66">
        <f t="shared" si="47"/>
        <v>9.9678709429915635E-3</v>
      </c>
      <c r="AB113" s="66">
        <f t="shared" si="47"/>
        <v>3.0564653966160371E-2</v>
      </c>
      <c r="AC113" s="66">
        <f t="shared" si="47"/>
        <v>2.070070281061609E-2</v>
      </c>
      <c r="AD113" s="19">
        <f t="shared" si="47"/>
        <v>-3.6269166112762208E-2</v>
      </c>
      <c r="AE113" s="19">
        <f t="shared" si="47"/>
        <v>2.7792734940352393E-2</v>
      </c>
      <c r="AF113" s="19">
        <f t="shared" si="47"/>
        <v>-3.0457114261449814E-2</v>
      </c>
      <c r="AG113" s="19">
        <f t="shared" si="47"/>
        <v>-0.7539999969737432</v>
      </c>
      <c r="AH113" s="75">
        <f t="shared" si="47"/>
        <v>0.29000000000000004</v>
      </c>
      <c r="AI113" s="75">
        <f t="shared" si="47"/>
        <v>1.4653991378897615</v>
      </c>
      <c r="AJ113" s="75">
        <f t="shared" si="47"/>
        <v>0.2407123221040457</v>
      </c>
      <c r="AK113" s="75">
        <f t="shared" si="47"/>
        <v>6.4123179930736907E-2</v>
      </c>
      <c r="AL113" s="75">
        <f t="shared" si="47"/>
        <v>4.4497989484404199E-2</v>
      </c>
      <c r="AN113" s="73" t="s">
        <v>63</v>
      </c>
      <c r="AO113" s="76">
        <f t="shared" si="48"/>
        <v>24.600000302625684</v>
      </c>
      <c r="AP113" s="77">
        <f t="shared" si="48"/>
        <v>31.734000390387127</v>
      </c>
      <c r="AQ113" s="77">
        <f t="shared" si="48"/>
        <v>78.23697720425379</v>
      </c>
      <c r="AR113" s="77">
        <f t="shared" si="48"/>
        <v>97.069581661491014</v>
      </c>
      <c r="AS113" s="77">
        <f t="shared" si="48"/>
        <v>103.29399191217216</v>
      </c>
      <c r="AT113" s="77">
        <f t="shared" si="48"/>
        <v>107.89036687808213</v>
      </c>
    </row>
    <row r="114" spans="2:46" ht="13" x14ac:dyDescent="0.3">
      <c r="B114" s="73" t="s">
        <v>64</v>
      </c>
      <c r="C114" s="47"/>
      <c r="D114" s="47"/>
      <c r="E114" s="47">
        <v>379.30970000000002</v>
      </c>
      <c r="F114" s="47">
        <v>468.27760000000001</v>
      </c>
      <c r="G114" s="47">
        <v>480.9502</v>
      </c>
      <c r="H114" s="47">
        <v>506.44540000000001</v>
      </c>
      <c r="I114" s="47">
        <v>517.75609999999995</v>
      </c>
      <c r="J114" s="47">
        <v>516.31550000000004</v>
      </c>
      <c r="K114" s="47">
        <v>547.346</v>
      </c>
      <c r="L114" s="47">
        <v>591.68110000000001</v>
      </c>
      <c r="M114" s="47">
        <v>585.34270000000004</v>
      </c>
      <c r="N114" s="47">
        <v>228.869</v>
      </c>
      <c r="O114" s="74">
        <v>367.22042912386371</v>
      </c>
      <c r="P114" s="74">
        <v>496.42015555044054</v>
      </c>
      <c r="Q114" s="74">
        <v>594.84672846782087</v>
      </c>
      <c r="R114" s="74">
        <v>615.41855236497122</v>
      </c>
      <c r="S114" s="74">
        <v>630.67398393483654</v>
      </c>
      <c r="V114" s="73" t="s">
        <v>64</v>
      </c>
      <c r="W114" s="66"/>
      <c r="X114" s="66"/>
      <c r="Y114" s="66">
        <f t="shared" si="47"/>
        <v>0.23455213510226591</v>
      </c>
      <c r="Z114" s="66">
        <f t="shared" si="47"/>
        <v>2.706215287684044E-2</v>
      </c>
      <c r="AA114" s="66">
        <f t="shared" si="47"/>
        <v>5.3010062164440264E-2</v>
      </c>
      <c r="AB114" s="66">
        <f t="shared" si="47"/>
        <v>2.2333503275969946E-2</v>
      </c>
      <c r="AC114" s="66">
        <f t="shared" si="47"/>
        <v>-2.782391168351106E-3</v>
      </c>
      <c r="AD114" s="19">
        <f t="shared" si="47"/>
        <v>6.0099880789943327E-2</v>
      </c>
      <c r="AE114" s="19">
        <f t="shared" si="47"/>
        <v>8.1000135197845546E-2</v>
      </c>
      <c r="AF114" s="19">
        <f t="shared" si="47"/>
        <v>-1.0712527407077843E-2</v>
      </c>
      <c r="AG114" s="19">
        <f t="shared" si="47"/>
        <v>-0.60899999265387605</v>
      </c>
      <c r="AH114" s="75">
        <f t="shared" si="47"/>
        <v>0.60450051830463591</v>
      </c>
      <c r="AI114" s="75">
        <f t="shared" si="47"/>
        <v>0.35183153272498813</v>
      </c>
      <c r="AJ114" s="75">
        <f t="shared" si="47"/>
        <v>0.19827271680426217</v>
      </c>
      <c r="AK114" s="75">
        <f t="shared" si="47"/>
        <v>3.4583402602109459E-2</v>
      </c>
      <c r="AL114" s="75">
        <f t="shared" si="47"/>
        <v>2.4788709263379838E-2</v>
      </c>
      <c r="AN114" s="73" t="s">
        <v>64</v>
      </c>
      <c r="AO114" s="76">
        <f t="shared" si="48"/>
        <v>39.100000734612394</v>
      </c>
      <c r="AP114" s="77">
        <f t="shared" si="48"/>
        <v>62.735971444397222</v>
      </c>
      <c r="AQ114" s="77">
        <f t="shared" si="48"/>
        <v>84.808464434670583</v>
      </c>
      <c r="AR114" s="77">
        <f t="shared" si="48"/>
        <v>101.62366908613036</v>
      </c>
      <c r="AS114" s="77">
        <f t="shared" si="48"/>
        <v>105.13816134803957</v>
      </c>
      <c r="AT114" s="77">
        <f t="shared" si="48"/>
        <v>107.74440066218243</v>
      </c>
    </row>
    <row r="115" spans="2:46" ht="13" x14ac:dyDescent="0.3">
      <c r="B115" s="27" t="s">
        <v>65</v>
      </c>
      <c r="C115" s="23">
        <v>1490.3717999999999</v>
      </c>
      <c r="D115" s="23">
        <v>1580.1357</v>
      </c>
      <c r="E115" s="23">
        <v>1777.9169999999999</v>
      </c>
      <c r="F115" s="23">
        <v>1691.1841999999999</v>
      </c>
      <c r="G115" s="23">
        <v>1781.1708000000001</v>
      </c>
      <c r="H115" s="23">
        <v>1932.4465</v>
      </c>
      <c r="I115" s="23">
        <v>2094.9652999999998</v>
      </c>
      <c r="J115" s="23">
        <v>2058.3856999999998</v>
      </c>
      <c r="K115" s="23">
        <v>2134.5459000000001</v>
      </c>
      <c r="L115" s="23">
        <v>2227.4155000000001</v>
      </c>
      <c r="M115" s="23">
        <v>2254.1444999999999</v>
      </c>
      <c r="N115" s="23">
        <v>391.16800000000001</v>
      </c>
      <c r="O115" s="24">
        <v>579.79206956856865</v>
      </c>
      <c r="P115" s="24">
        <v>1143.0251760980195</v>
      </c>
      <c r="Q115" s="24">
        <v>1663.6577216028481</v>
      </c>
      <c r="R115" s="24">
        <v>2067.7596831489263</v>
      </c>
      <c r="S115" s="24">
        <v>2333.5303713989138</v>
      </c>
      <c r="V115" s="27" t="s">
        <v>65</v>
      </c>
      <c r="W115" s="66">
        <f>D115/C115-1</f>
        <v>6.0229199183720494E-2</v>
      </c>
      <c r="X115" s="66">
        <f>E115/D115-1</f>
        <v>0.12516728784749298</v>
      </c>
      <c r="Y115" s="66">
        <f t="shared" ref="Y115:AL117" si="49">F115/E115-1</f>
        <v>-4.8783379651581082E-2</v>
      </c>
      <c r="Z115" s="66">
        <f t="shared" si="49"/>
        <v>5.3209224636796115E-2</v>
      </c>
      <c r="AA115" s="66">
        <f t="shared" si="49"/>
        <v>8.4930485049496518E-2</v>
      </c>
      <c r="AB115" s="66">
        <f t="shared" si="49"/>
        <v>8.4100025537576339E-2</v>
      </c>
      <c r="AC115" s="66">
        <f t="shared" si="49"/>
        <v>-1.7460718800449859E-2</v>
      </c>
      <c r="AD115" s="19">
        <f t="shared" si="49"/>
        <v>3.6999965555532421E-2</v>
      </c>
      <c r="AE115" s="19">
        <f t="shared" si="49"/>
        <v>4.3507895520072948E-2</v>
      </c>
      <c r="AF115" s="19">
        <f t="shared" si="49"/>
        <v>1.2000006285311393E-2</v>
      </c>
      <c r="AG115" s="19">
        <f t="shared" si="49"/>
        <v>-0.82646720296768905</v>
      </c>
      <c r="AH115" s="20">
        <f t="shared" si="49"/>
        <v>0.48220731135616579</v>
      </c>
      <c r="AI115" s="20">
        <f t="shared" si="49"/>
        <v>0.97143982488163472</v>
      </c>
      <c r="AJ115" s="20">
        <f t="shared" si="49"/>
        <v>0.45548650755194053</v>
      </c>
      <c r="AK115" s="20">
        <f t="shared" si="49"/>
        <v>0.24289970003970951</v>
      </c>
      <c r="AL115" s="20">
        <f t="shared" si="49"/>
        <v>0.12853074291750066</v>
      </c>
      <c r="AN115" s="27" t="s">
        <v>65</v>
      </c>
      <c r="AO115" s="21">
        <f t="shared" si="48"/>
        <v>17.353279703231095</v>
      </c>
      <c r="AP115" s="22">
        <f t="shared" si="48"/>
        <v>25.721158052137682</v>
      </c>
      <c r="AQ115" s="22">
        <f t="shared" si="48"/>
        <v>50.707715326059159</v>
      </c>
      <c r="AR115" s="22">
        <f t="shared" si="48"/>
        <v>73.80439548586385</v>
      </c>
      <c r="AS115" s="22">
        <f t="shared" si="48"/>
        <v>91.731461010992263</v>
      </c>
      <c r="AT115" s="22">
        <f t="shared" si="48"/>
        <v>103.52177384364285</v>
      </c>
    </row>
    <row r="116" spans="2:46" ht="4" customHeight="1" x14ac:dyDescent="0.3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3"/>
      <c r="P116" s="33"/>
      <c r="Q116" s="33"/>
      <c r="R116" s="33"/>
      <c r="S116" s="33"/>
      <c r="V116" s="31"/>
      <c r="W116" s="78"/>
      <c r="X116" s="78"/>
      <c r="Y116" s="78"/>
      <c r="Z116" s="78"/>
      <c r="AA116" s="78"/>
      <c r="AB116" s="78"/>
      <c r="AC116" s="78"/>
      <c r="AD116" s="79"/>
      <c r="AE116" s="79"/>
      <c r="AF116" s="79"/>
      <c r="AG116" s="79"/>
      <c r="AH116" s="80"/>
      <c r="AI116" s="80"/>
      <c r="AJ116" s="80"/>
      <c r="AK116" s="80"/>
      <c r="AL116" s="80"/>
      <c r="AN116" s="31"/>
      <c r="AO116" s="81"/>
      <c r="AP116" s="82"/>
      <c r="AQ116" s="82"/>
      <c r="AR116" s="82"/>
      <c r="AS116" s="82"/>
      <c r="AT116" s="82"/>
    </row>
    <row r="117" spans="2:46" ht="4" customHeight="1" x14ac:dyDescent="0.3">
      <c r="B117" s="27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4"/>
      <c r="P117" s="24"/>
      <c r="Q117" s="24"/>
      <c r="R117" s="24"/>
      <c r="S117" s="24"/>
      <c r="V117" s="27"/>
      <c r="W117" s="66"/>
      <c r="X117" s="66"/>
      <c r="Y117" s="66"/>
      <c r="Z117" s="66"/>
      <c r="AA117" s="66"/>
      <c r="AB117" s="66"/>
      <c r="AC117" s="66"/>
      <c r="AD117" s="19"/>
      <c r="AE117" s="19"/>
      <c r="AF117" s="19"/>
      <c r="AG117" s="19"/>
      <c r="AH117" s="20"/>
      <c r="AI117" s="20"/>
      <c r="AJ117" s="20"/>
      <c r="AK117" s="20"/>
      <c r="AL117" s="20"/>
      <c r="AN117" s="27"/>
      <c r="AO117" s="21"/>
      <c r="AP117" s="22"/>
      <c r="AQ117" s="22"/>
      <c r="AR117" s="22"/>
      <c r="AS117" s="22"/>
      <c r="AT117" s="22"/>
    </row>
    <row r="118" spans="2:46" ht="13" x14ac:dyDescent="0.3">
      <c r="B118" s="83" t="s">
        <v>5</v>
      </c>
      <c r="C118" s="23">
        <v>3403.9844584659704</v>
      </c>
      <c r="D118" s="23">
        <v>3573.1800767188579</v>
      </c>
      <c r="E118" s="23">
        <v>4060.4789999999998</v>
      </c>
      <c r="F118" s="23">
        <v>4134</v>
      </c>
      <c r="G118" s="23">
        <v>4211.6983623617334</v>
      </c>
      <c r="H118" s="23">
        <v>4442.6407322172117</v>
      </c>
      <c r="I118" s="23">
        <v>4621.0217357049323</v>
      </c>
      <c r="J118" s="23">
        <v>4680.0304122653106</v>
      </c>
      <c r="K118" s="23">
        <v>4567.7549238976371</v>
      </c>
      <c r="L118" s="23">
        <v>4696.2852713700631</v>
      </c>
      <c r="M118" s="23">
        <v>4550.9995772857237</v>
      </c>
      <c r="N118" s="23">
        <v>314.08437138773058</v>
      </c>
      <c r="O118" s="24">
        <v>299.77196974545473</v>
      </c>
      <c r="P118" s="24">
        <v>1341.4750844502239</v>
      </c>
      <c r="Q118" s="24">
        <v>2441.0486105522514</v>
      </c>
      <c r="R118" s="24">
        <v>4006.5764103297515</v>
      </c>
      <c r="S118" s="24">
        <v>4798.994021475185</v>
      </c>
      <c r="V118" s="83" t="s">
        <v>5</v>
      </c>
      <c r="W118" s="66">
        <f t="shared" ref="W118:AL119" si="50">D118/C118-1</f>
        <v>4.9705167669636285E-2</v>
      </c>
      <c r="X118" s="66">
        <f t="shared" si="50"/>
        <v>0.13637681639840937</v>
      </c>
      <c r="Y118" s="66">
        <f t="shared" si="50"/>
        <v>1.8106484481264395E-2</v>
      </c>
      <c r="Z118" s="66">
        <f t="shared" si="50"/>
        <v>1.8794959448895421E-2</v>
      </c>
      <c r="AA118" s="66">
        <f t="shared" si="50"/>
        <v>5.4833549315715047E-2</v>
      </c>
      <c r="AB118" s="66">
        <f t="shared" si="50"/>
        <v>4.0152020890218409E-2</v>
      </c>
      <c r="AC118" s="66">
        <f t="shared" si="50"/>
        <v>1.2769616750434309E-2</v>
      </c>
      <c r="AD118" s="19">
        <f t="shared" si="50"/>
        <v>-2.3990333069935699E-2</v>
      </c>
      <c r="AE118" s="19">
        <f t="shared" si="50"/>
        <v>2.8138626002016665E-2</v>
      </c>
      <c r="AF118" s="19">
        <f t="shared" si="50"/>
        <v>-3.0936300861032384E-2</v>
      </c>
      <c r="AG118" s="19">
        <f t="shared" si="50"/>
        <v>-0.93098562940868157</v>
      </c>
      <c r="AH118" s="20">
        <f t="shared" si="50"/>
        <v>-4.5568652712768998E-2</v>
      </c>
      <c r="AI118" s="20">
        <f t="shared" si="50"/>
        <v>3.4749850547711656</v>
      </c>
      <c r="AJ118" s="20">
        <f t="shared" si="50"/>
        <v>0.8196749524816298</v>
      </c>
      <c r="AK118" s="20">
        <f t="shared" si="50"/>
        <v>0.64133413526055194</v>
      </c>
      <c r="AL118" s="20">
        <f t="shared" si="50"/>
        <v>0.19777923343791048</v>
      </c>
      <c r="AN118" s="83" t="s">
        <v>5</v>
      </c>
      <c r="AO118" s="21">
        <f t="shared" ref="AO118:AT119" si="51">100*N118/$M118</f>
        <v>6.9014370591318457</v>
      </c>
      <c r="AP118" s="22">
        <f t="shared" si="51"/>
        <v>6.5869478705652327</v>
      </c>
      <c r="AQ118" s="22">
        <f t="shared" si="51"/>
        <v>29.476493277336171</v>
      </c>
      <c r="AR118" s="22">
        <f t="shared" si="51"/>
        <v>53.637636503761776</v>
      </c>
      <c r="AS118" s="22">
        <f t="shared" si="51"/>
        <v>88.037283728321654</v>
      </c>
      <c r="AT118" s="22">
        <f t="shared" si="51"/>
        <v>105.44923021806494</v>
      </c>
    </row>
    <row r="119" spans="2:46" ht="13" x14ac:dyDescent="0.3">
      <c r="B119" s="83" t="s">
        <v>6</v>
      </c>
      <c r="C119" s="23">
        <v>8752.5681351328731</v>
      </c>
      <c r="D119" s="23">
        <v>9722.5715873760782</v>
      </c>
      <c r="E119" s="23">
        <v>10142</v>
      </c>
      <c r="F119" s="23">
        <v>10680</v>
      </c>
      <c r="G119" s="23">
        <v>11441.853330966844</v>
      </c>
      <c r="H119" s="23">
        <v>12016.204260668803</v>
      </c>
      <c r="I119" s="23">
        <v>12436.880854778927</v>
      </c>
      <c r="J119" s="23">
        <v>12658.282487734692</v>
      </c>
      <c r="K119" s="23">
        <v>13000.53324493943</v>
      </c>
      <c r="L119" s="23">
        <v>13399.505770065673</v>
      </c>
      <c r="M119" s="23">
        <v>13332.508241215346</v>
      </c>
      <c r="N119" s="23">
        <v>3413.1221097511288</v>
      </c>
      <c r="O119" s="24">
        <v>3736.5803684865587</v>
      </c>
      <c r="P119" s="24">
        <v>10398.247634938542</v>
      </c>
      <c r="Q119" s="24">
        <v>13382.375597330014</v>
      </c>
      <c r="R119" s="24">
        <v>13858.548027552843</v>
      </c>
      <c r="S119" s="24">
        <v>14074.766341706032</v>
      </c>
      <c r="V119" s="83" t="s">
        <v>6</v>
      </c>
      <c r="W119" s="66">
        <f t="shared" si="50"/>
        <v>0.11082501013041002</v>
      </c>
      <c r="X119" s="66">
        <f t="shared" si="50"/>
        <v>4.3139657944870624E-2</v>
      </c>
      <c r="Y119" s="66">
        <f t="shared" si="50"/>
        <v>5.3046736343916434E-2</v>
      </c>
      <c r="Z119" s="66">
        <f t="shared" si="50"/>
        <v>7.1334581551202536E-2</v>
      </c>
      <c r="AA119" s="66">
        <f t="shared" si="50"/>
        <v>5.0197368650715335E-2</v>
      </c>
      <c r="AB119" s="66">
        <f t="shared" si="50"/>
        <v>3.5009108116368592E-2</v>
      </c>
      <c r="AC119" s="66">
        <f t="shared" si="50"/>
        <v>1.7802022511994364E-2</v>
      </c>
      <c r="AD119" s="19">
        <f t="shared" si="50"/>
        <v>2.7037693110132821E-2</v>
      </c>
      <c r="AE119" s="19">
        <f t="shared" si="50"/>
        <v>3.0688935415902785E-2</v>
      </c>
      <c r="AF119" s="19">
        <f t="shared" si="50"/>
        <v>-4.9999999999998934E-3</v>
      </c>
      <c r="AG119" s="19">
        <f t="shared" si="50"/>
        <v>-0.74399999999999999</v>
      </c>
      <c r="AH119" s="20">
        <f t="shared" si="50"/>
        <v>9.476902622713812E-2</v>
      </c>
      <c r="AI119" s="20">
        <f t="shared" si="50"/>
        <v>1.7828245640412073</v>
      </c>
      <c r="AJ119" s="20">
        <f t="shared" si="50"/>
        <v>0.28698373679471523</v>
      </c>
      <c r="AK119" s="20">
        <f t="shared" si="50"/>
        <v>3.5582055425034786E-2</v>
      </c>
      <c r="AL119" s="20">
        <f t="shared" si="50"/>
        <v>1.5601801409737659E-2</v>
      </c>
      <c r="AN119" s="83" t="s">
        <v>6</v>
      </c>
      <c r="AO119" s="21">
        <f t="shared" si="51"/>
        <v>25.6</v>
      </c>
      <c r="AP119" s="22">
        <f t="shared" si="51"/>
        <v>28.026087071414736</v>
      </c>
      <c r="AQ119" s="22">
        <f t="shared" si="51"/>
        <v>77.991683536290637</v>
      </c>
      <c r="AR119" s="22">
        <f t="shared" si="51"/>
        <v>100.3740283164462</v>
      </c>
      <c r="AS119" s="22">
        <f t="shared" si="51"/>
        <v>103.94554255523599</v>
      </c>
      <c r="AT119" s="22">
        <f t="shared" si="51"/>
        <v>105.5672802676102</v>
      </c>
    </row>
    <row r="120" spans="2:46" ht="4" customHeight="1" x14ac:dyDescent="0.25"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50"/>
      <c r="P120" s="50"/>
      <c r="Q120" s="50"/>
      <c r="R120" s="50"/>
      <c r="S120" s="50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50"/>
      <c r="AI120" s="50"/>
      <c r="AJ120" s="50"/>
      <c r="AK120" s="50"/>
      <c r="AL120" s="50"/>
      <c r="AP120" s="50"/>
      <c r="AQ120" s="50"/>
      <c r="AR120" s="50"/>
      <c r="AS120" s="50"/>
      <c r="AT120" s="50"/>
    </row>
    <row r="121" spans="2:46" x14ac:dyDescent="0.25">
      <c r="B121" s="51" t="s">
        <v>66</v>
      </c>
      <c r="C121" s="51"/>
      <c r="D121" s="51"/>
      <c r="E121" s="52"/>
      <c r="V121" s="84" t="s">
        <v>66</v>
      </c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N121" s="51"/>
      <c r="AO121" s="51"/>
      <c r="AP121" s="52"/>
    </row>
    <row r="122" spans="2:46" x14ac:dyDescent="0.25">
      <c r="B122" s="52"/>
      <c r="C122" s="52"/>
      <c r="D122" s="52"/>
      <c r="E122" s="52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N122" s="52"/>
      <c r="AO122" s="52"/>
      <c r="AP122" s="52"/>
    </row>
    <row r="124" spans="2:46" ht="15.5" x14ac:dyDescent="0.35">
      <c r="B124" s="1" t="s">
        <v>67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V124" s="1" t="s">
        <v>68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N124" s="1" t="s">
        <v>69</v>
      </c>
      <c r="AO124" s="1"/>
      <c r="AP124" s="1"/>
      <c r="AQ124" s="1"/>
      <c r="AR124" s="1"/>
      <c r="AS124" s="1"/>
      <c r="AT124" s="1"/>
    </row>
    <row r="125" spans="2:46" x14ac:dyDescent="0.25">
      <c r="O125" s="3" t="s">
        <v>3</v>
      </c>
      <c r="AH125" s="3" t="s">
        <v>3</v>
      </c>
    </row>
    <row r="126" spans="2:46" ht="4" customHeight="1" x14ac:dyDescent="0.35">
      <c r="B126" s="4"/>
      <c r="V126" s="4"/>
      <c r="AN126" s="4"/>
    </row>
    <row r="127" spans="2:46" ht="13" x14ac:dyDescent="0.3">
      <c r="C127" s="5">
        <v>2009</v>
      </c>
      <c r="D127" s="5">
        <f>C127+1</f>
        <v>2010</v>
      </c>
      <c r="E127" s="5">
        <f t="shared" ref="E127:Q127" si="52">D127+1</f>
        <v>2011</v>
      </c>
      <c r="F127" s="5">
        <f t="shared" si="52"/>
        <v>2012</v>
      </c>
      <c r="G127" s="5">
        <f t="shared" si="52"/>
        <v>2013</v>
      </c>
      <c r="H127" s="5">
        <f t="shared" si="52"/>
        <v>2014</v>
      </c>
      <c r="I127" s="5">
        <f t="shared" si="52"/>
        <v>2015</v>
      </c>
      <c r="J127" s="5">
        <f t="shared" si="52"/>
        <v>2016</v>
      </c>
      <c r="K127" s="5">
        <f t="shared" si="52"/>
        <v>2017</v>
      </c>
      <c r="L127" s="5">
        <f t="shared" si="52"/>
        <v>2018</v>
      </c>
      <c r="M127" s="5">
        <f t="shared" si="52"/>
        <v>2019</v>
      </c>
      <c r="N127" s="5">
        <f t="shared" si="52"/>
        <v>2020</v>
      </c>
      <c r="O127" s="6">
        <f t="shared" si="52"/>
        <v>2021</v>
      </c>
      <c r="P127" s="6">
        <f t="shared" si="52"/>
        <v>2022</v>
      </c>
      <c r="Q127" s="6">
        <f t="shared" si="52"/>
        <v>2023</v>
      </c>
      <c r="R127" s="6">
        <f>Q127+1</f>
        <v>2024</v>
      </c>
      <c r="S127" s="6">
        <f>R127+1</f>
        <v>2025</v>
      </c>
      <c r="W127" s="5">
        <v>2010</v>
      </c>
      <c r="X127" s="5">
        <f t="shared" ref="X127:AJ127" si="53">W127+1</f>
        <v>2011</v>
      </c>
      <c r="Y127" s="5">
        <f t="shared" si="53"/>
        <v>2012</v>
      </c>
      <c r="Z127" s="5">
        <f t="shared" si="53"/>
        <v>2013</v>
      </c>
      <c r="AA127" s="5">
        <f t="shared" si="53"/>
        <v>2014</v>
      </c>
      <c r="AB127" s="5">
        <f t="shared" si="53"/>
        <v>2015</v>
      </c>
      <c r="AC127" s="5">
        <f t="shared" si="53"/>
        <v>2016</v>
      </c>
      <c r="AD127" s="5">
        <f t="shared" si="53"/>
        <v>2017</v>
      </c>
      <c r="AE127" s="5">
        <f t="shared" si="53"/>
        <v>2018</v>
      </c>
      <c r="AF127" s="5">
        <f t="shared" si="53"/>
        <v>2019</v>
      </c>
      <c r="AG127" s="5">
        <f t="shared" si="53"/>
        <v>2020</v>
      </c>
      <c r="AH127" s="6">
        <f t="shared" si="53"/>
        <v>2021</v>
      </c>
      <c r="AI127" s="6">
        <f t="shared" si="53"/>
        <v>2022</v>
      </c>
      <c r="AJ127" s="6">
        <f t="shared" si="53"/>
        <v>2023</v>
      </c>
      <c r="AK127" s="6">
        <f>AJ127+1</f>
        <v>2024</v>
      </c>
      <c r="AL127" s="6">
        <f>AK127+1</f>
        <v>2025</v>
      </c>
      <c r="AO127" s="5">
        <v>2020</v>
      </c>
      <c r="AP127" s="6">
        <f>AO127+1</f>
        <v>2021</v>
      </c>
      <c r="AQ127" s="6">
        <f>AP127+1</f>
        <v>2022</v>
      </c>
      <c r="AR127" s="6">
        <f>AQ127+1</f>
        <v>2023</v>
      </c>
      <c r="AS127" s="6">
        <f>AR127+1</f>
        <v>2024</v>
      </c>
      <c r="AT127" s="6">
        <f>AS127+1</f>
        <v>2025</v>
      </c>
    </row>
    <row r="128" spans="2:46" ht="4" customHeight="1" x14ac:dyDescent="0.25">
      <c r="O128" s="8"/>
      <c r="P128" s="8"/>
      <c r="Q128" s="8"/>
      <c r="R128" s="8"/>
      <c r="S128" s="8"/>
      <c r="AH128" s="8"/>
      <c r="AI128" s="8"/>
      <c r="AJ128" s="8"/>
      <c r="AK128" s="8"/>
      <c r="AL128" s="8"/>
      <c r="AP128" s="8"/>
      <c r="AQ128" s="8"/>
      <c r="AR128" s="8"/>
      <c r="AS128" s="8"/>
      <c r="AT128" s="8"/>
    </row>
    <row r="129" spans="2:46" ht="13" x14ac:dyDescent="0.3">
      <c r="B129" s="7" t="s">
        <v>8</v>
      </c>
      <c r="C129" s="15"/>
      <c r="D129" s="15"/>
      <c r="E129" s="86">
        <v>18588.407999999999</v>
      </c>
      <c r="F129" s="86">
        <v>19573.328000000001</v>
      </c>
      <c r="G129" s="86">
        <v>21351.452999999998</v>
      </c>
      <c r="H129" s="86">
        <v>23123.525000000001</v>
      </c>
      <c r="I129" s="86">
        <v>24415.855000000003</v>
      </c>
      <c r="J129" s="86">
        <v>25253.503000000001</v>
      </c>
      <c r="K129" s="86">
        <v>27137.776999999998</v>
      </c>
      <c r="L129" s="86">
        <v>28315.464000000004</v>
      </c>
      <c r="M129" s="86">
        <v>28136.815999999995</v>
      </c>
      <c r="N129" s="86">
        <v>5292.9189999999999</v>
      </c>
      <c r="O129" s="87">
        <v>5103.3538569810225</v>
      </c>
      <c r="P129" s="87">
        <v>16152.767819714092</v>
      </c>
      <c r="Q129" s="87">
        <v>23262.900963536686</v>
      </c>
      <c r="R129" s="87">
        <v>27884.768850337852</v>
      </c>
      <c r="S129" s="87">
        <v>30196.36729028949</v>
      </c>
      <c r="V129" s="7" t="s">
        <v>8</v>
      </c>
      <c r="W129" s="58"/>
      <c r="X129" s="58"/>
      <c r="Y129" s="58">
        <f t="shared" ref="Y129:AL129" si="54">F129/E129-1</f>
        <v>5.2985710234034089E-2</v>
      </c>
      <c r="Z129" s="58">
        <f t="shared" si="54"/>
        <v>9.0844285652393664E-2</v>
      </c>
      <c r="AA129" s="58">
        <f t="shared" si="54"/>
        <v>8.2995382094136927E-2</v>
      </c>
      <c r="AB129" s="58">
        <f t="shared" si="54"/>
        <v>5.5888105295364809E-2</v>
      </c>
      <c r="AC129" s="58">
        <f t="shared" si="54"/>
        <v>3.4307543192732659E-2</v>
      </c>
      <c r="AD129" s="11">
        <f t="shared" si="54"/>
        <v>7.4614361421462938E-2</v>
      </c>
      <c r="AE129" s="11">
        <f t="shared" si="54"/>
        <v>4.3396590664003476E-2</v>
      </c>
      <c r="AF129" s="11">
        <f t="shared" si="54"/>
        <v>-6.3092026321732719E-3</v>
      </c>
      <c r="AG129" s="11">
        <f t="shared" si="54"/>
        <v>-0.81188635558479683</v>
      </c>
      <c r="AH129" s="12">
        <f t="shared" si="54"/>
        <v>-3.5814858118738857E-2</v>
      </c>
      <c r="AI129" s="12">
        <f t="shared" si="54"/>
        <v>2.1651279281012941</v>
      </c>
      <c r="AJ129" s="12">
        <f t="shared" si="54"/>
        <v>0.44018048319525982</v>
      </c>
      <c r="AK129" s="12">
        <f t="shared" si="54"/>
        <v>0.19867977317384833</v>
      </c>
      <c r="AL129" s="12">
        <f t="shared" si="54"/>
        <v>8.2898246435477718E-2</v>
      </c>
      <c r="AN129" s="7" t="s">
        <v>8</v>
      </c>
      <c r="AO129" s="13">
        <f t="shared" ref="AO129:AT129" si="55">100*N129/$M129</f>
        <v>18.811364441520325</v>
      </c>
      <c r="AP129" s="14">
        <f t="shared" si="55"/>
        <v>18.13763809302738</v>
      </c>
      <c r="AQ129" s="14">
        <f t="shared" si="55"/>
        <v>57.407944878034868</v>
      </c>
      <c r="AR129" s="14">
        <f t="shared" si="55"/>
        <v>82.67780179369511</v>
      </c>
      <c r="AS129" s="14">
        <f t="shared" si="55"/>
        <v>99.104208700578837</v>
      </c>
      <c r="AT129" s="14">
        <f t="shared" si="55"/>
        <v>107.31977381623243</v>
      </c>
    </row>
    <row r="130" spans="2:46" ht="4" customHeight="1" x14ac:dyDescent="0.25">
      <c r="C130" s="23"/>
      <c r="D130" s="23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9"/>
      <c r="P130" s="89"/>
      <c r="Q130" s="89"/>
      <c r="R130" s="89"/>
      <c r="S130" s="89"/>
      <c r="W130" s="23"/>
      <c r="X130" s="23"/>
      <c r="Y130" s="23"/>
      <c r="Z130" s="23"/>
      <c r="AA130" s="23"/>
      <c r="AB130" s="23"/>
      <c r="AC130" s="23"/>
      <c r="AD130" s="25"/>
      <c r="AE130" s="25"/>
      <c r="AF130" s="25"/>
      <c r="AG130" s="25"/>
      <c r="AH130" s="20"/>
      <c r="AI130" s="20"/>
      <c r="AJ130" s="20"/>
      <c r="AK130" s="20"/>
      <c r="AL130" s="20"/>
      <c r="AO130" s="23"/>
      <c r="AP130" s="24"/>
      <c r="AQ130" s="24"/>
      <c r="AR130" s="24"/>
      <c r="AS130" s="24"/>
      <c r="AT130" s="24"/>
    </row>
    <row r="131" spans="2:46" ht="13" x14ac:dyDescent="0.3">
      <c r="B131" s="27" t="s">
        <v>51</v>
      </c>
      <c r="C131" s="23"/>
      <c r="D131" s="23"/>
      <c r="E131" s="88">
        <v>1184.625</v>
      </c>
      <c r="F131" s="88">
        <v>1936.7730000000001</v>
      </c>
      <c r="G131" s="88">
        <v>2309.259</v>
      </c>
      <c r="H131" s="88">
        <v>2759.77</v>
      </c>
      <c r="I131" s="88">
        <v>3048.0909999999999</v>
      </c>
      <c r="J131" s="88">
        <v>3423.9540000000002</v>
      </c>
      <c r="K131" s="88">
        <v>4039.9390000000003</v>
      </c>
      <c r="L131" s="88">
        <v>4121.3620000000001</v>
      </c>
      <c r="M131" s="88">
        <v>4014.8289999999997</v>
      </c>
      <c r="N131" s="88">
        <v>430.846</v>
      </c>
      <c r="O131" s="89">
        <v>138.15234311659785</v>
      </c>
      <c r="P131" s="89">
        <v>1521.0264627973575</v>
      </c>
      <c r="Q131" s="89">
        <v>2877.2696818166382</v>
      </c>
      <c r="R131" s="89">
        <v>4010.0121616824636</v>
      </c>
      <c r="S131" s="89">
        <v>4378.2474802100451</v>
      </c>
      <c r="V131" s="27" t="s">
        <v>51</v>
      </c>
      <c r="W131" s="66"/>
      <c r="X131" s="66"/>
      <c r="Y131" s="66">
        <f t="shared" ref="Y131:AL147" si="56">F131/E131-1</f>
        <v>0.63492497625830979</v>
      </c>
      <c r="Z131" s="66">
        <f t="shared" si="56"/>
        <v>0.19232300326367624</v>
      </c>
      <c r="AA131" s="66">
        <f t="shared" si="56"/>
        <v>0.1950889874197741</v>
      </c>
      <c r="AB131" s="66">
        <f t="shared" si="56"/>
        <v>0.10447283650449135</v>
      </c>
      <c r="AC131" s="66">
        <f t="shared" si="56"/>
        <v>0.12331095101819467</v>
      </c>
      <c r="AD131" s="19">
        <f t="shared" si="56"/>
        <v>0.1799045781573001</v>
      </c>
      <c r="AE131" s="19">
        <f t="shared" si="56"/>
        <v>2.0154512233971689E-2</v>
      </c>
      <c r="AF131" s="19">
        <f t="shared" si="56"/>
        <v>-2.5848979051100174E-2</v>
      </c>
      <c r="AG131" s="19">
        <f t="shared" si="56"/>
        <v>-0.89268633857133139</v>
      </c>
      <c r="AH131" s="20">
        <f t="shared" si="56"/>
        <v>-0.67934634854078291</v>
      </c>
      <c r="AI131" s="20">
        <f t="shared" si="56"/>
        <v>10.009776804969867</v>
      </c>
      <c r="AJ131" s="20">
        <f t="shared" si="56"/>
        <v>0.89166313157036092</v>
      </c>
      <c r="AK131" s="20">
        <f t="shared" si="56"/>
        <v>0.39368658663606371</v>
      </c>
      <c r="AL131" s="20">
        <f t="shared" si="56"/>
        <v>9.1828977988207106E-2</v>
      </c>
      <c r="AN131" s="27" t="s">
        <v>51</v>
      </c>
      <c r="AO131" s="21">
        <f t="shared" ref="AO131:AT147" si="57">100*N131/$M131</f>
        <v>10.731366142866857</v>
      </c>
      <c r="AP131" s="22">
        <f t="shared" si="57"/>
        <v>3.4410517388560722</v>
      </c>
      <c r="AQ131" s="22">
        <f t="shared" si="57"/>
        <v>37.885211619158817</v>
      </c>
      <c r="AR131" s="22">
        <f t="shared" si="57"/>
        <v>71.666058051703786</v>
      </c>
      <c r="AS131" s="22">
        <f t="shared" si="57"/>
        <v>99.880023823741027</v>
      </c>
      <c r="AT131" s="22">
        <f t="shared" si="57"/>
        <v>109.05190433291294</v>
      </c>
    </row>
    <row r="132" spans="2:46" ht="13" x14ac:dyDescent="0.3">
      <c r="B132" s="27" t="s">
        <v>52</v>
      </c>
      <c r="C132" s="23"/>
      <c r="D132" s="23"/>
      <c r="E132" s="88">
        <v>419.10700000000003</v>
      </c>
      <c r="F132" s="88">
        <v>440.38799999999998</v>
      </c>
      <c r="G132" s="88">
        <v>528.98299999999995</v>
      </c>
      <c r="H132" s="88">
        <v>591.55500000000006</v>
      </c>
      <c r="I132" s="88">
        <v>712.33900000000006</v>
      </c>
      <c r="J132" s="88">
        <v>845.16300000000001</v>
      </c>
      <c r="K132" s="88">
        <v>969.779</v>
      </c>
      <c r="L132" s="88">
        <v>1034.912</v>
      </c>
      <c r="M132" s="88">
        <v>1167.4929999999999</v>
      </c>
      <c r="N132" s="88">
        <v>258.23200000000003</v>
      </c>
      <c r="O132" s="89">
        <v>235.04328955405862</v>
      </c>
      <c r="P132" s="89">
        <v>585.93257613847152</v>
      </c>
      <c r="Q132" s="89">
        <v>842.78022602511442</v>
      </c>
      <c r="R132" s="89">
        <v>1053.7329168906533</v>
      </c>
      <c r="S132" s="89">
        <v>1230.5671112054697</v>
      </c>
      <c r="V132" s="27" t="s">
        <v>52</v>
      </c>
      <c r="W132" s="66"/>
      <c r="X132" s="66"/>
      <c r="Y132" s="66">
        <f t="shared" si="56"/>
        <v>5.0777009212444435E-2</v>
      </c>
      <c r="Z132" s="66">
        <f t="shared" si="56"/>
        <v>0.20117487306647774</v>
      </c>
      <c r="AA132" s="66">
        <f t="shared" si="56"/>
        <v>0.11828735517020417</v>
      </c>
      <c r="AB132" s="66">
        <f t="shared" si="56"/>
        <v>0.20418050730701287</v>
      </c>
      <c r="AC132" s="66">
        <f t="shared" si="56"/>
        <v>0.18646178294323335</v>
      </c>
      <c r="AD132" s="19">
        <f t="shared" si="56"/>
        <v>0.14744611394488394</v>
      </c>
      <c r="AE132" s="19">
        <f t="shared" si="56"/>
        <v>6.7162724703257126E-2</v>
      </c>
      <c r="AF132" s="19">
        <f t="shared" si="56"/>
        <v>0.12810847685600302</v>
      </c>
      <c r="AG132" s="19">
        <f t="shared" si="56"/>
        <v>-0.77881494792688266</v>
      </c>
      <c r="AH132" s="20">
        <f t="shared" si="56"/>
        <v>-8.9797974092836741E-2</v>
      </c>
      <c r="AI132" s="20">
        <f t="shared" si="56"/>
        <v>1.4928708973148983</v>
      </c>
      <c r="AJ132" s="20">
        <f t="shared" si="56"/>
        <v>0.43835700615823581</v>
      </c>
      <c r="AK132" s="20">
        <f t="shared" si="56"/>
        <v>0.25030569578082695</v>
      </c>
      <c r="AL132" s="20">
        <f t="shared" si="56"/>
        <v>0.16781690263280113</v>
      </c>
      <c r="AN132" s="27" t="s">
        <v>52</v>
      </c>
      <c r="AO132" s="21">
        <f t="shared" si="57"/>
        <v>22.118505207311742</v>
      </c>
      <c r="AP132" s="22">
        <f t="shared" si="57"/>
        <v>20.132308249733285</v>
      </c>
      <c r="AQ132" s="22">
        <f t="shared" si="57"/>
        <v>50.187245331532736</v>
      </c>
      <c r="AR132" s="22">
        <f t="shared" si="57"/>
        <v>72.187175942392329</v>
      </c>
      <c r="AS132" s="22">
        <f t="shared" si="57"/>
        <v>90.256037243105808</v>
      </c>
      <c r="AT132" s="22">
        <f t="shared" si="57"/>
        <v>105.40252585715459</v>
      </c>
    </row>
    <row r="133" spans="2:46" ht="13" x14ac:dyDescent="0.3">
      <c r="B133" s="27" t="s">
        <v>53</v>
      </c>
      <c r="C133" s="23"/>
      <c r="D133" s="23"/>
      <c r="E133" s="88">
        <v>1238.7619999999999</v>
      </c>
      <c r="F133" s="88">
        <v>1256.9170000000001</v>
      </c>
      <c r="G133" s="88">
        <v>1248.921</v>
      </c>
      <c r="H133" s="88">
        <v>1442.607</v>
      </c>
      <c r="I133" s="88">
        <v>1415.1000000000001</v>
      </c>
      <c r="J133" s="88">
        <v>1383.1389999999999</v>
      </c>
      <c r="K133" s="88">
        <v>1444.6319999999998</v>
      </c>
      <c r="L133" s="88">
        <v>1435.9299999999998</v>
      </c>
      <c r="M133" s="88">
        <v>1369.124</v>
      </c>
      <c r="N133" s="88">
        <v>280.70400000000001</v>
      </c>
      <c r="O133" s="89">
        <v>80.069365425090737</v>
      </c>
      <c r="P133" s="89">
        <v>858.06155850053619</v>
      </c>
      <c r="Q133" s="89">
        <v>1225.0533575205875</v>
      </c>
      <c r="R133" s="89">
        <v>1387.1806177567403</v>
      </c>
      <c r="S133" s="89">
        <v>1443.5112749838624</v>
      </c>
      <c r="V133" s="27" t="s">
        <v>53</v>
      </c>
      <c r="W133" s="66"/>
      <c r="X133" s="66"/>
      <c r="Y133" s="66">
        <f t="shared" si="56"/>
        <v>1.465576115508882E-2</v>
      </c>
      <c r="Z133" s="66">
        <f t="shared" si="56"/>
        <v>-6.3615974642717843E-3</v>
      </c>
      <c r="AA133" s="66">
        <f t="shared" si="56"/>
        <v>0.15508266735846377</v>
      </c>
      <c r="AB133" s="66">
        <f t="shared" si="56"/>
        <v>-1.9067563099305462E-2</v>
      </c>
      <c r="AC133" s="66">
        <f t="shared" si="56"/>
        <v>-2.2585682990601486E-2</v>
      </c>
      <c r="AD133" s="19">
        <f t="shared" si="56"/>
        <v>4.4459016772717685E-2</v>
      </c>
      <c r="AE133" s="19">
        <f t="shared" si="56"/>
        <v>-6.0236793868611027E-3</v>
      </c>
      <c r="AF133" s="19">
        <f t="shared" si="56"/>
        <v>-4.6524552032480515E-2</v>
      </c>
      <c r="AG133" s="19">
        <f t="shared" si="56"/>
        <v>-0.79497547336837271</v>
      </c>
      <c r="AH133" s="20">
        <f t="shared" si="56"/>
        <v>-0.71475516763177316</v>
      </c>
      <c r="AI133" s="20">
        <f t="shared" si="56"/>
        <v>9.7164775684815385</v>
      </c>
      <c r="AJ133" s="20">
        <f t="shared" si="56"/>
        <v>0.42769868360187346</v>
      </c>
      <c r="AK133" s="20">
        <f t="shared" si="56"/>
        <v>0.13234301938022175</v>
      </c>
      <c r="AL133" s="20">
        <f t="shared" si="56"/>
        <v>4.0608019248579597E-2</v>
      </c>
      <c r="AN133" s="27" t="s">
        <v>53</v>
      </c>
      <c r="AO133" s="21">
        <f t="shared" si="57"/>
        <v>20.502452663162725</v>
      </c>
      <c r="AP133" s="22">
        <f t="shared" si="57"/>
        <v>5.8482186730413561</v>
      </c>
      <c r="AQ133" s="22">
        <f t="shared" si="57"/>
        <v>62.672304225222561</v>
      </c>
      <c r="AR133" s="22">
        <f t="shared" si="57"/>
        <v>89.477166240646383</v>
      </c>
      <c r="AS133" s="22">
        <f t="shared" si="57"/>
        <v>101.31884458651957</v>
      </c>
      <c r="AT133" s="22">
        <f t="shared" si="57"/>
        <v>105.43320217773281</v>
      </c>
    </row>
    <row r="134" spans="2:46" ht="13" x14ac:dyDescent="0.3">
      <c r="B134" s="27" t="s">
        <v>54</v>
      </c>
      <c r="C134" s="23"/>
      <c r="D134" s="23"/>
      <c r="E134" s="88">
        <v>983.23</v>
      </c>
      <c r="F134" s="88">
        <v>985.90899999999999</v>
      </c>
      <c r="G134" s="88">
        <v>1076.943</v>
      </c>
      <c r="H134" s="88">
        <v>1186.799</v>
      </c>
      <c r="I134" s="88">
        <v>1145.7280000000001</v>
      </c>
      <c r="J134" s="88">
        <v>1160.934</v>
      </c>
      <c r="K134" s="88">
        <v>1330.1980000000001</v>
      </c>
      <c r="L134" s="88">
        <v>1296.125</v>
      </c>
      <c r="M134" s="88">
        <v>1233.4359999999999</v>
      </c>
      <c r="N134" s="88">
        <v>326.846</v>
      </c>
      <c r="O134" s="89">
        <v>156.66807448907869</v>
      </c>
      <c r="P134" s="89">
        <v>791.46615297548794</v>
      </c>
      <c r="Q134" s="89">
        <v>1095.1125943697966</v>
      </c>
      <c r="R134" s="89">
        <v>1300.926942600508</v>
      </c>
      <c r="S134" s="89">
        <v>1368.6815627127169</v>
      </c>
      <c r="V134" s="27" t="s">
        <v>54</v>
      </c>
      <c r="W134" s="66"/>
      <c r="X134" s="66"/>
      <c r="Y134" s="66">
        <f t="shared" si="56"/>
        <v>2.7246931033431121E-3</v>
      </c>
      <c r="Z134" s="66">
        <f t="shared" si="56"/>
        <v>9.2335093806832136E-2</v>
      </c>
      <c r="AA134" s="66">
        <f t="shared" si="56"/>
        <v>0.10200725572291192</v>
      </c>
      <c r="AB134" s="66">
        <f t="shared" si="56"/>
        <v>-3.4606534046624504E-2</v>
      </c>
      <c r="AC134" s="66">
        <f t="shared" si="56"/>
        <v>1.3271910959669286E-2</v>
      </c>
      <c r="AD134" s="19">
        <f t="shared" si="56"/>
        <v>0.14579984736427742</v>
      </c>
      <c r="AE134" s="19">
        <f t="shared" si="56"/>
        <v>-2.5614983634015487E-2</v>
      </c>
      <c r="AF134" s="19">
        <f t="shared" si="56"/>
        <v>-4.8366476998746299E-2</v>
      </c>
      <c r="AG134" s="19">
        <f t="shared" si="56"/>
        <v>-0.73501178820790058</v>
      </c>
      <c r="AH134" s="20">
        <f t="shared" si="56"/>
        <v>-0.52066699764085023</v>
      </c>
      <c r="AI134" s="20">
        <f t="shared" si="56"/>
        <v>4.0518662181595966</v>
      </c>
      <c r="AJ134" s="20">
        <f t="shared" si="56"/>
        <v>0.38365057084596854</v>
      </c>
      <c r="AK134" s="20">
        <f t="shared" si="56"/>
        <v>0.18793898388973518</v>
      </c>
      <c r="AL134" s="20">
        <f t="shared" si="56"/>
        <v>5.2081802515958175E-2</v>
      </c>
      <c r="AN134" s="27" t="s">
        <v>54</v>
      </c>
      <c r="AO134" s="21">
        <f t="shared" si="57"/>
        <v>26.498821179209948</v>
      </c>
      <c r="AP134" s="22">
        <f t="shared" si="57"/>
        <v>12.701759514808932</v>
      </c>
      <c r="AQ134" s="22">
        <f t="shared" si="57"/>
        <v>64.167589804050479</v>
      </c>
      <c r="AR134" s="22">
        <f t="shared" si="57"/>
        <v>88.785522262184386</v>
      </c>
      <c r="AS134" s="22">
        <f t="shared" si="57"/>
        <v>105.4717831002588</v>
      </c>
      <c r="AT134" s="22">
        <f t="shared" si="57"/>
        <v>110.96494367869245</v>
      </c>
    </row>
    <row r="135" spans="2:46" ht="13" x14ac:dyDescent="0.3">
      <c r="B135" s="27" t="s">
        <v>55</v>
      </c>
      <c r="C135" s="23"/>
      <c r="D135" s="23"/>
      <c r="E135" s="88">
        <v>1111.9939999999999</v>
      </c>
      <c r="F135" s="88">
        <v>1095.7140000000002</v>
      </c>
      <c r="G135" s="88">
        <v>1174.1990000000001</v>
      </c>
      <c r="H135" s="88">
        <v>1123.942</v>
      </c>
      <c r="I135" s="88">
        <v>1169.672</v>
      </c>
      <c r="J135" s="88">
        <v>1120.461</v>
      </c>
      <c r="K135" s="88">
        <v>1217.8210000000001</v>
      </c>
      <c r="L135" s="88">
        <v>1292.616</v>
      </c>
      <c r="M135" s="88">
        <v>1288.355</v>
      </c>
      <c r="N135" s="88">
        <v>211.42099999999999</v>
      </c>
      <c r="O135" s="89">
        <v>32.467247840348698</v>
      </c>
      <c r="P135" s="89">
        <v>629.04993524249142</v>
      </c>
      <c r="Q135" s="89">
        <v>1084.015893807858</v>
      </c>
      <c r="R135" s="89">
        <v>1371.1491157039748</v>
      </c>
      <c r="S135" s="89">
        <v>1412.223436463549</v>
      </c>
      <c r="V135" s="27" t="s">
        <v>55</v>
      </c>
      <c r="W135" s="66"/>
      <c r="X135" s="66"/>
      <c r="Y135" s="66">
        <f t="shared" si="56"/>
        <v>-1.4640366764568591E-2</v>
      </c>
      <c r="Z135" s="66">
        <f t="shared" si="56"/>
        <v>7.1629092993244381E-2</v>
      </c>
      <c r="AA135" s="66">
        <f t="shared" si="56"/>
        <v>-4.2801092489433312E-2</v>
      </c>
      <c r="AB135" s="66">
        <f t="shared" si="56"/>
        <v>4.0687152895789946E-2</v>
      </c>
      <c r="AC135" s="66">
        <f t="shared" si="56"/>
        <v>-4.2072478438399785E-2</v>
      </c>
      <c r="AD135" s="19">
        <f t="shared" si="56"/>
        <v>8.6892805729070544E-2</v>
      </c>
      <c r="AE135" s="19">
        <f t="shared" si="56"/>
        <v>6.1417071967062364E-2</v>
      </c>
      <c r="AF135" s="19">
        <f t="shared" si="56"/>
        <v>-3.2964159502899548E-3</v>
      </c>
      <c r="AG135" s="19">
        <f t="shared" si="56"/>
        <v>-0.83589849071102296</v>
      </c>
      <c r="AH135" s="20">
        <f t="shared" si="56"/>
        <v>-0.84643319329513766</v>
      </c>
      <c r="AI135" s="20">
        <f t="shared" si="56"/>
        <v>18.374907855932868</v>
      </c>
      <c r="AJ135" s="20">
        <f t="shared" si="56"/>
        <v>0.72325889102902852</v>
      </c>
      <c r="AK135" s="20">
        <f t="shared" si="56"/>
        <v>0.26487916232251396</v>
      </c>
      <c r="AL135" s="20">
        <f t="shared" si="56"/>
        <v>2.9956129708391233E-2</v>
      </c>
      <c r="AN135" s="27" t="s">
        <v>55</v>
      </c>
      <c r="AO135" s="21">
        <f t="shared" si="57"/>
        <v>16.4101509288977</v>
      </c>
      <c r="AP135" s="22">
        <f t="shared" si="57"/>
        <v>2.5200544756956504</v>
      </c>
      <c r="AQ135" s="22">
        <f t="shared" si="57"/>
        <v>48.825823258534442</v>
      </c>
      <c r="AR135" s="22">
        <f t="shared" si="57"/>
        <v>84.139534042081408</v>
      </c>
      <c r="AS135" s="22">
        <f t="shared" si="57"/>
        <v>106.42634333735458</v>
      </c>
      <c r="AT135" s="22">
        <f t="shared" si="57"/>
        <v>109.61446468275815</v>
      </c>
    </row>
    <row r="136" spans="2:46" ht="13" x14ac:dyDescent="0.3">
      <c r="B136" s="27" t="s">
        <v>56</v>
      </c>
      <c r="C136" s="23"/>
      <c r="D136" s="23"/>
      <c r="E136" s="88">
        <v>972.779</v>
      </c>
      <c r="F136" s="88">
        <v>1034.971</v>
      </c>
      <c r="G136" s="88">
        <v>1028.3139999999999</v>
      </c>
      <c r="H136" s="88">
        <v>1113.009</v>
      </c>
      <c r="I136" s="88">
        <v>1249.885</v>
      </c>
      <c r="J136" s="88">
        <v>1202.182</v>
      </c>
      <c r="K136" s="88">
        <v>1316.306</v>
      </c>
      <c r="L136" s="88">
        <v>1423.3590000000002</v>
      </c>
      <c r="M136" s="88">
        <v>1422.8890000000001</v>
      </c>
      <c r="N136" s="88">
        <v>215.79400000000001</v>
      </c>
      <c r="O136" s="89">
        <v>122.6485315749825</v>
      </c>
      <c r="P136" s="89">
        <v>916.11884029987209</v>
      </c>
      <c r="Q136" s="89">
        <v>1380.0597852338667</v>
      </c>
      <c r="R136" s="89">
        <v>1515.1556469863497</v>
      </c>
      <c r="S136" s="89">
        <v>1551.9931524477608</v>
      </c>
      <c r="V136" s="27" t="s">
        <v>56</v>
      </c>
      <c r="W136" s="66"/>
      <c r="X136" s="66"/>
      <c r="Y136" s="66">
        <f t="shared" si="56"/>
        <v>6.3932301170152694E-2</v>
      </c>
      <c r="Z136" s="66">
        <f t="shared" si="56"/>
        <v>-6.4320642800621552E-3</v>
      </c>
      <c r="AA136" s="66">
        <f t="shared" si="56"/>
        <v>8.2362974733398708E-2</v>
      </c>
      <c r="AB136" s="66">
        <f t="shared" si="56"/>
        <v>0.12297834069625679</v>
      </c>
      <c r="AC136" s="66">
        <f t="shared" si="56"/>
        <v>-3.8165911263836283E-2</v>
      </c>
      <c r="AD136" s="19">
        <f t="shared" si="56"/>
        <v>9.4930717645081986E-2</v>
      </c>
      <c r="AE136" s="19">
        <f t="shared" si="56"/>
        <v>8.1328353741455306E-2</v>
      </c>
      <c r="AF136" s="19">
        <f t="shared" si="56"/>
        <v>-3.3020481832057857E-4</v>
      </c>
      <c r="AG136" s="19">
        <f t="shared" si="56"/>
        <v>-0.84834094578002928</v>
      </c>
      <c r="AH136" s="20">
        <f t="shared" si="56"/>
        <v>-0.4316406777992785</v>
      </c>
      <c r="AI136" s="20">
        <f t="shared" si="56"/>
        <v>6.4694643999043153</v>
      </c>
      <c r="AJ136" s="20">
        <f t="shared" si="56"/>
        <v>0.50642004565928733</v>
      </c>
      <c r="AK136" s="20">
        <f t="shared" si="56"/>
        <v>9.7891311085185562E-2</v>
      </c>
      <c r="AL136" s="20">
        <f t="shared" si="56"/>
        <v>2.431268730356595E-2</v>
      </c>
      <c r="AN136" s="27" t="s">
        <v>56</v>
      </c>
      <c r="AO136" s="21">
        <f t="shared" si="57"/>
        <v>15.165905421997078</v>
      </c>
      <c r="AP136" s="22">
        <f t="shared" si="57"/>
        <v>8.6196837262065049</v>
      </c>
      <c r="AQ136" s="22">
        <f t="shared" si="57"/>
        <v>64.384420731334075</v>
      </c>
      <c r="AR136" s="22">
        <f t="shared" si="57"/>
        <v>96.989982017843033</v>
      </c>
      <c r="AS136" s="22">
        <f t="shared" si="57"/>
        <v>106.48445851969826</v>
      </c>
      <c r="AT136" s="22">
        <f t="shared" si="57"/>
        <v>109.07338186237722</v>
      </c>
    </row>
    <row r="137" spans="2:46" ht="13" x14ac:dyDescent="0.3">
      <c r="B137" s="27" t="s">
        <v>57</v>
      </c>
      <c r="C137" s="23"/>
      <c r="D137" s="23"/>
      <c r="E137" s="88">
        <v>796.721</v>
      </c>
      <c r="F137" s="88">
        <v>842.22799999999995</v>
      </c>
      <c r="G137" s="88">
        <v>833.8</v>
      </c>
      <c r="H137" s="88">
        <v>885.48800000000006</v>
      </c>
      <c r="I137" s="88">
        <v>952.97699999999998</v>
      </c>
      <c r="J137" s="88">
        <v>874.80700000000002</v>
      </c>
      <c r="K137" s="88">
        <v>957.08800000000008</v>
      </c>
      <c r="L137" s="88">
        <v>911.38900000000001</v>
      </c>
      <c r="M137" s="88">
        <v>934.322</v>
      </c>
      <c r="N137" s="88">
        <v>116.42099999999999</v>
      </c>
      <c r="O137" s="89">
        <v>36.615355793984321</v>
      </c>
      <c r="P137" s="89">
        <v>455.85728894549402</v>
      </c>
      <c r="Q137" s="89">
        <v>746.52074849702797</v>
      </c>
      <c r="R137" s="89">
        <v>945.07779205855275</v>
      </c>
      <c r="S137" s="89">
        <v>955.71378397717694</v>
      </c>
      <c r="V137" s="27" t="s">
        <v>57</v>
      </c>
      <c r="W137" s="66"/>
      <c r="X137" s="66"/>
      <c r="Y137" s="66">
        <f t="shared" si="56"/>
        <v>5.7117861836201156E-2</v>
      </c>
      <c r="Z137" s="66">
        <f t="shared" si="56"/>
        <v>-1.0006791510137392E-2</v>
      </c>
      <c r="AA137" s="66">
        <f t="shared" si="56"/>
        <v>6.1990885104341586E-2</v>
      </c>
      <c r="AB137" s="66">
        <f t="shared" si="56"/>
        <v>7.6216730209782479E-2</v>
      </c>
      <c r="AC137" s="66">
        <f t="shared" si="56"/>
        <v>-8.2027163299848715E-2</v>
      </c>
      <c r="AD137" s="19">
        <f t="shared" si="56"/>
        <v>9.4056174676242943E-2</v>
      </c>
      <c r="AE137" s="19">
        <f t="shared" si="56"/>
        <v>-4.7747960480123086E-2</v>
      </c>
      <c r="AF137" s="19">
        <f t="shared" si="56"/>
        <v>2.5162691232832435E-2</v>
      </c>
      <c r="AG137" s="19">
        <f t="shared" si="56"/>
        <v>-0.87539520636354495</v>
      </c>
      <c r="AH137" s="20">
        <f t="shared" si="56"/>
        <v>-0.68549182884544613</v>
      </c>
      <c r="AI137" s="20">
        <f t="shared" si="56"/>
        <v>11.449893741586655</v>
      </c>
      <c r="AJ137" s="20">
        <f t="shared" si="56"/>
        <v>0.63761941862091853</v>
      </c>
      <c r="AK137" s="20">
        <f t="shared" si="56"/>
        <v>0.26597659068589885</v>
      </c>
      <c r="AL137" s="20">
        <f t="shared" si="56"/>
        <v>1.1254091470562555E-2</v>
      </c>
      <c r="AN137" s="27" t="s">
        <v>57</v>
      </c>
      <c r="AO137" s="21">
        <f t="shared" si="57"/>
        <v>12.460479363645508</v>
      </c>
      <c r="AP137" s="22">
        <f t="shared" si="57"/>
        <v>3.918922576369209</v>
      </c>
      <c r="AQ137" s="22">
        <f t="shared" si="57"/>
        <v>48.790169657301661</v>
      </c>
      <c r="AR137" s="22">
        <f t="shared" si="57"/>
        <v>79.899729268606322</v>
      </c>
      <c r="AS137" s="22">
        <f t="shared" si="57"/>
        <v>101.15118685619655</v>
      </c>
      <c r="AT137" s="22">
        <f t="shared" si="57"/>
        <v>102.28955156543215</v>
      </c>
    </row>
    <row r="138" spans="2:46" ht="13" x14ac:dyDescent="0.3">
      <c r="B138" s="27" t="s">
        <v>58</v>
      </c>
      <c r="C138" s="23"/>
      <c r="D138" s="23"/>
      <c r="E138" s="88">
        <v>772.40099999999995</v>
      </c>
      <c r="F138" s="88">
        <v>728.91800000000001</v>
      </c>
      <c r="G138" s="88">
        <v>798.21799999999996</v>
      </c>
      <c r="H138" s="88">
        <v>966.65700000000004</v>
      </c>
      <c r="I138" s="88">
        <v>1033.19</v>
      </c>
      <c r="J138" s="88">
        <v>1004.931</v>
      </c>
      <c r="K138" s="88">
        <v>1089.098</v>
      </c>
      <c r="L138" s="88">
        <v>1144.0520000000001</v>
      </c>
      <c r="M138" s="88">
        <v>1275.807</v>
      </c>
      <c r="N138" s="88">
        <v>176.79300000000001</v>
      </c>
      <c r="O138" s="89">
        <v>85.629026842244414</v>
      </c>
      <c r="P138" s="89">
        <v>776.24453221919418</v>
      </c>
      <c r="Q138" s="89">
        <v>1197.3824051309361</v>
      </c>
      <c r="R138" s="89">
        <v>1364.821572288673</v>
      </c>
      <c r="S138" s="89">
        <v>1358.1395606678825</v>
      </c>
      <c r="V138" s="27" t="s">
        <v>58</v>
      </c>
      <c r="W138" s="66"/>
      <c r="X138" s="66"/>
      <c r="Y138" s="66">
        <f t="shared" si="56"/>
        <v>-5.6295887757783825E-2</v>
      </c>
      <c r="Z138" s="66">
        <f t="shared" si="56"/>
        <v>9.507242241239755E-2</v>
      </c>
      <c r="AA138" s="66">
        <f t="shared" si="56"/>
        <v>0.21101879436444682</v>
      </c>
      <c r="AB138" s="66">
        <f t="shared" si="56"/>
        <v>6.8827929658606957E-2</v>
      </c>
      <c r="AC138" s="66">
        <f t="shared" si="56"/>
        <v>-2.7351213232803318E-2</v>
      </c>
      <c r="AD138" s="19">
        <f t="shared" si="56"/>
        <v>8.3754008981711037E-2</v>
      </c>
      <c r="AE138" s="19">
        <f t="shared" si="56"/>
        <v>5.0458269136478329E-2</v>
      </c>
      <c r="AF138" s="19">
        <f t="shared" si="56"/>
        <v>0.11516521976273797</v>
      </c>
      <c r="AG138" s="19">
        <f t="shared" si="56"/>
        <v>-0.86142653238303279</v>
      </c>
      <c r="AH138" s="20">
        <f t="shared" si="56"/>
        <v>-0.5156537484954471</v>
      </c>
      <c r="AI138" s="20">
        <f t="shared" si="56"/>
        <v>8.0652032476006141</v>
      </c>
      <c r="AJ138" s="20">
        <f t="shared" si="56"/>
        <v>0.54253248226787121</v>
      </c>
      <c r="AK138" s="20">
        <f t="shared" si="56"/>
        <v>0.13983767127380409</v>
      </c>
      <c r="AL138" s="20">
        <f t="shared" si="56"/>
        <v>-4.8958865806798535E-3</v>
      </c>
      <c r="AN138" s="27" t="s">
        <v>58</v>
      </c>
      <c r="AO138" s="21">
        <f t="shared" si="57"/>
        <v>13.857346761696714</v>
      </c>
      <c r="AP138" s="22">
        <f t="shared" si="57"/>
        <v>6.7117539598265585</v>
      </c>
      <c r="AQ138" s="22">
        <f t="shared" si="57"/>
        <v>60.843413793715996</v>
      </c>
      <c r="AR138" s="22">
        <f t="shared" si="57"/>
        <v>93.852942108871957</v>
      </c>
      <c r="AS138" s="22">
        <f t="shared" si="57"/>
        <v>106.97711897557177</v>
      </c>
      <c r="AT138" s="22">
        <f t="shared" si="57"/>
        <v>106.45337113433949</v>
      </c>
    </row>
    <row r="139" spans="2:46" ht="13" x14ac:dyDescent="0.3">
      <c r="B139" s="27" t="s">
        <v>59</v>
      </c>
      <c r="C139" s="23"/>
      <c r="D139" s="23"/>
      <c r="E139" s="88">
        <v>358.39100000000002</v>
      </c>
      <c r="F139" s="88">
        <v>366.79499999999996</v>
      </c>
      <c r="G139" s="88">
        <v>370.05100000000004</v>
      </c>
      <c r="H139" s="88">
        <v>344.35599999999999</v>
      </c>
      <c r="I139" s="88">
        <v>389.09300000000002</v>
      </c>
      <c r="J139" s="88">
        <v>378.45800000000003</v>
      </c>
      <c r="K139" s="88">
        <v>418.26000000000005</v>
      </c>
      <c r="L139" s="88">
        <v>496.81399999999996</v>
      </c>
      <c r="M139" s="88">
        <v>471.2</v>
      </c>
      <c r="N139" s="88">
        <v>43.090999999999994</v>
      </c>
      <c r="O139" s="89">
        <v>13.558793161535188</v>
      </c>
      <c r="P139" s="89">
        <v>210.24864185669276</v>
      </c>
      <c r="Q139" s="89">
        <v>340.05528999394863</v>
      </c>
      <c r="R139" s="89">
        <v>437.85795835032405</v>
      </c>
      <c r="S139" s="89">
        <v>494.20973935001643</v>
      </c>
      <c r="V139" s="27" t="s">
        <v>59</v>
      </c>
      <c r="W139" s="66"/>
      <c r="X139" s="66"/>
      <c r="Y139" s="66">
        <f t="shared" si="56"/>
        <v>2.3449249562628394E-2</v>
      </c>
      <c r="Z139" s="66">
        <f t="shared" si="56"/>
        <v>8.8768930874196794E-3</v>
      </c>
      <c r="AA139" s="66">
        <f t="shared" si="56"/>
        <v>-6.943637498615074E-2</v>
      </c>
      <c r="AB139" s="66">
        <f t="shared" si="56"/>
        <v>0.12991497171531785</v>
      </c>
      <c r="AC139" s="66">
        <f t="shared" si="56"/>
        <v>-2.7332797043380319E-2</v>
      </c>
      <c r="AD139" s="19">
        <f t="shared" si="56"/>
        <v>0.10516886946503967</v>
      </c>
      <c r="AE139" s="19">
        <f t="shared" si="56"/>
        <v>0.18781140917132855</v>
      </c>
      <c r="AF139" s="19">
        <f t="shared" si="56"/>
        <v>-5.1556518133546891E-2</v>
      </c>
      <c r="AG139" s="19">
        <f t="shared" si="56"/>
        <v>-0.90855050933786075</v>
      </c>
      <c r="AH139" s="20">
        <f t="shared" si="56"/>
        <v>-0.68534512632486622</v>
      </c>
      <c r="AI139" s="20">
        <f t="shared" si="56"/>
        <v>14.506442155423178</v>
      </c>
      <c r="AJ139" s="20">
        <f t="shared" si="56"/>
        <v>0.61739589369491954</v>
      </c>
      <c r="AK139" s="20">
        <f t="shared" si="56"/>
        <v>0.28760813677715724</v>
      </c>
      <c r="AL139" s="20">
        <f t="shared" si="56"/>
        <v>0.12869877074292235</v>
      </c>
      <c r="AN139" s="27" t="s">
        <v>59</v>
      </c>
      <c r="AO139" s="21">
        <f t="shared" si="57"/>
        <v>9.1449490662139201</v>
      </c>
      <c r="AP139" s="22">
        <f t="shared" si="57"/>
        <v>2.8775027931950738</v>
      </c>
      <c r="AQ139" s="22">
        <f t="shared" si="57"/>
        <v>44.619830614748047</v>
      </c>
      <c r="AR139" s="22">
        <f t="shared" si="57"/>
        <v>72.167930813656326</v>
      </c>
      <c r="AS139" s="22">
        <f t="shared" si="57"/>
        <v>92.924014930034815</v>
      </c>
      <c r="AT139" s="22">
        <f t="shared" si="57"/>
        <v>104.88322142402727</v>
      </c>
    </row>
    <row r="140" spans="2:46" ht="13" x14ac:dyDescent="0.3">
      <c r="B140" s="27" t="s">
        <v>60</v>
      </c>
      <c r="C140" s="23"/>
      <c r="D140" s="23"/>
      <c r="E140" s="88">
        <v>452.93400000000003</v>
      </c>
      <c r="F140" s="88">
        <v>494.12299999999999</v>
      </c>
      <c r="G140" s="88">
        <v>526.6110000000001</v>
      </c>
      <c r="H140" s="88">
        <v>589.09500000000003</v>
      </c>
      <c r="I140" s="88">
        <v>668.04200000000003</v>
      </c>
      <c r="J140" s="88">
        <v>599.59700000000009</v>
      </c>
      <c r="K140" s="88">
        <v>672.59699999999998</v>
      </c>
      <c r="L140" s="88">
        <v>723.23300000000006</v>
      </c>
      <c r="M140" s="88">
        <v>661.17899999999997</v>
      </c>
      <c r="N140" s="88">
        <v>117.69799999999999</v>
      </c>
      <c r="O140" s="89">
        <v>26.353048048190246</v>
      </c>
      <c r="P140" s="89">
        <v>340.11115439046733</v>
      </c>
      <c r="Q140" s="89">
        <v>513.00276560698978</v>
      </c>
      <c r="R140" s="89">
        <v>650.37114579545937</v>
      </c>
      <c r="S140" s="89">
        <v>709.99011285659219</v>
      </c>
      <c r="V140" s="27" t="s">
        <v>60</v>
      </c>
      <c r="W140" s="66"/>
      <c r="X140" s="66"/>
      <c r="Y140" s="66">
        <f t="shared" si="56"/>
        <v>9.0938194085672386E-2</v>
      </c>
      <c r="Z140" s="66">
        <f t="shared" si="56"/>
        <v>6.5748811530732532E-2</v>
      </c>
      <c r="AA140" s="66">
        <f t="shared" si="56"/>
        <v>0.11865304750565397</v>
      </c>
      <c r="AB140" s="66">
        <f t="shared" si="56"/>
        <v>0.1340140384827575</v>
      </c>
      <c r="AC140" s="66">
        <f t="shared" si="56"/>
        <v>-0.10245613299762579</v>
      </c>
      <c r="AD140" s="19">
        <f t="shared" si="56"/>
        <v>0.12174844103622906</v>
      </c>
      <c r="AE140" s="19">
        <f t="shared" si="56"/>
        <v>7.5284308434322655E-2</v>
      </c>
      <c r="AF140" s="19">
        <f t="shared" si="56"/>
        <v>-8.5800841499212632E-2</v>
      </c>
      <c r="AG140" s="19">
        <f t="shared" si="56"/>
        <v>-0.82198769168409769</v>
      </c>
      <c r="AH140" s="20">
        <f t="shared" si="56"/>
        <v>-0.77609604200419513</v>
      </c>
      <c r="AI140" s="20">
        <f t="shared" si="56"/>
        <v>11.905951287628147</v>
      </c>
      <c r="AJ140" s="20">
        <f t="shared" si="56"/>
        <v>0.50833855045528109</v>
      </c>
      <c r="AK140" s="20">
        <f t="shared" si="56"/>
        <v>0.2677731766727105</v>
      </c>
      <c r="AL140" s="20">
        <f t="shared" si="56"/>
        <v>9.1669145297357479E-2</v>
      </c>
      <c r="AN140" s="27" t="s">
        <v>60</v>
      </c>
      <c r="AO140" s="21">
        <f t="shared" si="57"/>
        <v>17.801230831590235</v>
      </c>
      <c r="AP140" s="22">
        <f t="shared" si="57"/>
        <v>3.9857660403900073</v>
      </c>
      <c r="AQ140" s="22">
        <f t="shared" si="57"/>
        <v>51.440102361155958</v>
      </c>
      <c r="AR140" s="22">
        <f t="shared" si="57"/>
        <v>77.589089430697257</v>
      </c>
      <c r="AS140" s="22">
        <f t="shared" si="57"/>
        <v>98.365366382698085</v>
      </c>
      <c r="AT140" s="22">
        <f t="shared" si="57"/>
        <v>107.38243544586143</v>
      </c>
    </row>
    <row r="141" spans="2:46" ht="13" x14ac:dyDescent="0.3">
      <c r="B141" s="27" t="s">
        <v>61</v>
      </c>
      <c r="C141" s="23"/>
      <c r="D141" s="23"/>
      <c r="E141" s="88">
        <v>441.84399999999999</v>
      </c>
      <c r="F141" s="88">
        <v>477.76900000000001</v>
      </c>
      <c r="G141" s="88">
        <v>514.75</v>
      </c>
      <c r="H141" s="88">
        <v>543.59100000000001</v>
      </c>
      <c r="I141" s="88">
        <v>542.33500000000004</v>
      </c>
      <c r="J141" s="88">
        <v>437.95699999999999</v>
      </c>
      <c r="K141" s="88">
        <v>433.065</v>
      </c>
      <c r="L141" s="88">
        <v>449.72399999999999</v>
      </c>
      <c r="M141" s="88">
        <v>445.267</v>
      </c>
      <c r="N141" s="88">
        <v>79.069000000000003</v>
      </c>
      <c r="O141" s="89">
        <v>32.226845406184793</v>
      </c>
      <c r="P141" s="89">
        <v>196.4228237564873</v>
      </c>
      <c r="Q141" s="89">
        <v>295.06715090828953</v>
      </c>
      <c r="R141" s="89">
        <v>369.74546626310143</v>
      </c>
      <c r="S141" s="89">
        <v>383.10736907734866</v>
      </c>
      <c r="V141" s="27" t="s">
        <v>61</v>
      </c>
      <c r="W141" s="66"/>
      <c r="X141" s="66"/>
      <c r="Y141" s="66">
        <f t="shared" si="56"/>
        <v>8.1306977123147606E-2</v>
      </c>
      <c r="Z141" s="66">
        <f t="shared" si="56"/>
        <v>7.7403515087835384E-2</v>
      </c>
      <c r="AA141" s="66">
        <f t="shared" si="56"/>
        <v>5.6029140359397767E-2</v>
      </c>
      <c r="AB141" s="66">
        <f t="shared" si="56"/>
        <v>-2.3105606972888548E-3</v>
      </c>
      <c r="AC141" s="66">
        <f t="shared" si="56"/>
        <v>-0.19246037965464158</v>
      </c>
      <c r="AD141" s="19">
        <f t="shared" si="56"/>
        <v>-1.1170046374415765E-2</v>
      </c>
      <c r="AE141" s="19">
        <f t="shared" si="56"/>
        <v>3.846766651657374E-2</v>
      </c>
      <c r="AF141" s="19">
        <f t="shared" si="56"/>
        <v>-9.9105228984888161E-3</v>
      </c>
      <c r="AG141" s="19">
        <f t="shared" si="56"/>
        <v>-0.82242339989264868</v>
      </c>
      <c r="AH141" s="20">
        <f t="shared" si="56"/>
        <v>-0.59242123453964524</v>
      </c>
      <c r="AI141" s="20">
        <f t="shared" si="56"/>
        <v>5.0950062372158511</v>
      </c>
      <c r="AJ141" s="20">
        <f t="shared" si="56"/>
        <v>0.50220399679262973</v>
      </c>
      <c r="AK141" s="20">
        <f t="shared" si="56"/>
        <v>0.25308922096185094</v>
      </c>
      <c r="AL141" s="20">
        <f t="shared" si="56"/>
        <v>3.6138111304762299E-2</v>
      </c>
      <c r="AN141" s="27" t="s">
        <v>61</v>
      </c>
      <c r="AO141" s="21">
        <f t="shared" si="57"/>
        <v>17.757660010735133</v>
      </c>
      <c r="AP141" s="22">
        <f t="shared" si="57"/>
        <v>7.237645144640136</v>
      </c>
      <c r="AQ141" s="22">
        <f t="shared" si="57"/>
        <v>44.113492299336649</v>
      </c>
      <c r="AR141" s="22">
        <f t="shared" si="57"/>
        <v>66.267464444544416</v>
      </c>
      <c r="AS141" s="22">
        <f t="shared" si="57"/>
        <v>83.039045395931296</v>
      </c>
      <c r="AT141" s="22">
        <f t="shared" si="57"/>
        <v>86.039919661090678</v>
      </c>
    </row>
    <row r="142" spans="2:46" ht="13" x14ac:dyDescent="0.3">
      <c r="B142" s="27" t="s">
        <v>62</v>
      </c>
      <c r="C142" s="23"/>
      <c r="D142" s="23"/>
      <c r="E142" s="88">
        <v>452.53100000000001</v>
      </c>
      <c r="F142" s="88">
        <v>518.90199999999993</v>
      </c>
      <c r="G142" s="88">
        <v>664.19399999999996</v>
      </c>
      <c r="H142" s="88">
        <v>793.24900000000002</v>
      </c>
      <c r="I142" s="88">
        <v>815.298</v>
      </c>
      <c r="J142" s="88">
        <v>827.798</v>
      </c>
      <c r="K142" s="88">
        <v>816.07399999999996</v>
      </c>
      <c r="L142" s="88">
        <v>764.71</v>
      </c>
      <c r="M142" s="88">
        <v>769.73400000000004</v>
      </c>
      <c r="N142" s="88">
        <v>226.13499999999999</v>
      </c>
      <c r="O142" s="89">
        <v>226.75991691164958</v>
      </c>
      <c r="P142" s="89">
        <v>439.91793262574606</v>
      </c>
      <c r="Q142" s="89">
        <v>672.16868730021167</v>
      </c>
      <c r="R142" s="89">
        <v>720.81450875372616</v>
      </c>
      <c r="S142" s="89">
        <v>746.06742859319638</v>
      </c>
      <c r="V142" s="27" t="s">
        <v>62</v>
      </c>
      <c r="W142" s="66"/>
      <c r="X142" s="66"/>
      <c r="Y142" s="66">
        <f t="shared" si="56"/>
        <v>0.14666619524408264</v>
      </c>
      <c r="Z142" s="66">
        <f t="shared" si="56"/>
        <v>0.27999892079814703</v>
      </c>
      <c r="AA142" s="66">
        <f t="shared" si="56"/>
        <v>0.19430317045923351</v>
      </c>
      <c r="AB142" s="66">
        <f t="shared" si="56"/>
        <v>2.779581190773639E-2</v>
      </c>
      <c r="AC142" s="66">
        <f t="shared" si="56"/>
        <v>1.5331817323236407E-2</v>
      </c>
      <c r="AD142" s="19">
        <f t="shared" si="56"/>
        <v>-1.4162875484115767E-2</v>
      </c>
      <c r="AE142" s="19">
        <f t="shared" si="56"/>
        <v>-6.2940370603646101E-2</v>
      </c>
      <c r="AF142" s="19">
        <f t="shared" si="56"/>
        <v>6.5698107779419423E-3</v>
      </c>
      <c r="AG142" s="19">
        <f t="shared" si="56"/>
        <v>-0.70621669303941359</v>
      </c>
      <c r="AH142" s="20">
        <f t="shared" si="56"/>
        <v>2.7634683337369736E-3</v>
      </c>
      <c r="AI142" s="20">
        <f t="shared" si="56"/>
        <v>0.94001628955062322</v>
      </c>
      <c r="AJ142" s="20">
        <f t="shared" si="56"/>
        <v>0.52794109412232038</v>
      </c>
      <c r="AK142" s="20">
        <f t="shared" si="56"/>
        <v>7.2371448376897796E-2</v>
      </c>
      <c r="AL142" s="20">
        <f t="shared" si="56"/>
        <v>3.5033867288731591E-2</v>
      </c>
      <c r="AN142" s="27" t="s">
        <v>62</v>
      </c>
      <c r="AO142" s="21">
        <f t="shared" si="57"/>
        <v>29.378330696058637</v>
      </c>
      <c r="AP142" s="22">
        <f t="shared" si="57"/>
        <v>29.459516782635248</v>
      </c>
      <c r="AQ142" s="22">
        <f t="shared" si="57"/>
        <v>57.15194244060234</v>
      </c>
      <c r="AR142" s="22">
        <f t="shared" si="57"/>
        <v>87.324801463909822</v>
      </c>
      <c r="AS142" s="22">
        <f t="shared" si="57"/>
        <v>93.644623825078028</v>
      </c>
      <c r="AT142" s="22">
        <f t="shared" si="57"/>
        <v>96.92535714846899</v>
      </c>
    </row>
    <row r="143" spans="2:46" ht="13" x14ac:dyDescent="0.3">
      <c r="B143" s="27" t="s">
        <v>20</v>
      </c>
      <c r="C143" s="23"/>
      <c r="D143" s="23"/>
      <c r="E143" s="88">
        <v>2344.741</v>
      </c>
      <c r="F143" s="88">
        <v>2479.9580000000001</v>
      </c>
      <c r="G143" s="88">
        <v>2593.913</v>
      </c>
      <c r="H143" s="88">
        <v>2791.7459999999996</v>
      </c>
      <c r="I143" s="88">
        <v>2490.192</v>
      </c>
      <c r="J143" s="88">
        <v>2412.5209999999997</v>
      </c>
      <c r="K143" s="88">
        <v>2772.5039999999999</v>
      </c>
      <c r="L143" s="88">
        <v>2956.0830000000001</v>
      </c>
      <c r="M143" s="88">
        <v>3162.6370000000002</v>
      </c>
      <c r="N143" s="88">
        <v>694.15099999999995</v>
      </c>
      <c r="O143" s="89">
        <v>695.36415843301961</v>
      </c>
      <c r="P143" s="89">
        <v>2550.1357557456245</v>
      </c>
      <c r="Q143" s="89">
        <v>3147.125808648952</v>
      </c>
      <c r="R143" s="89">
        <v>3322.1383104190568</v>
      </c>
      <c r="S143" s="89">
        <v>3440.2805297675591</v>
      </c>
      <c r="V143" s="27" t="s">
        <v>20</v>
      </c>
      <c r="W143" s="66"/>
      <c r="X143" s="66"/>
      <c r="Y143" s="66">
        <f t="shared" si="56"/>
        <v>5.7668203012614327E-2</v>
      </c>
      <c r="Z143" s="66">
        <f t="shared" si="56"/>
        <v>4.5950374966027718E-2</v>
      </c>
      <c r="AA143" s="66">
        <f t="shared" si="56"/>
        <v>7.6268170906271582E-2</v>
      </c>
      <c r="AB143" s="66">
        <f t="shared" si="56"/>
        <v>-0.10801627368678945</v>
      </c>
      <c r="AC143" s="66">
        <f t="shared" si="56"/>
        <v>-3.1190767619524995E-2</v>
      </c>
      <c r="AD143" s="19">
        <f t="shared" si="56"/>
        <v>0.14921445243378195</v>
      </c>
      <c r="AE143" s="19">
        <f t="shared" si="56"/>
        <v>6.6214151539546906E-2</v>
      </c>
      <c r="AF143" s="19">
        <f t="shared" si="56"/>
        <v>6.9874222070219316E-2</v>
      </c>
      <c r="AG143" s="19">
        <f t="shared" si="56"/>
        <v>-0.78051512076789087</v>
      </c>
      <c r="AH143" s="20">
        <f t="shared" si="56"/>
        <v>1.7476866460175433E-3</v>
      </c>
      <c r="AI143" s="20">
        <f t="shared" si="56"/>
        <v>2.6673385086344856</v>
      </c>
      <c r="AJ143" s="20">
        <f t="shared" si="56"/>
        <v>0.23410128325845769</v>
      </c>
      <c r="AK143" s="20">
        <f t="shared" si="56"/>
        <v>5.5610265496579325E-2</v>
      </c>
      <c r="AL143" s="20">
        <f t="shared" si="56"/>
        <v>3.5562101366453769E-2</v>
      </c>
      <c r="AN143" s="27" t="s">
        <v>20</v>
      </c>
      <c r="AO143" s="21">
        <f t="shared" si="57"/>
        <v>21.948487923210912</v>
      </c>
      <c r="AP143" s="22">
        <f t="shared" si="57"/>
        <v>21.986847002454585</v>
      </c>
      <c r="AQ143" s="22">
        <f t="shared" si="57"/>
        <v>80.633210695556414</v>
      </c>
      <c r="AR143" s="22">
        <f t="shared" si="57"/>
        <v>99.509548792635755</v>
      </c>
      <c r="AS143" s="22">
        <f t="shared" si="57"/>
        <v>105.04330122043903</v>
      </c>
      <c r="AT143" s="22">
        <f t="shared" si="57"/>
        <v>108.77886174630723</v>
      </c>
    </row>
    <row r="144" spans="2:46" ht="13" x14ac:dyDescent="0.3">
      <c r="B144" s="27" t="s">
        <v>19</v>
      </c>
      <c r="C144" s="23"/>
      <c r="D144" s="23"/>
      <c r="E144" s="88">
        <v>2960.2889999999998</v>
      </c>
      <c r="F144" s="88">
        <v>3138.788</v>
      </c>
      <c r="G144" s="88">
        <v>3553.4360000000001</v>
      </c>
      <c r="H144" s="88">
        <v>3618.201</v>
      </c>
      <c r="I144" s="88">
        <v>3729.3020000000001</v>
      </c>
      <c r="J144" s="88">
        <v>3813.1179999999999</v>
      </c>
      <c r="K144" s="88">
        <v>4225.0929999999998</v>
      </c>
      <c r="L144" s="88">
        <v>4297.5459999999994</v>
      </c>
      <c r="M144" s="88">
        <v>4255.5829999999996</v>
      </c>
      <c r="N144" s="88">
        <v>1028.2739999999999</v>
      </c>
      <c r="O144" s="89">
        <v>1590.7666671115273</v>
      </c>
      <c r="P144" s="89">
        <v>3352.5094198372994</v>
      </c>
      <c r="Q144" s="89">
        <v>4165.3936645973781</v>
      </c>
      <c r="R144" s="89">
        <v>4446.0091721002418</v>
      </c>
      <c r="S144" s="89">
        <v>4625.8135960858535</v>
      </c>
      <c r="V144" s="27" t="s">
        <v>19</v>
      </c>
      <c r="W144" s="66"/>
      <c r="X144" s="66"/>
      <c r="Y144" s="66">
        <f t="shared" si="56"/>
        <v>6.0297829029530625E-2</v>
      </c>
      <c r="Z144" s="66">
        <f t="shared" si="56"/>
        <v>0.1321044938364746</v>
      </c>
      <c r="AA144" s="66">
        <f t="shared" si="56"/>
        <v>1.8226021236909862E-2</v>
      </c>
      <c r="AB144" s="66">
        <f t="shared" si="56"/>
        <v>3.0706143743810754E-2</v>
      </c>
      <c r="AC144" s="66">
        <f t="shared" si="56"/>
        <v>2.2474983254239023E-2</v>
      </c>
      <c r="AD144" s="19">
        <f t="shared" si="56"/>
        <v>0.10804150304291649</v>
      </c>
      <c r="AE144" s="19">
        <f t="shared" si="56"/>
        <v>1.714826158856142E-2</v>
      </c>
      <c r="AF144" s="19">
        <f t="shared" si="56"/>
        <v>-9.764409735230184E-3</v>
      </c>
      <c r="AG144" s="19">
        <f t="shared" si="56"/>
        <v>-0.75837059223142866</v>
      </c>
      <c r="AH144" s="20">
        <f t="shared" si="56"/>
        <v>0.54702605250305614</v>
      </c>
      <c r="AI144" s="20">
        <f t="shared" si="56"/>
        <v>1.1074803044023414</v>
      </c>
      <c r="AJ144" s="20">
        <f t="shared" si="56"/>
        <v>0.24247038351335304</v>
      </c>
      <c r="AK144" s="20">
        <f t="shared" si="56"/>
        <v>6.7368304198442974E-2</v>
      </c>
      <c r="AL144" s="20">
        <f t="shared" si="56"/>
        <v>4.0441757321133531E-2</v>
      </c>
      <c r="AN144" s="27" t="s">
        <v>19</v>
      </c>
      <c r="AO144" s="21">
        <f t="shared" si="57"/>
        <v>24.16294077685713</v>
      </c>
      <c r="AP144" s="22">
        <f t="shared" si="57"/>
        <v>37.380698886886414</v>
      </c>
      <c r="AQ144" s="22">
        <f t="shared" si="57"/>
        <v>78.779086668907638</v>
      </c>
      <c r="AR144" s="22">
        <f t="shared" si="57"/>
        <v>97.880682026349348</v>
      </c>
      <c r="AS144" s="22">
        <f t="shared" si="57"/>
        <v>104.47473758825154</v>
      </c>
      <c r="AT144" s="22">
        <f t="shared" si="57"/>
        <v>108.69987957198471</v>
      </c>
    </row>
    <row r="145" spans="2:46" ht="13" x14ac:dyDescent="0.3">
      <c r="B145" s="73" t="s">
        <v>63</v>
      </c>
      <c r="C145" s="47"/>
      <c r="D145" s="47"/>
      <c r="E145" s="90">
        <v>2417.241</v>
      </c>
      <c r="F145" s="90">
        <v>2557.0550000000003</v>
      </c>
      <c r="G145" s="90">
        <v>2946.1729999999998</v>
      </c>
      <c r="H145" s="90">
        <v>2971.3029999999999</v>
      </c>
      <c r="I145" s="90">
        <v>3027.7379999999998</v>
      </c>
      <c r="J145" s="90">
        <v>3112.4360000000001</v>
      </c>
      <c r="K145" s="90">
        <v>3376.3049999999998</v>
      </c>
      <c r="L145" s="90">
        <v>3437.1860000000001</v>
      </c>
      <c r="M145" s="90">
        <v>3389.2449999999999</v>
      </c>
      <c r="N145" s="90">
        <v>683.89100000000008</v>
      </c>
      <c r="O145" s="91">
        <v>1052.8927822811763</v>
      </c>
      <c r="P145" s="91">
        <v>2621.7589673036282</v>
      </c>
      <c r="Q145" s="91">
        <v>3285.3771428835935</v>
      </c>
      <c r="R145" s="91">
        <v>3531.0064322826183</v>
      </c>
      <c r="S145" s="91">
        <v>3688.1291193756947</v>
      </c>
      <c r="V145" s="73" t="s">
        <v>63</v>
      </c>
      <c r="W145" s="66"/>
      <c r="X145" s="66"/>
      <c r="Y145" s="66">
        <f t="shared" si="56"/>
        <v>5.784032291360286E-2</v>
      </c>
      <c r="Z145" s="66">
        <f t="shared" si="56"/>
        <v>0.15217427861348276</v>
      </c>
      <c r="AA145" s="66">
        <f t="shared" si="56"/>
        <v>8.5297095588072747E-3</v>
      </c>
      <c r="AB145" s="66">
        <f t="shared" si="56"/>
        <v>1.899335072861974E-2</v>
      </c>
      <c r="AC145" s="66">
        <f t="shared" si="56"/>
        <v>2.7974018888027974E-2</v>
      </c>
      <c r="AD145" s="19">
        <f t="shared" si="56"/>
        <v>8.4778932000529439E-2</v>
      </c>
      <c r="AE145" s="19">
        <f t="shared" si="56"/>
        <v>1.8031842502380657E-2</v>
      </c>
      <c r="AF145" s="19">
        <f t="shared" si="56"/>
        <v>-1.3947746790543225E-2</v>
      </c>
      <c r="AG145" s="19">
        <f t="shared" si="56"/>
        <v>-0.79821730208350239</v>
      </c>
      <c r="AH145" s="75">
        <f t="shared" si="56"/>
        <v>0.53956227276156032</v>
      </c>
      <c r="AI145" s="75">
        <f t="shared" si="56"/>
        <v>1.4900531292686594</v>
      </c>
      <c r="AJ145" s="75">
        <f t="shared" si="56"/>
        <v>0.25311944532508623</v>
      </c>
      <c r="AK145" s="75">
        <f t="shared" si="56"/>
        <v>7.4764411730044111E-2</v>
      </c>
      <c r="AL145" s="75">
        <f t="shared" si="56"/>
        <v>4.4497989484404421E-2</v>
      </c>
      <c r="AN145" s="73" t="s">
        <v>63</v>
      </c>
      <c r="AO145" s="76">
        <f t="shared" si="57"/>
        <v>20.178269791649765</v>
      </c>
      <c r="AP145" s="77">
        <f t="shared" si="57"/>
        <v>31.065702900828249</v>
      </c>
      <c r="AQ145" s="77">
        <f t="shared" si="57"/>
        <v>77.35525072113785</v>
      </c>
      <c r="AR145" s="77">
        <f t="shared" si="57"/>
        <v>96.935368876655232</v>
      </c>
      <c r="AS145" s="77">
        <f t="shared" si="57"/>
        <v>104.18268470655319</v>
      </c>
      <c r="AT145" s="77">
        <f t="shared" si="57"/>
        <v>108.8186047150824</v>
      </c>
    </row>
    <row r="146" spans="2:46" ht="13" x14ac:dyDescent="0.3">
      <c r="B146" s="73" t="s">
        <v>64</v>
      </c>
      <c r="C146" s="47"/>
      <c r="D146" s="47"/>
      <c r="E146" s="90">
        <v>543.048</v>
      </c>
      <c r="F146" s="90">
        <v>581.73299999999995</v>
      </c>
      <c r="G146" s="90">
        <v>607.26300000000003</v>
      </c>
      <c r="H146" s="90">
        <v>646.89800000000002</v>
      </c>
      <c r="I146" s="90">
        <v>701.56399999999996</v>
      </c>
      <c r="J146" s="90">
        <v>730.68100000000004</v>
      </c>
      <c r="K146" s="90">
        <v>848.78699999999992</v>
      </c>
      <c r="L146" s="90">
        <v>860.35900000000004</v>
      </c>
      <c r="M146" s="90">
        <v>866.33800000000008</v>
      </c>
      <c r="N146" s="90">
        <v>344.38299999999998</v>
      </c>
      <c r="O146" s="91">
        <v>537.8738848303509</v>
      </c>
      <c r="P146" s="91">
        <v>730.75045253367171</v>
      </c>
      <c r="Q146" s="91">
        <v>880.01652171378407</v>
      </c>
      <c r="R146" s="91">
        <v>915.00273981762336</v>
      </c>
      <c r="S146" s="91">
        <v>937.68447671015838</v>
      </c>
      <c r="V146" s="73" t="s">
        <v>64</v>
      </c>
      <c r="W146" s="66"/>
      <c r="X146" s="66"/>
      <c r="Y146" s="66">
        <f t="shared" si="56"/>
        <v>7.1236796747248698E-2</v>
      </c>
      <c r="Z146" s="66">
        <f t="shared" si="56"/>
        <v>4.3886112701187807E-2</v>
      </c>
      <c r="AA146" s="66">
        <f t="shared" si="56"/>
        <v>6.5268261033522457E-2</v>
      </c>
      <c r="AB146" s="66">
        <f t="shared" si="56"/>
        <v>8.4504821471081959E-2</v>
      </c>
      <c r="AC146" s="66">
        <f t="shared" si="56"/>
        <v>4.1502984759765438E-2</v>
      </c>
      <c r="AD146" s="19">
        <f t="shared" si="56"/>
        <v>0.16163825253427944</v>
      </c>
      <c r="AE146" s="19">
        <f t="shared" si="56"/>
        <v>1.363357355850181E-2</v>
      </c>
      <c r="AF146" s="19">
        <f t="shared" si="56"/>
        <v>6.9494246006609472E-3</v>
      </c>
      <c r="AG146" s="19">
        <f t="shared" si="56"/>
        <v>-0.60248424979626902</v>
      </c>
      <c r="AH146" s="75">
        <f t="shared" si="56"/>
        <v>0.56184795657843423</v>
      </c>
      <c r="AI146" s="75">
        <f t="shared" si="56"/>
        <v>0.35859069038861291</v>
      </c>
      <c r="AJ146" s="75">
        <f t="shared" si="56"/>
        <v>0.20426408038828336</v>
      </c>
      <c r="AK146" s="75">
        <f t="shared" si="56"/>
        <v>3.9756319615119828E-2</v>
      </c>
      <c r="AL146" s="75">
        <f t="shared" si="56"/>
        <v>2.4788709263379838E-2</v>
      </c>
      <c r="AN146" s="73" t="s">
        <v>64</v>
      </c>
      <c r="AO146" s="76">
        <f t="shared" si="57"/>
        <v>39.751575020373103</v>
      </c>
      <c r="AP146" s="77">
        <f t="shared" si="57"/>
        <v>62.08591621634406</v>
      </c>
      <c r="AQ146" s="77">
        <f t="shared" si="57"/>
        <v>84.349347775772458</v>
      </c>
      <c r="AR146" s="77">
        <f t="shared" si="57"/>
        <v>101.57888973054212</v>
      </c>
      <c r="AS146" s="77">
        <f t="shared" si="57"/>
        <v>105.61729253681857</v>
      </c>
      <c r="AT146" s="77">
        <f t="shared" si="57"/>
        <v>108.23540889469909</v>
      </c>
    </row>
    <row r="147" spans="2:46" ht="13" x14ac:dyDescent="0.3">
      <c r="B147" s="27" t="s">
        <v>65</v>
      </c>
      <c r="C147" s="23"/>
      <c r="D147" s="23"/>
      <c r="E147" s="88">
        <v>4098.0590000000002</v>
      </c>
      <c r="F147" s="88">
        <v>3775.1749999999997</v>
      </c>
      <c r="G147" s="88">
        <v>4129.8609999999999</v>
      </c>
      <c r="H147" s="88">
        <v>4373.46</v>
      </c>
      <c r="I147" s="88">
        <v>5054.6110000000008</v>
      </c>
      <c r="J147" s="88">
        <v>5768.4830000000002</v>
      </c>
      <c r="K147" s="88">
        <v>5435.3230000000003</v>
      </c>
      <c r="L147" s="88">
        <v>5967.6090000000004</v>
      </c>
      <c r="M147" s="88">
        <v>5664.9610000000002</v>
      </c>
      <c r="N147" s="88">
        <v>1087.4440000000002</v>
      </c>
      <c r="O147" s="89">
        <v>1631.0311932725301</v>
      </c>
      <c r="P147" s="89">
        <v>2529.6647443828706</v>
      </c>
      <c r="Q147" s="89">
        <v>3681.8929040790917</v>
      </c>
      <c r="R147" s="89">
        <v>4989.7755226880245</v>
      </c>
      <c r="S147" s="89">
        <v>6097.8211518904609</v>
      </c>
      <c r="V147" s="27" t="s">
        <v>65</v>
      </c>
      <c r="W147" s="66"/>
      <c r="X147" s="66"/>
      <c r="Y147" s="66">
        <f t="shared" si="56"/>
        <v>-7.87894952220064E-2</v>
      </c>
      <c r="Z147" s="66">
        <f t="shared" si="56"/>
        <v>9.3952200891349369E-2</v>
      </c>
      <c r="AA147" s="66">
        <f t="shared" si="56"/>
        <v>5.8984793919214296E-2</v>
      </c>
      <c r="AB147" s="66">
        <f t="shared" si="56"/>
        <v>0.15574647990378354</v>
      </c>
      <c r="AC147" s="66">
        <f t="shared" si="56"/>
        <v>0.14123183762311275</v>
      </c>
      <c r="AD147" s="19">
        <f t="shared" si="56"/>
        <v>-5.7755219179808637E-2</v>
      </c>
      <c r="AE147" s="19">
        <f t="shared" si="56"/>
        <v>9.7930886536089945E-2</v>
      </c>
      <c r="AF147" s="19">
        <f t="shared" si="56"/>
        <v>-5.0715118902729728E-2</v>
      </c>
      <c r="AG147" s="19">
        <f t="shared" si="56"/>
        <v>-0.80804033778873319</v>
      </c>
      <c r="AH147" s="20">
        <f t="shared" si="56"/>
        <v>0.49987603340726494</v>
      </c>
      <c r="AI147" s="20">
        <f t="shared" si="56"/>
        <v>0.55096037084815408</v>
      </c>
      <c r="AJ147" s="20">
        <f t="shared" si="56"/>
        <v>0.45548650755193854</v>
      </c>
      <c r="AK147" s="20">
        <f t="shared" si="56"/>
        <v>0.35522016872352724</v>
      </c>
      <c r="AL147" s="20">
        <f t="shared" si="56"/>
        <v>0.22206322191534689</v>
      </c>
      <c r="AN147" s="27" t="s">
        <v>65</v>
      </c>
      <c r="AO147" s="21">
        <f t="shared" si="57"/>
        <v>19.195966221126682</v>
      </c>
      <c r="AP147" s="22">
        <f t="shared" si="57"/>
        <v>28.79156967316333</v>
      </c>
      <c r="AQ147" s="22">
        <f t="shared" si="57"/>
        <v>44.654583577589861</v>
      </c>
      <c r="AR147" s="22">
        <f t="shared" si="57"/>
        <v>64.994143897532425</v>
      </c>
      <c r="AS147" s="22">
        <f t="shared" si="57"/>
        <v>88.081374658855097</v>
      </c>
      <c r="AT147" s="22">
        <f t="shared" si="57"/>
        <v>107.64100850633325</v>
      </c>
    </row>
    <row r="148" spans="2:46" ht="4" customHeight="1" x14ac:dyDescent="0.25"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50"/>
      <c r="P148" s="50"/>
      <c r="Q148" s="50"/>
      <c r="R148" s="50"/>
      <c r="S148" s="50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50"/>
      <c r="AI148" s="50"/>
      <c r="AJ148" s="50"/>
      <c r="AK148" s="50"/>
      <c r="AL148" s="50"/>
      <c r="AP148" s="50"/>
      <c r="AQ148" s="50"/>
      <c r="AR148" s="50"/>
      <c r="AS148" s="50"/>
      <c r="AT148" s="50"/>
    </row>
    <row r="149" spans="2:46" x14ac:dyDescent="0.25">
      <c r="B149" s="51" t="s">
        <v>70</v>
      </c>
      <c r="C149" s="51"/>
      <c r="D149" s="51"/>
      <c r="E149" s="52"/>
      <c r="V149" s="84" t="s">
        <v>70</v>
      </c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N149" s="51"/>
      <c r="AO149" s="51"/>
      <c r="AP149" s="52"/>
    </row>
    <row r="152" spans="2:46" x14ac:dyDescent="0.25"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46" x14ac:dyDescent="0.25"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V153" s="2" t="s">
        <v>23</v>
      </c>
    </row>
  </sheetData>
  <mergeCells count="20">
    <mergeCell ref="V149:AK149"/>
    <mergeCell ref="B92:S92"/>
    <mergeCell ref="V92:AL92"/>
    <mergeCell ref="AN92:AT92"/>
    <mergeCell ref="V121:AK121"/>
    <mergeCell ref="B124:S124"/>
    <mergeCell ref="V124:AL124"/>
    <mergeCell ref="AN124:AT124"/>
    <mergeCell ref="B46:S46"/>
    <mergeCell ref="V46:AL46"/>
    <mergeCell ref="AN46:AT46"/>
    <mergeCell ref="B78:S78"/>
    <mergeCell ref="V78:AL78"/>
    <mergeCell ref="AN78:AT78"/>
    <mergeCell ref="B3:S3"/>
    <mergeCell ref="V3:AL3"/>
    <mergeCell ref="AN3:AT3"/>
    <mergeCell ref="B38:B39"/>
    <mergeCell ref="V38:V39"/>
    <mergeCell ref="AN38:AN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tbl_report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Emina Cardamone</dc:creator>
  <cp:lastModifiedBy>Emina Cardamone</cp:lastModifiedBy>
  <dcterms:created xsi:type="dcterms:W3CDTF">2021-09-29T20:24:47Z</dcterms:created>
  <dcterms:modified xsi:type="dcterms:W3CDTF">2021-09-29T20:26:30Z</dcterms:modified>
</cp:coreProperties>
</file>