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econ-my.sharepoint.com/personal/ecardamone_oxfordeconomics_com/Documents/California/Lodging 2021/"/>
    </mc:Choice>
  </mc:AlternateContent>
  <xr:revisionPtr revIDLastSave="3" documentId="8_{48BCB83D-2CC2-402D-8B08-30CDEE0072A9}" xr6:coauthVersionLast="47" xr6:coauthVersionMax="47" xr10:uidLastSave="{F953BF82-DB67-4F99-BD6E-2377BA6FF544}"/>
  <bookViews>
    <workbookView xWindow="-110" yWindow="-110" windowWidth="25820" windowHeight="15620" xr2:uid="{730B77F4-E6BB-40D6-AF93-D3864A5CF7A1}"/>
  </bookViews>
  <sheets>
    <sheet name="report_summary" sheetId="2" r:id="rId1"/>
    <sheet name="report_a_cc" sheetId="3" r:id="rId2"/>
    <sheet name="report_a_cv" sheetId="4" r:id="rId3"/>
    <sheet name="report_a_de" sheetId="5" r:id="rId4"/>
    <sheet name="report_a_gc" sheetId="6" r:id="rId5"/>
    <sheet name="report_a_hs" sheetId="7" r:id="rId6"/>
    <sheet name="report_a_ie" sheetId="8" r:id="rId7"/>
    <sheet name="report_a_la" sheetId="9" r:id="rId8"/>
    <sheet name="report_a_nc" sheetId="10" r:id="rId9"/>
    <sheet name="report_a_oc" sheetId="11" r:id="rId10"/>
    <sheet name="report_a_sc" sheetId="12" r:id="rId11"/>
    <sheet name="report_a_sd" sheetId="13" r:id="rId12"/>
    <sheet name="report_a_sf" sheetId="14" r:id="rId13"/>
    <sheet name="report_a_ca" sheetId="15" r:id="rId14"/>
    <sheet name="report_a_gateway" sheetId="1" r:id="rId15"/>
    <sheet name="report_a_rest" sheetId="16" r:id="rId16"/>
  </sheets>
  <externalReferences>
    <externalReference r:id="rId17"/>
    <externalReference r:id="rId18"/>
  </externalReferences>
  <definedNames>
    <definedName name="cur_scenario">[1]set_vars!$D$10</definedName>
    <definedName name="model_columns">[1]model!$5:$5</definedName>
    <definedName name="model_data">[1]model!$1:$1048576</definedName>
    <definedName name="model_rows">[1]model!$A:$A</definedName>
    <definedName name="scn_columns">[2]scn_sheet!$3:$3</definedName>
    <definedName name="scn_data">[2]scn_sheet!$1:$1048576</definedName>
    <definedName name="scn_rows">[2]scn_sheet!$B:$B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5" l="1"/>
  <c r="O24" i="15"/>
  <c r="P32" i="15"/>
  <c r="Q32" i="15"/>
  <c r="R30" i="15"/>
  <c r="S30" i="15"/>
  <c r="N31" i="15"/>
  <c r="P31" i="15"/>
  <c r="Q26" i="15"/>
  <c r="S25" i="15"/>
  <c r="N26" i="15"/>
  <c r="O32" i="15"/>
  <c r="N27" i="15"/>
  <c r="P33" i="15"/>
  <c r="Q33" i="15"/>
  <c r="S33" i="15"/>
  <c r="R23" i="15"/>
  <c r="S23" i="15"/>
  <c r="M32" i="15"/>
  <c r="M31" i="15"/>
  <c r="M30" i="15"/>
  <c r="R27" i="15"/>
  <c r="P26" i="15"/>
  <c r="N24" i="15"/>
  <c r="S32" i="15"/>
  <c r="R33" i="15"/>
  <c r="N23" i="14"/>
  <c r="O30" i="14"/>
  <c r="Q25" i="14"/>
  <c r="R30" i="14"/>
  <c r="N25" i="14"/>
  <c r="O31" i="14"/>
  <c r="Q26" i="14"/>
  <c r="N26" i="14"/>
  <c r="O33" i="14"/>
  <c r="Q27" i="14"/>
  <c r="R33" i="14"/>
  <c r="S27" i="14"/>
  <c r="M32" i="14"/>
  <c r="M31" i="14"/>
  <c r="M30" i="14"/>
  <c r="R32" i="14"/>
  <c r="S30" i="14"/>
  <c r="S33" i="14"/>
  <c r="N23" i="13"/>
  <c r="O32" i="13"/>
  <c r="P24" i="13"/>
  <c r="R30" i="13"/>
  <c r="S30" i="13"/>
  <c r="O31" i="13"/>
  <c r="Q31" i="13"/>
  <c r="R26" i="13"/>
  <c r="N27" i="13"/>
  <c r="O33" i="13"/>
  <c r="R27" i="13"/>
  <c r="S23" i="13"/>
  <c r="M32" i="13"/>
  <c r="M31" i="13"/>
  <c r="M30" i="13"/>
  <c r="Q32" i="13"/>
  <c r="S33" i="13"/>
  <c r="R33" i="13"/>
  <c r="N30" i="12"/>
  <c r="R30" i="12"/>
  <c r="P26" i="12"/>
  <c r="Q26" i="12"/>
  <c r="R25" i="12"/>
  <c r="N26" i="12"/>
  <c r="S26" i="12"/>
  <c r="O33" i="12"/>
  <c r="R27" i="12"/>
  <c r="S27" i="12"/>
  <c r="S23" i="12"/>
  <c r="O30" i="11"/>
  <c r="Q23" i="11"/>
  <c r="N24" i="11"/>
  <c r="R30" i="11"/>
  <c r="N25" i="11"/>
  <c r="P26" i="11"/>
  <c r="O33" i="11"/>
  <c r="P33" i="11"/>
  <c r="R27" i="11"/>
  <c r="N23" i="11"/>
  <c r="N23" i="10"/>
  <c r="O32" i="10"/>
  <c r="P32" i="10"/>
  <c r="S30" i="10"/>
  <c r="N24" i="10"/>
  <c r="R30" i="10"/>
  <c r="S26" i="10"/>
  <c r="Q26" i="10"/>
  <c r="O33" i="10"/>
  <c r="P33" i="10"/>
  <c r="M32" i="12"/>
  <c r="M31" i="12"/>
  <c r="M30" i="12"/>
  <c r="O24" i="12"/>
  <c r="Q27" i="12"/>
  <c r="P27" i="12"/>
  <c r="S32" i="12"/>
  <c r="N25" i="12"/>
  <c r="S30" i="12"/>
  <c r="R33" i="12"/>
  <c r="O32" i="11"/>
  <c r="M32" i="11"/>
  <c r="M31" i="11"/>
  <c r="M30" i="11"/>
  <c r="S27" i="11"/>
  <c r="Q27" i="11"/>
  <c r="S32" i="11"/>
  <c r="S30" i="11"/>
  <c r="P24" i="11"/>
  <c r="S33" i="11"/>
  <c r="M32" i="10"/>
  <c r="M31" i="10"/>
  <c r="M30" i="10"/>
  <c r="S27" i="10"/>
  <c r="R27" i="10"/>
  <c r="Q25" i="10"/>
  <c r="O24" i="10"/>
  <c r="S25" i="10"/>
  <c r="R33" i="10"/>
  <c r="O23" i="10"/>
  <c r="O31" i="9"/>
  <c r="R32" i="9"/>
  <c r="P24" i="9"/>
  <c r="R30" i="9"/>
  <c r="N25" i="9"/>
  <c r="Q26" i="9"/>
  <c r="S25" i="9"/>
  <c r="P26" i="9"/>
  <c r="S32" i="9"/>
  <c r="N27" i="9"/>
  <c r="P27" i="9"/>
  <c r="R27" i="9"/>
  <c r="M32" i="9"/>
  <c r="M31" i="9"/>
  <c r="S30" i="9"/>
  <c r="O30" i="9"/>
  <c r="N30" i="9"/>
  <c r="M30" i="9"/>
  <c r="R26" i="9"/>
  <c r="S24" i="9"/>
  <c r="O24" i="9"/>
  <c r="N24" i="9"/>
  <c r="S33" i="9"/>
  <c r="Q27" i="9"/>
  <c r="O33" i="9"/>
  <c r="S30" i="8"/>
  <c r="P24" i="8"/>
  <c r="R25" i="8"/>
  <c r="N31" i="8"/>
  <c r="S25" i="8"/>
  <c r="N27" i="8"/>
  <c r="O32" i="8"/>
  <c r="R26" i="8"/>
  <c r="P33" i="8"/>
  <c r="Q33" i="8"/>
  <c r="R27" i="8"/>
  <c r="N23" i="8"/>
  <c r="N30" i="7"/>
  <c r="O30" i="7"/>
  <c r="O24" i="7"/>
  <c r="N31" i="7"/>
  <c r="O31" i="7"/>
  <c r="Q26" i="7"/>
  <c r="R26" i="7"/>
  <c r="S26" i="7"/>
  <c r="N26" i="7"/>
  <c r="N27" i="7"/>
  <c r="R27" i="7"/>
  <c r="S33" i="7"/>
  <c r="P23" i="7"/>
  <c r="S23" i="7"/>
  <c r="R32" i="8"/>
  <c r="M32" i="8"/>
  <c r="M31" i="8"/>
  <c r="M30" i="8"/>
  <c r="S26" i="8"/>
  <c r="N24" i="8"/>
  <c r="N33" i="8"/>
  <c r="N30" i="8"/>
  <c r="R33" i="8"/>
  <c r="M32" i="7"/>
  <c r="M31" i="7"/>
  <c r="M30" i="7"/>
  <c r="S24" i="7"/>
  <c r="N24" i="7"/>
  <c r="Q27" i="7"/>
  <c r="P33" i="7"/>
  <c r="S32" i="7"/>
  <c r="R25" i="7"/>
  <c r="S30" i="7"/>
  <c r="R30" i="7"/>
  <c r="P24" i="7"/>
  <c r="O23" i="7"/>
  <c r="N23" i="7"/>
  <c r="N30" i="6"/>
  <c r="O24" i="6"/>
  <c r="S30" i="6"/>
  <c r="N25" i="6"/>
  <c r="O25" i="6"/>
  <c r="P31" i="6"/>
  <c r="Q25" i="6"/>
  <c r="R31" i="6"/>
  <c r="R26" i="6"/>
  <c r="O33" i="6"/>
  <c r="P27" i="6"/>
  <c r="R27" i="6"/>
  <c r="S23" i="6"/>
  <c r="M32" i="6"/>
  <c r="M31" i="6"/>
  <c r="M30" i="6"/>
  <c r="S27" i="6"/>
  <c r="S25" i="6"/>
  <c r="S31" i="6"/>
  <c r="S32" i="6"/>
  <c r="O24" i="5"/>
  <c r="P30" i="5"/>
  <c r="R24" i="5"/>
  <c r="S30" i="5"/>
  <c r="O31" i="5"/>
  <c r="P31" i="5"/>
  <c r="S31" i="5"/>
  <c r="N27" i="5"/>
  <c r="O33" i="5"/>
  <c r="P33" i="5"/>
  <c r="R33" i="5"/>
  <c r="R23" i="5"/>
  <c r="R32" i="5"/>
  <c r="M32" i="5"/>
  <c r="M31" i="5"/>
  <c r="M30" i="5"/>
  <c r="R27" i="5"/>
  <c r="P26" i="5"/>
  <c r="P24" i="5"/>
  <c r="R26" i="5"/>
  <c r="Q25" i="5"/>
  <c r="N31" i="5"/>
  <c r="N24" i="5"/>
  <c r="Q33" i="5"/>
  <c r="N33" i="5"/>
  <c r="O23" i="4"/>
  <c r="O24" i="4"/>
  <c r="P24" i="4"/>
  <c r="R25" i="4"/>
  <c r="N25" i="4"/>
  <c r="N26" i="4"/>
  <c r="O32" i="4"/>
  <c r="P26" i="4"/>
  <c r="P33" i="4"/>
  <c r="Q33" i="4"/>
  <c r="R27" i="4"/>
  <c r="S33" i="4"/>
  <c r="N23" i="4"/>
  <c r="M32" i="4"/>
  <c r="N31" i="4"/>
  <c r="M31" i="4"/>
  <c r="N30" i="4"/>
  <c r="M30" i="4"/>
  <c r="R26" i="4"/>
  <c r="N24" i="4"/>
  <c r="N27" i="4"/>
  <c r="R33" i="4"/>
  <c r="S23" i="4"/>
  <c r="R33" i="3"/>
  <c r="R32" i="3"/>
  <c r="M32" i="3"/>
  <c r="O31" i="3"/>
  <c r="M31" i="3"/>
  <c r="M30" i="3"/>
  <c r="S25" i="3"/>
  <c r="Q25" i="3"/>
  <c r="O25" i="3"/>
  <c r="O24" i="3"/>
  <c r="N23" i="3"/>
  <c r="P32" i="3"/>
  <c r="Q23" i="3"/>
  <c r="R23" i="3"/>
  <c r="N24" i="3"/>
  <c r="O30" i="3"/>
  <c r="P24" i="3"/>
  <c r="Q24" i="3"/>
  <c r="R24" i="3"/>
  <c r="S24" i="3"/>
  <c r="N25" i="3"/>
  <c r="P25" i="3"/>
  <c r="Q31" i="3"/>
  <c r="R25" i="3"/>
  <c r="S31" i="3"/>
  <c r="N26" i="3"/>
  <c r="O32" i="3"/>
  <c r="P26" i="3"/>
  <c r="Q32" i="3"/>
  <c r="S26" i="3"/>
  <c r="N27" i="3"/>
  <c r="O27" i="3"/>
  <c r="P27" i="3"/>
  <c r="Q27" i="3"/>
  <c r="R27" i="3"/>
  <c r="S27" i="3"/>
  <c r="O23" i="3"/>
  <c r="S23" i="3"/>
  <c r="P31" i="13" l="1"/>
  <c r="P31" i="14"/>
  <c r="P23" i="3"/>
  <c r="O26" i="3"/>
  <c r="Q30" i="3"/>
  <c r="S32" i="3"/>
  <c r="P25" i="6"/>
  <c r="S27" i="13"/>
  <c r="P30" i="3"/>
  <c r="R30" i="3"/>
  <c r="N33" i="3"/>
  <c r="S32" i="4"/>
  <c r="O23" i="5"/>
  <c r="R25" i="6"/>
  <c r="Q27" i="8"/>
  <c r="Q26" i="8"/>
  <c r="N30" i="11"/>
  <c r="N31" i="13"/>
  <c r="N31" i="14"/>
  <c r="O26" i="15"/>
  <c r="O31" i="15"/>
  <c r="S26" i="5"/>
  <c r="Q26" i="3"/>
  <c r="S30" i="3"/>
  <c r="O33" i="3"/>
  <c r="P26" i="8"/>
  <c r="R33" i="9"/>
  <c r="N30" i="10"/>
  <c r="S26" i="11"/>
  <c r="R26" i="3"/>
  <c r="N27" i="10"/>
  <c r="P33" i="12"/>
  <c r="P33" i="13"/>
  <c r="P33" i="14"/>
  <c r="N31" i="3"/>
  <c r="Q33" i="3"/>
  <c r="P23" i="4"/>
  <c r="Q23" i="9"/>
  <c r="S24" i="15"/>
  <c r="P32" i="9"/>
  <c r="R26" i="10"/>
  <c r="P31" i="3"/>
  <c r="S33" i="3"/>
  <c r="N30" i="14"/>
  <c r="P33" i="3"/>
  <c r="P24" i="12"/>
  <c r="Q25" i="4"/>
  <c r="Q26" i="5"/>
  <c r="O33" i="8"/>
  <c r="R31" i="9"/>
  <c r="N23" i="9"/>
  <c r="P31" i="10"/>
  <c r="N26" i="11"/>
  <c r="P31" i="11"/>
  <c r="R26" i="12"/>
  <c r="N30" i="13"/>
  <c r="R26" i="14"/>
  <c r="N24" i="14"/>
  <c r="N26" i="9"/>
  <c r="R31" i="3"/>
  <c r="P31" i="12"/>
  <c r="N32" i="3"/>
  <c r="S26" i="4"/>
  <c r="N24" i="6"/>
  <c r="R33" i="11"/>
  <c r="N24" i="13"/>
  <c r="P30" i="14"/>
  <c r="S31" i="4"/>
  <c r="O31" i="4"/>
  <c r="O32" i="5"/>
  <c r="Q24" i="5"/>
  <c r="N27" i="6"/>
  <c r="P30" i="6"/>
  <c r="O32" i="7"/>
  <c r="Q33" i="7"/>
  <c r="S32" i="8"/>
  <c r="O24" i="8"/>
  <c r="P31" i="9"/>
  <c r="N25" i="10"/>
  <c r="R26" i="11"/>
  <c r="N33" i="12"/>
  <c r="N33" i="14"/>
  <c r="O32" i="6"/>
  <c r="R25" i="10"/>
  <c r="Q27" i="10"/>
  <c r="Q26" i="11"/>
  <c r="O32" i="14"/>
  <c r="Q33" i="14"/>
  <c r="S26" i="13"/>
  <c r="S26" i="14"/>
  <c r="O24" i="14"/>
  <c r="N30" i="3"/>
  <c r="P26" i="7"/>
  <c r="P23" i="8"/>
  <c r="P25" i="12"/>
  <c r="Q33" i="11"/>
  <c r="R25" i="15"/>
  <c r="S26" i="15"/>
  <c r="P23" i="15"/>
  <c r="O27" i="15"/>
  <c r="R26" i="15"/>
  <c r="P24" i="15"/>
  <c r="Q27" i="15"/>
  <c r="N23" i="15"/>
  <c r="Q24" i="15"/>
  <c r="Q31" i="15"/>
  <c r="R24" i="15"/>
  <c r="P27" i="15"/>
  <c r="R31" i="15"/>
  <c r="S31" i="15"/>
  <c r="N25" i="15"/>
  <c r="O25" i="15"/>
  <c r="S27" i="15"/>
  <c r="N32" i="15"/>
  <c r="Q25" i="15"/>
  <c r="P25" i="15"/>
  <c r="O30" i="15"/>
  <c r="O23" i="15"/>
  <c r="P30" i="15"/>
  <c r="R32" i="15"/>
  <c r="Q30" i="15"/>
  <c r="Q23" i="15"/>
  <c r="N33" i="15"/>
  <c r="O33" i="15"/>
  <c r="P23" i="14"/>
  <c r="P24" i="14"/>
  <c r="O23" i="14"/>
  <c r="Q24" i="14"/>
  <c r="P26" i="14"/>
  <c r="N27" i="14"/>
  <c r="R23" i="14"/>
  <c r="R24" i="14"/>
  <c r="S24" i="14"/>
  <c r="S31" i="14"/>
  <c r="Q31" i="14"/>
  <c r="P27" i="14"/>
  <c r="R27" i="14"/>
  <c r="O27" i="14"/>
  <c r="R31" i="14"/>
  <c r="O25" i="14"/>
  <c r="N32" i="14"/>
  <c r="P25" i="14"/>
  <c r="P32" i="14"/>
  <c r="Q32" i="14"/>
  <c r="S25" i="14"/>
  <c r="Q30" i="14"/>
  <c r="S32" i="14"/>
  <c r="Q23" i="14"/>
  <c r="O26" i="14"/>
  <c r="R25" i="14"/>
  <c r="S23" i="14"/>
  <c r="Q24" i="13"/>
  <c r="O23" i="13"/>
  <c r="O24" i="13"/>
  <c r="P26" i="13"/>
  <c r="R24" i="13"/>
  <c r="Q26" i="13"/>
  <c r="N26" i="13"/>
  <c r="O27" i="13"/>
  <c r="Q33" i="13"/>
  <c r="O30" i="13"/>
  <c r="P23" i="13"/>
  <c r="Q23" i="13"/>
  <c r="R31" i="13"/>
  <c r="S24" i="13"/>
  <c r="Q27" i="13"/>
  <c r="S31" i="13"/>
  <c r="P27" i="13"/>
  <c r="N25" i="13"/>
  <c r="O25" i="13"/>
  <c r="N32" i="13"/>
  <c r="Q25" i="13"/>
  <c r="P32" i="13"/>
  <c r="R25" i="13"/>
  <c r="P25" i="13"/>
  <c r="S25" i="13"/>
  <c r="P30" i="13"/>
  <c r="R32" i="13"/>
  <c r="Q30" i="13"/>
  <c r="S32" i="13"/>
  <c r="O26" i="13"/>
  <c r="N33" i="13"/>
  <c r="R23" i="13"/>
  <c r="O30" i="12"/>
  <c r="N23" i="12"/>
  <c r="R31" i="12"/>
  <c r="O23" i="12"/>
  <c r="O32" i="12"/>
  <c r="O31" i="12"/>
  <c r="S31" i="12"/>
  <c r="N24" i="12"/>
  <c r="Q25" i="12"/>
  <c r="Q23" i="12"/>
  <c r="N27" i="11"/>
  <c r="N31" i="11"/>
  <c r="P32" i="11"/>
  <c r="O31" i="11"/>
  <c r="R25" i="11"/>
  <c r="O24" i="11"/>
  <c r="O23" i="11"/>
  <c r="S25" i="11"/>
  <c r="P23" i="11"/>
  <c r="N26" i="10"/>
  <c r="S33" i="10"/>
  <c r="P26" i="10"/>
  <c r="S32" i="10"/>
  <c r="N31" i="10"/>
  <c r="P24" i="10"/>
  <c r="O30" i="10"/>
  <c r="O31" i="10"/>
  <c r="P23" i="10"/>
  <c r="Q23" i="10"/>
  <c r="Q33" i="12"/>
  <c r="Q31" i="12"/>
  <c r="R24" i="12"/>
  <c r="S33" i="12"/>
  <c r="Q24" i="12"/>
  <c r="S24" i="12"/>
  <c r="N31" i="12"/>
  <c r="O27" i="12"/>
  <c r="N27" i="12"/>
  <c r="O25" i="12"/>
  <c r="N32" i="12"/>
  <c r="R32" i="12"/>
  <c r="P23" i="12"/>
  <c r="Q30" i="12"/>
  <c r="Q32" i="12"/>
  <c r="P30" i="12"/>
  <c r="O26" i="12"/>
  <c r="P32" i="12"/>
  <c r="S25" i="12"/>
  <c r="R23" i="12"/>
  <c r="Q31" i="11"/>
  <c r="R24" i="11"/>
  <c r="P27" i="11"/>
  <c r="R31" i="11"/>
  <c r="Q24" i="11"/>
  <c r="S24" i="11"/>
  <c r="S31" i="11"/>
  <c r="O27" i="11"/>
  <c r="O25" i="11"/>
  <c r="N32" i="11"/>
  <c r="Q32" i="11"/>
  <c r="Q25" i="11"/>
  <c r="P30" i="11"/>
  <c r="R32" i="11"/>
  <c r="Q30" i="11"/>
  <c r="P25" i="11"/>
  <c r="O26" i="11"/>
  <c r="N33" i="11"/>
  <c r="R23" i="11"/>
  <c r="S23" i="11"/>
  <c r="Q31" i="10"/>
  <c r="R24" i="10"/>
  <c r="P27" i="10"/>
  <c r="R31" i="10"/>
  <c r="O27" i="10"/>
  <c r="S24" i="10"/>
  <c r="S31" i="10"/>
  <c r="Q33" i="10"/>
  <c r="Q24" i="10"/>
  <c r="O25" i="10"/>
  <c r="N32" i="10"/>
  <c r="Q32" i="10"/>
  <c r="P25" i="10"/>
  <c r="P30" i="10"/>
  <c r="R32" i="10"/>
  <c r="Q30" i="10"/>
  <c r="O26" i="10"/>
  <c r="N33" i="10"/>
  <c r="R23" i="10"/>
  <c r="S23" i="10"/>
  <c r="S26" i="9"/>
  <c r="S27" i="9"/>
  <c r="O32" i="9"/>
  <c r="S23" i="9"/>
  <c r="P33" i="9"/>
  <c r="N31" i="9"/>
  <c r="Q31" i="9"/>
  <c r="R24" i="9"/>
  <c r="S31" i="9"/>
  <c r="Q33" i="9"/>
  <c r="O27" i="9"/>
  <c r="Q24" i="9"/>
  <c r="O25" i="9"/>
  <c r="N32" i="9"/>
  <c r="P25" i="9"/>
  <c r="Q25" i="9"/>
  <c r="O23" i="9"/>
  <c r="P30" i="9"/>
  <c r="Q32" i="9"/>
  <c r="P23" i="9"/>
  <c r="Q30" i="9"/>
  <c r="R25" i="9"/>
  <c r="O26" i="9"/>
  <c r="N33" i="9"/>
  <c r="R23" i="9"/>
  <c r="P30" i="8"/>
  <c r="P31" i="8"/>
  <c r="R30" i="8"/>
  <c r="O23" i="8"/>
  <c r="Q25" i="8"/>
  <c r="P32" i="8"/>
  <c r="O31" i="8"/>
  <c r="S31" i="8"/>
  <c r="N26" i="8"/>
  <c r="S23" i="8"/>
  <c r="S25" i="7"/>
  <c r="P31" i="7"/>
  <c r="O33" i="7"/>
  <c r="R33" i="7"/>
  <c r="O27" i="7"/>
  <c r="Q24" i="8"/>
  <c r="Q31" i="8"/>
  <c r="R24" i="8"/>
  <c r="P27" i="8"/>
  <c r="R31" i="8"/>
  <c r="S33" i="8"/>
  <c r="O27" i="8"/>
  <c r="S24" i="8"/>
  <c r="N25" i="8"/>
  <c r="O25" i="8"/>
  <c r="S27" i="8"/>
  <c r="N32" i="8"/>
  <c r="P25" i="8"/>
  <c r="O30" i="8"/>
  <c r="Q32" i="8"/>
  <c r="Q30" i="8"/>
  <c r="Q23" i="8"/>
  <c r="O26" i="8"/>
  <c r="R23" i="8"/>
  <c r="Q31" i="7"/>
  <c r="R31" i="7"/>
  <c r="S31" i="7"/>
  <c r="Q24" i="7"/>
  <c r="P27" i="7"/>
  <c r="N25" i="7"/>
  <c r="R24" i="7"/>
  <c r="O25" i="7"/>
  <c r="S27" i="7"/>
  <c r="N32" i="7"/>
  <c r="P25" i="7"/>
  <c r="Q25" i="7"/>
  <c r="P32" i="7"/>
  <c r="Q32" i="7"/>
  <c r="P30" i="7"/>
  <c r="R32" i="7"/>
  <c r="Q30" i="7"/>
  <c r="Q23" i="7"/>
  <c r="O26" i="7"/>
  <c r="N33" i="7"/>
  <c r="R23" i="7"/>
  <c r="P32" i="6"/>
  <c r="P26" i="6"/>
  <c r="N26" i="6"/>
  <c r="O23" i="6"/>
  <c r="S26" i="6"/>
  <c r="Q26" i="6"/>
  <c r="R30" i="6"/>
  <c r="Q27" i="6"/>
  <c r="O30" i="6"/>
  <c r="N23" i="6"/>
  <c r="Q23" i="6"/>
  <c r="R23" i="6"/>
  <c r="N31" i="6"/>
  <c r="O31" i="6"/>
  <c r="P24" i="6"/>
  <c r="Q31" i="6"/>
  <c r="R24" i="6"/>
  <c r="O27" i="6"/>
  <c r="S24" i="6"/>
  <c r="P33" i="6"/>
  <c r="Q33" i="6"/>
  <c r="R33" i="6"/>
  <c r="S33" i="6"/>
  <c r="Q24" i="6"/>
  <c r="N32" i="6"/>
  <c r="R32" i="6"/>
  <c r="P23" i="6"/>
  <c r="Q30" i="6"/>
  <c r="Q32" i="6"/>
  <c r="O26" i="6"/>
  <c r="N33" i="6"/>
  <c r="O26" i="5"/>
  <c r="N26" i="5"/>
  <c r="P25" i="5"/>
  <c r="Q27" i="5"/>
  <c r="R30" i="5"/>
  <c r="Q30" i="5"/>
  <c r="Q23" i="5"/>
  <c r="P23" i="5"/>
  <c r="S23" i="5"/>
  <c r="Q31" i="5"/>
  <c r="P27" i="5"/>
  <c r="R31" i="5"/>
  <c r="S33" i="5"/>
  <c r="O27" i="5"/>
  <c r="S24" i="5"/>
  <c r="N25" i="5"/>
  <c r="O25" i="5"/>
  <c r="S27" i="5"/>
  <c r="N32" i="5"/>
  <c r="N30" i="5"/>
  <c r="P32" i="5"/>
  <c r="N23" i="5"/>
  <c r="R25" i="5"/>
  <c r="O30" i="5"/>
  <c r="Q32" i="5"/>
  <c r="S25" i="5"/>
  <c r="S32" i="5"/>
  <c r="Q26" i="4"/>
  <c r="Q32" i="4"/>
  <c r="S27" i="4"/>
  <c r="O33" i="4"/>
  <c r="S30" i="4"/>
  <c r="R30" i="4"/>
  <c r="P31" i="4"/>
  <c r="P32" i="4"/>
  <c r="Q31" i="4"/>
  <c r="R24" i="4"/>
  <c r="P27" i="4"/>
  <c r="R31" i="4"/>
  <c r="O27" i="4"/>
  <c r="S24" i="4"/>
  <c r="Q27" i="4"/>
  <c r="Q24" i="4"/>
  <c r="O25" i="4"/>
  <c r="N32" i="4"/>
  <c r="O30" i="4"/>
  <c r="S25" i="4"/>
  <c r="P30" i="4"/>
  <c r="R32" i="4"/>
  <c r="Q30" i="4"/>
  <c r="Q23" i="4"/>
  <c r="O26" i="4"/>
  <c r="N33" i="4"/>
  <c r="P25" i="4"/>
  <c r="R23" i="4"/>
  <c r="B2" i="16" l="1"/>
  <c r="C32" i="16"/>
  <c r="C25" i="16"/>
  <c r="C24" i="16"/>
  <c r="C23" i="16"/>
  <c r="C22" i="16"/>
  <c r="C21" i="16"/>
  <c r="C20" i="16"/>
  <c r="C19" i="16"/>
  <c r="C18" i="16"/>
  <c r="B2" i="1"/>
  <c r="C32" i="1"/>
  <c r="C31" i="1"/>
  <c r="C24" i="1"/>
  <c r="C23" i="1"/>
  <c r="C22" i="1"/>
  <c r="C21" i="1"/>
  <c r="C20" i="1"/>
  <c r="C19" i="1"/>
  <c r="C18" i="1"/>
  <c r="C30" i="1" l="1"/>
  <c r="C30" i="16"/>
  <c r="C31" i="16"/>
  <c r="C26" i="16"/>
  <c r="C25" i="1"/>
  <c r="C26" i="1"/>
  <c r="C32" i="15"/>
  <c r="C25" i="15"/>
  <c r="C24" i="15"/>
  <c r="C23" i="15"/>
  <c r="C22" i="15"/>
  <c r="C21" i="15"/>
  <c r="C20" i="15"/>
  <c r="C19" i="15"/>
  <c r="C18" i="15"/>
  <c r="C32" i="14"/>
  <c r="C25" i="14"/>
  <c r="C24" i="14"/>
  <c r="C23" i="14"/>
  <c r="C22" i="14"/>
  <c r="C21" i="14"/>
  <c r="C20" i="14"/>
  <c r="C19" i="14"/>
  <c r="C18" i="14"/>
  <c r="C32" i="13"/>
  <c r="C31" i="13"/>
  <c r="C24" i="13"/>
  <c r="C23" i="13"/>
  <c r="C22" i="13"/>
  <c r="C21" i="13"/>
  <c r="C20" i="13"/>
  <c r="C19" i="13"/>
  <c r="C18" i="13"/>
  <c r="C32" i="12"/>
  <c r="C31" i="12"/>
  <c r="C24" i="12"/>
  <c r="C23" i="12"/>
  <c r="C22" i="12"/>
  <c r="C21" i="12"/>
  <c r="C20" i="12"/>
  <c r="C19" i="12"/>
  <c r="C18" i="12"/>
  <c r="C30" i="11"/>
  <c r="C32" i="11"/>
  <c r="C24" i="11"/>
  <c r="C23" i="11"/>
  <c r="C22" i="11"/>
  <c r="C21" i="11"/>
  <c r="C20" i="11"/>
  <c r="C19" i="11"/>
  <c r="C18" i="11"/>
  <c r="C32" i="10"/>
  <c r="C25" i="10"/>
  <c r="C24" i="10"/>
  <c r="C23" i="10"/>
  <c r="C22" i="10"/>
  <c r="C21" i="10"/>
  <c r="C20" i="10"/>
  <c r="C19" i="10"/>
  <c r="C18" i="10"/>
  <c r="C32" i="9"/>
  <c r="C31" i="9"/>
  <c r="C24" i="9"/>
  <c r="C23" i="9"/>
  <c r="C22" i="9"/>
  <c r="C21" i="9"/>
  <c r="C20" i="9"/>
  <c r="C19" i="9"/>
  <c r="C18" i="9"/>
  <c r="C32" i="8"/>
  <c r="C24" i="8"/>
  <c r="C23" i="8"/>
  <c r="C22" i="8"/>
  <c r="C21" i="8"/>
  <c r="C20" i="8"/>
  <c r="C19" i="8"/>
  <c r="C18" i="8"/>
  <c r="C32" i="7"/>
  <c r="C31" i="7"/>
  <c r="C24" i="7"/>
  <c r="C23" i="7"/>
  <c r="C22" i="7"/>
  <c r="C21" i="7"/>
  <c r="C20" i="7"/>
  <c r="C19" i="7"/>
  <c r="C18" i="7"/>
  <c r="C32" i="6"/>
  <c r="C24" i="6"/>
  <c r="C23" i="6"/>
  <c r="C22" i="6"/>
  <c r="C21" i="6"/>
  <c r="C20" i="6"/>
  <c r="C19" i="6"/>
  <c r="C18" i="6"/>
  <c r="C31" i="5"/>
  <c r="C24" i="5"/>
  <c r="C23" i="5"/>
  <c r="C22" i="5"/>
  <c r="C21" i="5"/>
  <c r="C20" i="5"/>
  <c r="C19" i="5"/>
  <c r="C18" i="5"/>
  <c r="C32" i="4"/>
  <c r="C31" i="4"/>
  <c r="C24" i="4"/>
  <c r="C23" i="4"/>
  <c r="C22" i="4"/>
  <c r="C21" i="4"/>
  <c r="C20" i="4"/>
  <c r="C19" i="4"/>
  <c r="C18" i="4"/>
  <c r="C32" i="3"/>
  <c r="C25" i="3"/>
  <c r="C24" i="3"/>
  <c r="C23" i="3"/>
  <c r="C22" i="3"/>
  <c r="C21" i="3"/>
  <c r="C20" i="3"/>
  <c r="C19" i="3"/>
  <c r="C18" i="3"/>
  <c r="C30" i="12" l="1"/>
  <c r="C31" i="3"/>
  <c r="C31" i="14"/>
  <c r="C30" i="4"/>
  <c r="C30" i="10"/>
  <c r="C31" i="10"/>
  <c r="C30" i="5"/>
  <c r="C31" i="15"/>
  <c r="C31" i="6"/>
  <c r="C25" i="6"/>
  <c r="C31" i="11"/>
  <c r="C25" i="11"/>
  <c r="C32" i="5"/>
  <c r="C26" i="5"/>
  <c r="C25" i="8"/>
  <c r="C31" i="8"/>
  <c r="C25" i="9"/>
  <c r="C26" i="12"/>
  <c r="C26" i="6"/>
  <c r="C26" i="10"/>
  <c r="C26" i="11"/>
  <c r="C26" i="14"/>
  <c r="C30" i="15"/>
  <c r="C26" i="15"/>
  <c r="C30" i="14"/>
  <c r="C30" i="13"/>
  <c r="C25" i="13"/>
  <c r="C26" i="13"/>
  <c r="C25" i="12"/>
  <c r="C30" i="9"/>
  <c r="C26" i="9"/>
  <c r="C30" i="8"/>
  <c r="C26" i="8"/>
  <c r="C30" i="7"/>
  <c r="C25" i="7"/>
  <c r="C26" i="7"/>
  <c r="C30" i="6"/>
  <c r="C25" i="5"/>
  <c r="C25" i="4"/>
  <c r="C26" i="4"/>
  <c r="C30" i="3"/>
  <c r="C26" i="3"/>
  <c r="U10" i="4" l="1"/>
  <c r="U10" i="10"/>
  <c r="U11" i="5"/>
  <c r="U10" i="14"/>
  <c r="U10" i="11"/>
  <c r="U11" i="9"/>
  <c r="U10" i="9"/>
  <c r="U10" i="15"/>
  <c r="U11" i="11"/>
  <c r="U10" i="6"/>
  <c r="U11" i="10"/>
  <c r="U11" i="8"/>
  <c r="U10" i="8"/>
  <c r="U11" i="4"/>
  <c r="U10" i="12"/>
  <c r="U11" i="15"/>
  <c r="U11" i="12"/>
  <c r="U11" i="6"/>
  <c r="U11" i="14"/>
  <c r="U11" i="13"/>
  <c r="U11" i="7"/>
  <c r="U10" i="7"/>
  <c r="U10" i="5"/>
  <c r="U10" i="13"/>
  <c r="E23" i="14" l="1"/>
  <c r="U9" i="4"/>
  <c r="E23" i="6"/>
  <c r="F10" i="15"/>
  <c r="F10" i="11"/>
  <c r="E23" i="15"/>
  <c r="E23" i="4"/>
  <c r="U9" i="8"/>
  <c r="E23" i="10"/>
  <c r="F10" i="13"/>
  <c r="U9" i="15"/>
  <c r="F10" i="5"/>
  <c r="E23" i="11"/>
  <c r="U9" i="6"/>
  <c r="F10" i="4"/>
  <c r="E22" i="4"/>
  <c r="F10" i="7"/>
  <c r="E23" i="3"/>
  <c r="F10" i="14"/>
  <c r="F10" i="10"/>
  <c r="U9" i="11"/>
  <c r="F10" i="9"/>
  <c r="E10" i="1"/>
  <c r="E10" i="16" s="1"/>
  <c r="E23" i="12"/>
  <c r="F10" i="6"/>
  <c r="U11" i="3"/>
  <c r="E23" i="13"/>
  <c r="E23" i="5"/>
  <c r="D10" i="1"/>
  <c r="D10" i="16" s="1"/>
  <c r="E23" i="7"/>
  <c r="U9" i="9"/>
  <c r="F10" i="8"/>
  <c r="D19" i="8"/>
  <c r="E23" i="9"/>
  <c r="E11" i="1"/>
  <c r="E11" i="16" s="1"/>
  <c r="U9" i="14"/>
  <c r="E23" i="8"/>
  <c r="F10" i="12"/>
  <c r="U9" i="12"/>
  <c r="U15" i="11"/>
  <c r="U14" i="11"/>
  <c r="E22" i="8" l="1"/>
  <c r="D18" i="12"/>
  <c r="D18" i="6"/>
  <c r="E22" i="13"/>
  <c r="U9" i="13"/>
  <c r="E22" i="10"/>
  <c r="U9" i="10"/>
  <c r="E22" i="5"/>
  <c r="U9" i="5"/>
  <c r="D20" i="4"/>
  <c r="E22" i="7"/>
  <c r="U9" i="7"/>
  <c r="D20" i="14"/>
  <c r="D20" i="13"/>
  <c r="D19" i="3"/>
  <c r="D18" i="3"/>
  <c r="D19" i="5"/>
  <c r="D19" i="10"/>
  <c r="D18" i="15"/>
  <c r="D19" i="12"/>
  <c r="D19" i="7"/>
  <c r="D18" i="11"/>
  <c r="D19" i="11"/>
  <c r="E23" i="16"/>
  <c r="F9" i="13"/>
  <c r="E21" i="11"/>
  <c r="D7" i="1"/>
  <c r="D7" i="16" s="1"/>
  <c r="D19" i="9"/>
  <c r="F7" i="11"/>
  <c r="E19" i="11"/>
  <c r="F5" i="3"/>
  <c r="D20" i="11"/>
  <c r="F9" i="6"/>
  <c r="F6" i="7"/>
  <c r="E18" i="7"/>
  <c r="D5" i="1"/>
  <c r="D5" i="16" s="1"/>
  <c r="E22" i="3"/>
  <c r="F10" i="3"/>
  <c r="U10" i="3"/>
  <c r="F7" i="7"/>
  <c r="E19" i="7"/>
  <c r="F9" i="15"/>
  <c r="F5" i="5"/>
  <c r="F5" i="11"/>
  <c r="F6" i="6"/>
  <c r="E18" i="6"/>
  <c r="D20" i="12"/>
  <c r="F10" i="16"/>
  <c r="D20" i="5"/>
  <c r="E23" i="1"/>
  <c r="F5" i="12"/>
  <c r="F8" i="15"/>
  <c r="E20" i="15"/>
  <c r="E20" i="3"/>
  <c r="F6" i="5"/>
  <c r="E18" i="5"/>
  <c r="F9" i="12"/>
  <c r="E21" i="12"/>
  <c r="F5" i="15"/>
  <c r="F6" i="12"/>
  <c r="E18" i="12"/>
  <c r="F7" i="14"/>
  <c r="E19" i="14"/>
  <c r="E21" i="15"/>
  <c r="F7" i="8"/>
  <c r="E19" i="8"/>
  <c r="E22" i="15"/>
  <c r="D19" i="15"/>
  <c r="F6" i="13"/>
  <c r="E18" i="13"/>
  <c r="F6" i="11"/>
  <c r="E18" i="11"/>
  <c r="E21" i="6"/>
  <c r="D18" i="5"/>
  <c r="E27" i="11"/>
  <c r="E33" i="11"/>
  <c r="F9" i="3"/>
  <c r="F7" i="10"/>
  <c r="E19" i="10"/>
  <c r="F5" i="14"/>
  <c r="E9" i="1"/>
  <c r="E21" i="9"/>
  <c r="E22" i="9"/>
  <c r="F6" i="10"/>
  <c r="E18" i="10"/>
  <c r="F5" i="9"/>
  <c r="E5" i="1"/>
  <c r="D19" i="14"/>
  <c r="E21" i="8"/>
  <c r="F5" i="8"/>
  <c r="D20" i="15"/>
  <c r="F8" i="12"/>
  <c r="E20" i="12"/>
  <c r="D18" i="14"/>
  <c r="F8" i="9"/>
  <c r="E8" i="1"/>
  <c r="E20" i="9"/>
  <c r="D20" i="7"/>
  <c r="D18" i="13"/>
  <c r="F9" i="4"/>
  <c r="F22" i="4" s="1"/>
  <c r="F7" i="15"/>
  <c r="E19" i="15"/>
  <c r="F8" i="5"/>
  <c r="E20" i="5"/>
  <c r="F7" i="5"/>
  <c r="E19" i="5"/>
  <c r="E22" i="6"/>
  <c r="F10" i="1"/>
  <c r="F5" i="7"/>
  <c r="F6" i="4"/>
  <c r="E18" i="4"/>
  <c r="D18" i="4"/>
  <c r="F5" i="4"/>
  <c r="E6" i="1"/>
  <c r="E6" i="16" s="1"/>
  <c r="F6" i="9"/>
  <c r="E18" i="9"/>
  <c r="F5" i="10"/>
  <c r="F8" i="13"/>
  <c r="E20" i="13"/>
  <c r="F7" i="6"/>
  <c r="E19" i="6"/>
  <c r="F9" i="9"/>
  <c r="E21" i="14"/>
  <c r="E20" i="10"/>
  <c r="F8" i="7"/>
  <c r="E20" i="7"/>
  <c r="F7" i="3"/>
  <c r="E19" i="3"/>
  <c r="D20" i="6"/>
  <c r="E21" i="4"/>
  <c r="F6" i="15"/>
  <c r="E18" i="15"/>
  <c r="D26" i="11"/>
  <c r="F8" i="10"/>
  <c r="D20" i="10"/>
  <c r="F8" i="11"/>
  <c r="E20" i="11"/>
  <c r="D19" i="6"/>
  <c r="F7" i="9"/>
  <c r="E7" i="1"/>
  <c r="E7" i="16" s="1"/>
  <c r="E19" i="9"/>
  <c r="D18" i="7"/>
  <c r="F7" i="4"/>
  <c r="E19" i="4"/>
  <c r="D19" i="4"/>
  <c r="F14" i="11"/>
  <c r="E32" i="11"/>
  <c r="F9" i="7"/>
  <c r="F22" i="7" s="1"/>
  <c r="F5" i="6"/>
  <c r="D6" i="1"/>
  <c r="D6" i="16" s="1"/>
  <c r="D18" i="9"/>
  <c r="F6" i="8"/>
  <c r="E18" i="8"/>
  <c r="F8" i="3"/>
  <c r="D20" i="3"/>
  <c r="F9" i="10"/>
  <c r="E21" i="10"/>
  <c r="D19" i="13"/>
  <c r="D18" i="8"/>
  <c r="E22" i="12"/>
  <c r="F7" i="13"/>
  <c r="E19" i="13"/>
  <c r="F6" i="3"/>
  <c r="E18" i="3"/>
  <c r="D18" i="10"/>
  <c r="E22" i="14"/>
  <c r="U9" i="3"/>
  <c r="E21" i="3"/>
  <c r="F8" i="6"/>
  <c r="E20" i="6"/>
  <c r="F8" i="14"/>
  <c r="E20" i="14"/>
  <c r="E21" i="7"/>
  <c r="E21" i="13"/>
  <c r="F6" i="14"/>
  <c r="E18" i="14"/>
  <c r="E22" i="11"/>
  <c r="F9" i="8"/>
  <c r="F7" i="12"/>
  <c r="E19" i="12"/>
  <c r="F8" i="8"/>
  <c r="E20" i="8"/>
  <c r="F8" i="4"/>
  <c r="E20" i="4"/>
  <c r="D8" i="1"/>
  <c r="D8" i="16" s="1"/>
  <c r="D20" i="9"/>
  <c r="F5" i="13"/>
  <c r="D20" i="8"/>
  <c r="E21" i="5"/>
  <c r="F21" i="12" l="1"/>
  <c r="F18" i="11"/>
  <c r="F19" i="3"/>
  <c r="F18" i="12"/>
  <c r="F20" i="11"/>
  <c r="F20" i="10"/>
  <c r="D20" i="16"/>
  <c r="F18" i="5"/>
  <c r="F20" i="3"/>
  <c r="F20" i="8"/>
  <c r="F19" i="15"/>
  <c r="F19" i="9"/>
  <c r="F21" i="6"/>
  <c r="F19" i="13"/>
  <c r="F19" i="6"/>
  <c r="F21" i="3"/>
  <c r="F20" i="4"/>
  <c r="F19" i="7"/>
  <c r="F20" i="13"/>
  <c r="F21" i="9"/>
  <c r="F22" i="9"/>
  <c r="F19" i="14"/>
  <c r="F20" i="7"/>
  <c r="F21" i="13"/>
  <c r="F18" i="4"/>
  <c r="F20" i="9"/>
  <c r="F20" i="14"/>
  <c r="F20" i="12"/>
  <c r="F19" i="12"/>
  <c r="F18" i="15"/>
  <c r="F19" i="10"/>
  <c r="D19" i="16"/>
  <c r="F21" i="15"/>
  <c r="F22" i="15"/>
  <c r="F21" i="4"/>
  <c r="F22" i="13"/>
  <c r="D21" i="12"/>
  <c r="D22" i="12"/>
  <c r="D21" i="10"/>
  <c r="D22" i="10"/>
  <c r="E9" i="16"/>
  <c r="D21" i="4"/>
  <c r="D22" i="4"/>
  <c r="D21" i="14"/>
  <c r="D22" i="14"/>
  <c r="F19" i="11"/>
  <c r="F21" i="10"/>
  <c r="F22" i="12"/>
  <c r="F22" i="10"/>
  <c r="D21" i="11"/>
  <c r="D22" i="11"/>
  <c r="F21" i="8"/>
  <c r="F22" i="3"/>
  <c r="F7" i="16"/>
  <c r="E19" i="16"/>
  <c r="F19" i="4"/>
  <c r="E8" i="16"/>
  <c r="F8" i="1"/>
  <c r="F18" i="8"/>
  <c r="F18" i="3"/>
  <c r="E5" i="16"/>
  <c r="F5" i="16" s="1"/>
  <c r="F5" i="1"/>
  <c r="D21" i="3"/>
  <c r="D22" i="3"/>
  <c r="F18" i="6"/>
  <c r="F9" i="11"/>
  <c r="F21" i="7"/>
  <c r="F6" i="16"/>
  <c r="F18" i="13"/>
  <c r="F20" i="15"/>
  <c r="D9" i="1"/>
  <c r="D9" i="16" s="1"/>
  <c r="D21" i="13"/>
  <c r="D22" i="13"/>
  <c r="D21" i="15"/>
  <c r="D22" i="15"/>
  <c r="D18" i="16"/>
  <c r="F19" i="5"/>
  <c r="F22" i="6"/>
  <c r="F18" i="7"/>
  <c r="F20" i="6"/>
  <c r="F7" i="1"/>
  <c r="F9" i="14"/>
  <c r="F18" i="9"/>
  <c r="F22" i="8"/>
  <c r="F9" i="5"/>
  <c r="D21" i="5"/>
  <c r="D22" i="5"/>
  <c r="D21" i="9"/>
  <c r="D22" i="9"/>
  <c r="F6" i="1"/>
  <c r="F20" i="5"/>
  <c r="F18" i="10"/>
  <c r="D21" i="6"/>
  <c r="D22" i="6"/>
  <c r="D21" i="8"/>
  <c r="D22" i="8"/>
  <c r="F18" i="14"/>
  <c r="D21" i="7"/>
  <c r="D22" i="7"/>
  <c r="F19" i="8"/>
  <c r="U12" i="11"/>
  <c r="F19" i="16" l="1"/>
  <c r="E18" i="16"/>
  <c r="F18" i="16"/>
  <c r="D21" i="16"/>
  <c r="D22" i="16"/>
  <c r="F8" i="16"/>
  <c r="F20" i="16" s="1"/>
  <c r="E20" i="16"/>
  <c r="F21" i="5"/>
  <c r="F22" i="5"/>
  <c r="F21" i="14"/>
  <c r="F22" i="14"/>
  <c r="F9" i="16"/>
  <c r="E21" i="16"/>
  <c r="E22" i="16"/>
  <c r="E30" i="11"/>
  <c r="E24" i="11"/>
  <c r="F9" i="1"/>
  <c r="F21" i="11"/>
  <c r="F22" i="11"/>
  <c r="D27" i="11"/>
  <c r="F15" i="11"/>
  <c r="U13" i="11"/>
  <c r="F21" i="16" l="1"/>
  <c r="F22" i="16"/>
  <c r="F27" i="11"/>
  <c r="F13" i="11"/>
  <c r="E25" i="11"/>
  <c r="E31" i="11"/>
  <c r="E26" i="11"/>
  <c r="F26" i="11" l="1"/>
  <c r="U12" i="14" l="1"/>
  <c r="E24" i="14" l="1"/>
  <c r="E30" i="14"/>
  <c r="D23" i="8"/>
  <c r="F11" i="8"/>
  <c r="F23" i="8" s="1"/>
  <c r="D23" i="7"/>
  <c r="F11" i="7"/>
  <c r="F23" i="7" s="1"/>
  <c r="D25" i="11"/>
  <c r="F12" i="11"/>
  <c r="D23" i="10"/>
  <c r="F11" i="10"/>
  <c r="F23" i="10" s="1"/>
  <c r="D25" i="9"/>
  <c r="D23" i="12"/>
  <c r="F11" i="12"/>
  <c r="F23" i="12" s="1"/>
  <c r="D23" i="6"/>
  <c r="F11" i="6"/>
  <c r="F23" i="6" s="1"/>
  <c r="D23" i="5"/>
  <c r="F11" i="5"/>
  <c r="F23" i="5" s="1"/>
  <c r="D23" i="13"/>
  <c r="F11" i="13"/>
  <c r="F23" i="13" s="1"/>
  <c r="D23" i="4"/>
  <c r="F11" i="4"/>
  <c r="F23" i="4" s="1"/>
  <c r="D23" i="14"/>
  <c r="F11" i="14"/>
  <c r="F23" i="14" s="1"/>
  <c r="D26" i="9"/>
  <c r="D23" i="15"/>
  <c r="F11" i="15"/>
  <c r="F23" i="15" s="1"/>
  <c r="U12" i="9"/>
  <c r="U12" i="13"/>
  <c r="U13" i="14"/>
  <c r="F25" i="11" l="1"/>
  <c r="F12" i="13"/>
  <c r="E30" i="13"/>
  <c r="E24" i="13"/>
  <c r="E25" i="14"/>
  <c r="E31" i="14"/>
  <c r="F12" i="9"/>
  <c r="E30" i="9"/>
  <c r="E24" i="9"/>
  <c r="E12" i="1"/>
  <c r="D30" i="14"/>
  <c r="D24" i="14"/>
  <c r="D24" i="13"/>
  <c r="D30" i="13"/>
  <c r="D23" i="3"/>
  <c r="F11" i="3"/>
  <c r="F23" i="3" s="1"/>
  <c r="D12" i="1"/>
  <c r="F12" i="14"/>
  <c r="F13" i="14"/>
  <c r="U13" i="13"/>
  <c r="U12" i="6"/>
  <c r="U12" i="4"/>
  <c r="U12" i="8"/>
  <c r="U12" i="7"/>
  <c r="U12" i="12"/>
  <c r="U12" i="5"/>
  <c r="W12" i="14"/>
  <c r="U12" i="10"/>
  <c r="U13" i="9"/>
  <c r="W11" i="8"/>
  <c r="W10" i="13"/>
  <c r="W11" i="15"/>
  <c r="W11" i="7"/>
  <c r="W11" i="14"/>
  <c r="W11" i="6"/>
  <c r="W10" i="10"/>
  <c r="W10" i="6"/>
  <c r="W10" i="12"/>
  <c r="W11" i="13"/>
  <c r="W11" i="5"/>
  <c r="W10" i="9"/>
  <c r="W10" i="15"/>
  <c r="W10" i="8"/>
  <c r="W11" i="12"/>
  <c r="W11" i="4"/>
  <c r="W10" i="11"/>
  <c r="W10" i="7"/>
  <c r="W10" i="4"/>
  <c r="W11" i="11"/>
  <c r="W11" i="10"/>
  <c r="W10" i="14"/>
  <c r="W10" i="5"/>
  <c r="W11" i="9"/>
  <c r="F25" i="14" l="1"/>
  <c r="F31" i="14"/>
  <c r="G23" i="15"/>
  <c r="I11" i="15"/>
  <c r="Y11" i="15" s="1"/>
  <c r="G19" i="11"/>
  <c r="I7" i="10"/>
  <c r="I7" i="5"/>
  <c r="I5" i="15"/>
  <c r="I5" i="11"/>
  <c r="H5" i="11" s="1"/>
  <c r="I10" i="10"/>
  <c r="Y10" i="10" s="1"/>
  <c r="W9" i="5"/>
  <c r="E24" i="5"/>
  <c r="E30" i="5"/>
  <c r="W9" i="11"/>
  <c r="D24" i="10"/>
  <c r="D30" i="10"/>
  <c r="I7" i="11"/>
  <c r="G23" i="6"/>
  <c r="I11" i="6"/>
  <c r="Y11" i="6" s="1"/>
  <c r="I10" i="13"/>
  <c r="Y10" i="13" s="1"/>
  <c r="E24" i="6"/>
  <c r="E30" i="6"/>
  <c r="G19" i="13"/>
  <c r="I5" i="10"/>
  <c r="H5" i="10" s="1"/>
  <c r="G23" i="9"/>
  <c r="I11" i="9"/>
  <c r="Y11" i="9" s="1"/>
  <c r="W9" i="12"/>
  <c r="G23" i="14"/>
  <c r="I11" i="14"/>
  <c r="Y11" i="14" s="1"/>
  <c r="D23" i="9"/>
  <c r="D11" i="1"/>
  <c r="D24" i="1" s="1"/>
  <c r="F11" i="9"/>
  <c r="F23" i="9" s="1"/>
  <c r="D32" i="9"/>
  <c r="D30" i="9"/>
  <c r="D24" i="9"/>
  <c r="D31" i="9"/>
  <c r="D27" i="9"/>
  <c r="D33" i="9"/>
  <c r="D23" i="11"/>
  <c r="F11" i="11"/>
  <c r="D32" i="11"/>
  <c r="D31" i="11"/>
  <c r="D33" i="11"/>
  <c r="D24" i="11"/>
  <c r="D30" i="11"/>
  <c r="G23" i="13"/>
  <c r="I11" i="13"/>
  <c r="Y11" i="13" s="1"/>
  <c r="G30" i="14"/>
  <c r="G24" i="14"/>
  <c r="I12" i="14"/>
  <c r="Y12" i="14" s="1"/>
  <c r="E24" i="4"/>
  <c r="E30" i="4"/>
  <c r="F30" i="13"/>
  <c r="F24" i="13"/>
  <c r="G19" i="5"/>
  <c r="G19" i="8"/>
  <c r="G19" i="4"/>
  <c r="G23" i="8"/>
  <c r="I11" i="8"/>
  <c r="Y11" i="8" s="1"/>
  <c r="F12" i="10"/>
  <c r="E30" i="10"/>
  <c r="E24" i="10"/>
  <c r="E24" i="12"/>
  <c r="E30" i="12"/>
  <c r="I7" i="4"/>
  <c r="G23" i="5"/>
  <c r="I11" i="5"/>
  <c r="Y11" i="5" s="1"/>
  <c r="I10" i="4"/>
  <c r="Y10" i="4" s="1"/>
  <c r="I5" i="9"/>
  <c r="I10" i="7"/>
  <c r="Y10" i="7" s="1"/>
  <c r="G19" i="3"/>
  <c r="D25" i="10"/>
  <c r="D31" i="10"/>
  <c r="G19" i="12"/>
  <c r="G19" i="14"/>
  <c r="F13" i="13"/>
  <c r="E25" i="13"/>
  <c r="E31" i="13"/>
  <c r="I7" i="6"/>
  <c r="I5" i="5"/>
  <c r="H5" i="5" s="1"/>
  <c r="I10" i="11"/>
  <c r="Y10" i="11" s="1"/>
  <c r="G19" i="9"/>
  <c r="D31" i="14"/>
  <c r="D25" i="14"/>
  <c r="I7" i="13"/>
  <c r="I10" i="5"/>
  <c r="Y10" i="5" s="1"/>
  <c r="I5" i="6"/>
  <c r="H5" i="6" s="1"/>
  <c r="I10" i="8"/>
  <c r="Y10" i="8" s="1"/>
  <c r="E24" i="7"/>
  <c r="E30" i="7"/>
  <c r="I7" i="14"/>
  <c r="I7" i="12"/>
  <c r="G23" i="4"/>
  <c r="I11" i="4"/>
  <c r="Y11" i="4" s="1"/>
  <c r="I10" i="12"/>
  <c r="Y10" i="12" s="1"/>
  <c r="W9" i="14"/>
  <c r="E25" i="9"/>
  <c r="E13" i="1"/>
  <c r="E31" i="9"/>
  <c r="F13" i="9"/>
  <c r="I7" i="8"/>
  <c r="I7" i="7"/>
  <c r="I10" i="9"/>
  <c r="Y10" i="9" s="1"/>
  <c r="I10" i="14"/>
  <c r="Y10" i="14" s="1"/>
  <c r="I5" i="4"/>
  <c r="H5" i="4" s="1"/>
  <c r="I10" i="15"/>
  <c r="Y10" i="15" s="1"/>
  <c r="I5" i="8"/>
  <c r="H5" i="8" s="1"/>
  <c r="I7" i="15"/>
  <c r="G23" i="10"/>
  <c r="I11" i="10"/>
  <c r="Y11" i="10" s="1"/>
  <c r="I5" i="13"/>
  <c r="H5" i="13" s="1"/>
  <c r="W9" i="10"/>
  <c r="G23" i="12"/>
  <c r="I11" i="12"/>
  <c r="Y11" i="12" s="1"/>
  <c r="I5" i="14"/>
  <c r="H5" i="14" s="1"/>
  <c r="G23" i="7"/>
  <c r="I11" i="7"/>
  <c r="Y11" i="7" s="1"/>
  <c r="D25" i="13"/>
  <c r="D31" i="13"/>
  <c r="D13" i="1"/>
  <c r="F12" i="1"/>
  <c r="E24" i="1"/>
  <c r="E30" i="1"/>
  <c r="I7" i="3"/>
  <c r="I7" i="9"/>
  <c r="W11" i="3"/>
  <c r="I11" i="3"/>
  <c r="I5" i="3"/>
  <c r="H5" i="3" s="1"/>
  <c r="I5" i="12"/>
  <c r="H5" i="12" s="1"/>
  <c r="G23" i="11"/>
  <c r="I11" i="11"/>
  <c r="Y11" i="11" s="1"/>
  <c r="I5" i="7"/>
  <c r="H5" i="7" s="1"/>
  <c r="I10" i="6"/>
  <c r="Y10" i="6" s="1"/>
  <c r="E30" i="8"/>
  <c r="E24" i="8"/>
  <c r="F24" i="14"/>
  <c r="F30" i="14"/>
  <c r="W12" i="13"/>
  <c r="W12" i="9"/>
  <c r="U15" i="13"/>
  <c r="U14" i="14"/>
  <c r="G22" i="5" l="1"/>
  <c r="G22" i="15"/>
  <c r="W9" i="15"/>
  <c r="G22" i="9"/>
  <c r="W9" i="9"/>
  <c r="G22" i="7"/>
  <c r="W9" i="7"/>
  <c r="G22" i="13"/>
  <c r="W9" i="13"/>
  <c r="G22" i="4"/>
  <c r="W9" i="4"/>
  <c r="G22" i="6"/>
  <c r="W9" i="6"/>
  <c r="G22" i="8"/>
  <c r="W9" i="8"/>
  <c r="F30" i="9"/>
  <c r="F24" i="9"/>
  <c r="D30" i="1"/>
  <c r="E26" i="14"/>
  <c r="F14" i="14"/>
  <c r="E32" i="14"/>
  <c r="H10" i="6"/>
  <c r="G20" i="10"/>
  <c r="I8" i="10"/>
  <c r="G20" i="7"/>
  <c r="I8" i="7"/>
  <c r="D32" i="13"/>
  <c r="D26" i="13"/>
  <c r="D14" i="1"/>
  <c r="H7" i="3"/>
  <c r="H11" i="12"/>
  <c r="I23" i="12"/>
  <c r="I8" i="5"/>
  <c r="G20" i="5"/>
  <c r="H7" i="8"/>
  <c r="G18" i="9"/>
  <c r="I6" i="9"/>
  <c r="I19" i="9" s="1"/>
  <c r="H11" i="5"/>
  <c r="I23" i="5"/>
  <c r="G21" i="12"/>
  <c r="I9" i="12"/>
  <c r="Y9" i="12" s="1"/>
  <c r="H10" i="13"/>
  <c r="I9" i="11"/>
  <c r="G21" i="11"/>
  <c r="H7" i="12"/>
  <c r="G20" i="3"/>
  <c r="I8" i="3"/>
  <c r="F23" i="11"/>
  <c r="F32" i="11"/>
  <c r="F33" i="11"/>
  <c r="F31" i="11"/>
  <c r="F30" i="11"/>
  <c r="F24" i="11"/>
  <c r="H10" i="15"/>
  <c r="G22" i="3"/>
  <c r="W10" i="3"/>
  <c r="I10" i="3"/>
  <c r="I23" i="3" s="1"/>
  <c r="G20" i="11"/>
  <c r="I8" i="11"/>
  <c r="F25" i="13"/>
  <c r="F31" i="13"/>
  <c r="G18" i="3"/>
  <c r="I6" i="3"/>
  <c r="I11" i="1"/>
  <c r="H11" i="9"/>
  <c r="I23" i="9"/>
  <c r="H5" i="15"/>
  <c r="G30" i="9"/>
  <c r="G24" i="9"/>
  <c r="I12" i="9"/>
  <c r="Y12" i="9" s="1"/>
  <c r="G21" i="10"/>
  <c r="I9" i="10"/>
  <c r="Y9" i="10" s="1"/>
  <c r="F31" i="9"/>
  <c r="F25" i="9"/>
  <c r="H7" i="14"/>
  <c r="G21" i="15"/>
  <c r="I9" i="15"/>
  <c r="H7" i="4"/>
  <c r="H11" i="8"/>
  <c r="I23" i="8"/>
  <c r="I24" i="14"/>
  <c r="I30" i="14"/>
  <c r="H12" i="14"/>
  <c r="I23" i="6"/>
  <c r="H11" i="6"/>
  <c r="H11" i="11"/>
  <c r="I23" i="11"/>
  <c r="H10" i="11"/>
  <c r="G18" i="10"/>
  <c r="I6" i="10"/>
  <c r="H10" i="7"/>
  <c r="H7" i="5"/>
  <c r="G18" i="15"/>
  <c r="I6" i="15"/>
  <c r="E31" i="1"/>
  <c r="E25" i="1"/>
  <c r="F13" i="1"/>
  <c r="H10" i="5"/>
  <c r="D25" i="1"/>
  <c r="D31" i="1"/>
  <c r="G22" i="11"/>
  <c r="G18" i="14"/>
  <c r="I6" i="14"/>
  <c r="I19" i="14" s="1"/>
  <c r="G18" i="4"/>
  <c r="I6" i="4"/>
  <c r="H7" i="11"/>
  <c r="H7" i="10"/>
  <c r="H10" i="14"/>
  <c r="I9" i="14"/>
  <c r="Y9" i="14" s="1"/>
  <c r="G21" i="14"/>
  <c r="G18" i="6"/>
  <c r="I6" i="6"/>
  <c r="I19" i="6" s="1"/>
  <c r="G18" i="7"/>
  <c r="I6" i="7"/>
  <c r="I19" i="7" s="1"/>
  <c r="G18" i="13"/>
  <c r="I6" i="13"/>
  <c r="G19" i="10"/>
  <c r="E33" i="13"/>
  <c r="G21" i="7"/>
  <c r="I9" i="7"/>
  <c r="Y9" i="7" s="1"/>
  <c r="G20" i="13"/>
  <c r="I8" i="13"/>
  <c r="G18" i="8"/>
  <c r="I6" i="8"/>
  <c r="G18" i="11"/>
  <c r="I6" i="11"/>
  <c r="I19" i="11" s="1"/>
  <c r="G20" i="4"/>
  <c r="I8" i="4"/>
  <c r="H11" i="10"/>
  <c r="I23" i="10"/>
  <c r="G22" i="14"/>
  <c r="H10" i="12"/>
  <c r="I8" i="14"/>
  <c r="G20" i="14"/>
  <c r="H5" i="9"/>
  <c r="I5" i="1"/>
  <c r="H11" i="13"/>
  <c r="I23" i="13"/>
  <c r="G20" i="9"/>
  <c r="I8" i="9"/>
  <c r="G24" i="13"/>
  <c r="G30" i="13"/>
  <c r="I12" i="13"/>
  <c r="Y12" i="13" s="1"/>
  <c r="I10" i="1"/>
  <c r="H10" i="9"/>
  <c r="G20" i="15"/>
  <c r="I8" i="15"/>
  <c r="H7" i="13"/>
  <c r="G18" i="12"/>
  <c r="I6" i="12"/>
  <c r="G18" i="5"/>
  <c r="I6" i="5"/>
  <c r="G21" i="13"/>
  <c r="I9" i="13"/>
  <c r="Y9" i="13" s="1"/>
  <c r="I23" i="15"/>
  <c r="H11" i="15"/>
  <c r="H11" i="3"/>
  <c r="Y11" i="3"/>
  <c r="I23" i="7"/>
  <c r="H11" i="7"/>
  <c r="G22" i="12"/>
  <c r="G20" i="8"/>
  <c r="I8" i="8"/>
  <c r="H10" i="4"/>
  <c r="D11" i="16"/>
  <c r="D23" i="1"/>
  <c r="F11" i="1"/>
  <c r="F23" i="1" s="1"/>
  <c r="G21" i="5"/>
  <c r="I9" i="5"/>
  <c r="Y9" i="5" s="1"/>
  <c r="D26" i="14"/>
  <c r="D32" i="14"/>
  <c r="G23" i="3"/>
  <c r="H7" i="15"/>
  <c r="H11" i="4"/>
  <c r="I23" i="4"/>
  <c r="H10" i="8"/>
  <c r="G20" i="12"/>
  <c r="I8" i="12"/>
  <c r="G21" i="4"/>
  <c r="I9" i="4"/>
  <c r="G20" i="6"/>
  <c r="I8" i="6"/>
  <c r="G19" i="15"/>
  <c r="H7" i="7"/>
  <c r="H7" i="6"/>
  <c r="H11" i="14"/>
  <c r="I23" i="14"/>
  <c r="H10" i="10"/>
  <c r="H7" i="9"/>
  <c r="I7" i="1"/>
  <c r="G19" i="7"/>
  <c r="G21" i="6"/>
  <c r="I9" i="6"/>
  <c r="Y9" i="6" s="1"/>
  <c r="G19" i="6"/>
  <c r="W9" i="3"/>
  <c r="G21" i="3"/>
  <c r="I9" i="3"/>
  <c r="G21" i="9"/>
  <c r="I9" i="9"/>
  <c r="F24" i="10"/>
  <c r="F30" i="10"/>
  <c r="G21" i="8"/>
  <c r="I9" i="8"/>
  <c r="Y9" i="8" s="1"/>
  <c r="G22" i="10"/>
  <c r="W13" i="14"/>
  <c r="W13" i="9"/>
  <c r="W13" i="13"/>
  <c r="U14" i="9"/>
  <c r="U14" i="13"/>
  <c r="U15" i="14"/>
  <c r="H23" i="14" l="1"/>
  <c r="I14" i="14"/>
  <c r="Y14" i="14" s="1"/>
  <c r="W14" i="14"/>
  <c r="I22" i="15"/>
  <c r="Y9" i="15"/>
  <c r="I22" i="9"/>
  <c r="Y9" i="9"/>
  <c r="I22" i="11"/>
  <c r="Y9" i="11"/>
  <c r="I22" i="4"/>
  <c r="Y9" i="4"/>
  <c r="H23" i="9"/>
  <c r="H23" i="10"/>
  <c r="H23" i="8"/>
  <c r="H23" i="13"/>
  <c r="H23" i="5"/>
  <c r="H23" i="7"/>
  <c r="H23" i="11"/>
  <c r="H23" i="6"/>
  <c r="F24" i="1"/>
  <c r="H23" i="15"/>
  <c r="F30" i="1"/>
  <c r="H9" i="3"/>
  <c r="Y9" i="3"/>
  <c r="I21" i="3"/>
  <c r="H9" i="12"/>
  <c r="H22" i="12" s="1"/>
  <c r="I21" i="12"/>
  <c r="H6" i="5"/>
  <c r="H18" i="5" s="1"/>
  <c r="I18" i="5"/>
  <c r="H8" i="9"/>
  <c r="H20" i="9" s="1"/>
  <c r="I8" i="1"/>
  <c r="I20" i="9"/>
  <c r="H8" i="4"/>
  <c r="H20" i="4" s="1"/>
  <c r="I20" i="4"/>
  <c r="H6" i="15"/>
  <c r="H18" i="15" s="1"/>
  <c r="I18" i="15"/>
  <c r="D32" i="1"/>
  <c r="D26" i="1"/>
  <c r="G25" i="9"/>
  <c r="G31" i="9"/>
  <c r="I13" i="9"/>
  <c r="Y13" i="9" s="1"/>
  <c r="H23" i="4"/>
  <c r="H8" i="8"/>
  <c r="H20" i="8" s="1"/>
  <c r="I20" i="8"/>
  <c r="H6" i="13"/>
  <c r="H18" i="13" s="1"/>
  <c r="I18" i="13"/>
  <c r="H6" i="4"/>
  <c r="H18" i="4" s="1"/>
  <c r="I18" i="4"/>
  <c r="I11" i="16"/>
  <c r="H11" i="1"/>
  <c r="G11" i="1"/>
  <c r="I23" i="1"/>
  <c r="I19" i="15"/>
  <c r="H6" i="12"/>
  <c r="H18" i="12" s="1"/>
  <c r="I18" i="12"/>
  <c r="H6" i="11"/>
  <c r="H18" i="11" s="1"/>
  <c r="I18" i="11"/>
  <c r="H6" i="3"/>
  <c r="H18" i="3" s="1"/>
  <c r="I18" i="3"/>
  <c r="H9" i="6"/>
  <c r="H22" i="6" s="1"/>
  <c r="I21" i="6"/>
  <c r="H6" i="7"/>
  <c r="H18" i="7" s="1"/>
  <c r="I18" i="7"/>
  <c r="H6" i="14"/>
  <c r="H18" i="14" s="1"/>
  <c r="I18" i="14"/>
  <c r="H8" i="7"/>
  <c r="H20" i="7" s="1"/>
  <c r="I20" i="7"/>
  <c r="E33" i="14"/>
  <c r="E27" i="14"/>
  <c r="F15" i="14"/>
  <c r="D33" i="13"/>
  <c r="D27" i="13"/>
  <c r="D15" i="1"/>
  <c r="I19" i="13"/>
  <c r="H6" i="8"/>
  <c r="H18" i="8" s="1"/>
  <c r="I18" i="8"/>
  <c r="I19" i="5"/>
  <c r="H24" i="14"/>
  <c r="H30" i="14"/>
  <c r="H9" i="10"/>
  <c r="I21" i="10"/>
  <c r="H8" i="6"/>
  <c r="H20" i="6" s="1"/>
  <c r="I20" i="6"/>
  <c r="G5" i="1"/>
  <c r="H5" i="1"/>
  <c r="H6" i="6"/>
  <c r="H18" i="6" s="1"/>
  <c r="I18" i="6"/>
  <c r="H8" i="3"/>
  <c r="H20" i="3" s="1"/>
  <c r="I20" i="3"/>
  <c r="H6" i="9"/>
  <c r="H18" i="9" s="1"/>
  <c r="I6" i="1"/>
  <c r="I18" i="9"/>
  <c r="H8" i="10"/>
  <c r="H20" i="10" s="1"/>
  <c r="I20" i="10"/>
  <c r="G25" i="14"/>
  <c r="G31" i="14"/>
  <c r="I13" i="14"/>
  <c r="Y13" i="14" s="1"/>
  <c r="H8" i="15"/>
  <c r="H20" i="15" s="1"/>
  <c r="I20" i="15"/>
  <c r="H8" i="13"/>
  <c r="H20" i="13" s="1"/>
  <c r="I20" i="13"/>
  <c r="H8" i="11"/>
  <c r="H20" i="11" s="1"/>
  <c r="I20" i="11"/>
  <c r="H9" i="8"/>
  <c r="H22" i="8" s="1"/>
  <c r="I21" i="8"/>
  <c r="H9" i="4"/>
  <c r="I21" i="4"/>
  <c r="I19" i="12"/>
  <c r="I19" i="8"/>
  <c r="I7" i="16"/>
  <c r="H7" i="1"/>
  <c r="G7" i="1"/>
  <c r="H9" i="5"/>
  <c r="H22" i="5" s="1"/>
  <c r="I21" i="5"/>
  <c r="H8" i="14"/>
  <c r="H20" i="14" s="1"/>
  <c r="I20" i="14"/>
  <c r="H9" i="7"/>
  <c r="H22" i="7" s="1"/>
  <c r="I21" i="7"/>
  <c r="I22" i="7"/>
  <c r="I24" i="9"/>
  <c r="H12" i="9"/>
  <c r="I30" i="9"/>
  <c r="Y10" i="3"/>
  <c r="I22" i="3"/>
  <c r="H10" i="3"/>
  <c r="H23" i="3" s="1"/>
  <c r="I22" i="6"/>
  <c r="D30" i="3"/>
  <c r="D24" i="3"/>
  <c r="G10" i="1"/>
  <c r="H10" i="1"/>
  <c r="H9" i="14"/>
  <c r="H22" i="14" s="1"/>
  <c r="I21" i="14"/>
  <c r="I22" i="5"/>
  <c r="H6" i="10"/>
  <c r="H18" i="10" s="1"/>
  <c r="I18" i="10"/>
  <c r="H8" i="12"/>
  <c r="H20" i="12" s="1"/>
  <c r="I20" i="12"/>
  <c r="I22" i="12"/>
  <c r="H8" i="5"/>
  <c r="H20" i="5" s="1"/>
  <c r="I20" i="5"/>
  <c r="D33" i="14"/>
  <c r="D27" i="14"/>
  <c r="I19" i="4"/>
  <c r="I10" i="16"/>
  <c r="H9" i="11"/>
  <c r="H22" i="11" s="1"/>
  <c r="I21" i="11"/>
  <c r="G32" i="14"/>
  <c r="G26" i="14"/>
  <c r="E26" i="9"/>
  <c r="E14" i="1"/>
  <c r="E32" i="9"/>
  <c r="F14" i="9"/>
  <c r="G31" i="13"/>
  <c r="G25" i="13"/>
  <c r="I13" i="13"/>
  <c r="Y13" i="13" s="1"/>
  <c r="H9" i="9"/>
  <c r="H22" i="9" s="1"/>
  <c r="I9" i="1"/>
  <c r="I9" i="16" s="1"/>
  <c r="I21" i="9"/>
  <c r="I22" i="10"/>
  <c r="H12" i="13"/>
  <c r="I30" i="13"/>
  <c r="I24" i="13"/>
  <c r="I22" i="14"/>
  <c r="F31" i="1"/>
  <c r="F25" i="1"/>
  <c r="I5" i="16"/>
  <c r="F14" i="13"/>
  <c r="E26" i="13"/>
  <c r="E32" i="13"/>
  <c r="I22" i="8"/>
  <c r="D23" i="16"/>
  <c r="F11" i="16"/>
  <c r="F23" i="16" s="1"/>
  <c r="H9" i="13"/>
  <c r="I21" i="13"/>
  <c r="E27" i="13"/>
  <c r="I19" i="10"/>
  <c r="H9" i="15"/>
  <c r="I21" i="15"/>
  <c r="I22" i="13"/>
  <c r="H23" i="12"/>
  <c r="F32" i="14"/>
  <c r="F26" i="14"/>
  <c r="F15" i="13"/>
  <c r="I19" i="3"/>
  <c r="H21" i="13" l="1"/>
  <c r="I32" i="14"/>
  <c r="H14" i="14"/>
  <c r="H32" i="14" s="1"/>
  <c r="H19" i="15"/>
  <c r="H21" i="15"/>
  <c r="H19" i="4"/>
  <c r="H19" i="9"/>
  <c r="H19" i="8"/>
  <c r="H22" i="3"/>
  <c r="H22" i="13"/>
  <c r="H19" i="10"/>
  <c r="H19" i="13"/>
  <c r="H19" i="6"/>
  <c r="H19" i="3"/>
  <c r="D31" i="5"/>
  <c r="H5" i="16"/>
  <c r="G5" i="16"/>
  <c r="H13" i="13"/>
  <c r="I25" i="13"/>
  <c r="I31" i="13"/>
  <c r="I26" i="14"/>
  <c r="H13" i="14"/>
  <c r="I25" i="14"/>
  <c r="I31" i="14"/>
  <c r="F33" i="14"/>
  <c r="F27" i="14"/>
  <c r="D24" i="8"/>
  <c r="D30" i="8"/>
  <c r="F12" i="8"/>
  <c r="H24" i="9"/>
  <c r="H30" i="9"/>
  <c r="D24" i="7"/>
  <c r="D30" i="7"/>
  <c r="F12" i="7"/>
  <c r="G9" i="16"/>
  <c r="H9" i="16"/>
  <c r="I8" i="16"/>
  <c r="G8" i="1"/>
  <c r="H8" i="1"/>
  <c r="D24" i="4"/>
  <c r="D30" i="4"/>
  <c r="F12" i="4"/>
  <c r="D24" i="12"/>
  <c r="D30" i="12"/>
  <c r="F12" i="12"/>
  <c r="F26" i="9"/>
  <c r="F32" i="9"/>
  <c r="H21" i="10"/>
  <c r="D26" i="10"/>
  <c r="D32" i="10"/>
  <c r="I31" i="9"/>
  <c r="I25" i="9"/>
  <c r="H13" i="9"/>
  <c r="W14" i="9"/>
  <c r="H21" i="7"/>
  <c r="H21" i="4"/>
  <c r="H22" i="4"/>
  <c r="D26" i="12"/>
  <c r="D32" i="12"/>
  <c r="E32" i="1"/>
  <c r="F14" i="1"/>
  <c r="E26" i="1"/>
  <c r="G6" i="1"/>
  <c r="H6" i="1"/>
  <c r="H24" i="13"/>
  <c r="H30" i="13"/>
  <c r="H22" i="10"/>
  <c r="H21" i="8"/>
  <c r="G23" i="1"/>
  <c r="F27" i="13"/>
  <c r="F33" i="13"/>
  <c r="H19" i="12"/>
  <c r="H19" i="7"/>
  <c r="H23" i="1"/>
  <c r="H21" i="12"/>
  <c r="H19" i="5"/>
  <c r="H11" i="16"/>
  <c r="G11" i="16"/>
  <c r="I6" i="16"/>
  <c r="I19" i="16" s="1"/>
  <c r="U15" i="9"/>
  <c r="H21" i="5"/>
  <c r="D27" i="1"/>
  <c r="D33" i="1"/>
  <c r="H19" i="14"/>
  <c r="H21" i="11"/>
  <c r="H21" i="6"/>
  <c r="H21" i="3"/>
  <c r="D25" i="12"/>
  <c r="D31" i="12"/>
  <c r="G9" i="1"/>
  <c r="H9" i="1"/>
  <c r="I23" i="16"/>
  <c r="H10" i="16"/>
  <c r="I22" i="16"/>
  <c r="G10" i="16"/>
  <c r="H19" i="11"/>
  <c r="D30" i="6"/>
  <c r="D24" i="6"/>
  <c r="F12" i="6"/>
  <c r="H22" i="15"/>
  <c r="F32" i="13"/>
  <c r="F26" i="13"/>
  <c r="H21" i="9"/>
  <c r="H21" i="14"/>
  <c r="H7" i="16"/>
  <c r="G7" i="16"/>
  <c r="W15" i="14"/>
  <c r="W12" i="11"/>
  <c r="H23" i="16" l="1"/>
  <c r="G30" i="11"/>
  <c r="G24" i="11"/>
  <c r="I12" i="11"/>
  <c r="Y12" i="11" s="1"/>
  <c r="H6" i="16"/>
  <c r="G6" i="16"/>
  <c r="G18" i="16" s="1"/>
  <c r="I18" i="16"/>
  <c r="G8" i="16"/>
  <c r="G20" i="16" s="1"/>
  <c r="I20" i="16"/>
  <c r="H8" i="16"/>
  <c r="H20" i="16" s="1"/>
  <c r="F32" i="1"/>
  <c r="F26" i="1"/>
  <c r="I21" i="16"/>
  <c r="G33" i="14"/>
  <c r="G27" i="14"/>
  <c r="I15" i="14"/>
  <c r="Y15" i="14" s="1"/>
  <c r="H26" i="14"/>
  <c r="H31" i="14"/>
  <c r="H25" i="14"/>
  <c r="F30" i="7"/>
  <c r="F24" i="7"/>
  <c r="F30" i="6"/>
  <c r="F24" i="6"/>
  <c r="F24" i="12"/>
  <c r="F30" i="12"/>
  <c r="G32" i="9"/>
  <c r="G26" i="9"/>
  <c r="I14" i="9"/>
  <c r="Y14" i="9" s="1"/>
  <c r="F30" i="4"/>
  <c r="F24" i="4"/>
  <c r="H31" i="13"/>
  <c r="H25" i="13"/>
  <c r="G23" i="16"/>
  <c r="G22" i="16"/>
  <c r="D33" i="10"/>
  <c r="D27" i="10"/>
  <c r="H22" i="16"/>
  <c r="F15" i="9"/>
  <c r="E33" i="9"/>
  <c r="E15" i="1"/>
  <c r="E27" i="9"/>
  <c r="H31" i="9"/>
  <c r="H25" i="9"/>
  <c r="F30" i="8"/>
  <c r="F24" i="8"/>
  <c r="W15" i="9"/>
  <c r="W12" i="4"/>
  <c r="W12" i="12"/>
  <c r="W12" i="10"/>
  <c r="W12" i="5"/>
  <c r="W12" i="7"/>
  <c r="W12" i="6"/>
  <c r="W12" i="8"/>
  <c r="H21" i="16" l="1"/>
  <c r="G21" i="16"/>
  <c r="G19" i="16"/>
  <c r="G30" i="6"/>
  <c r="G24" i="6"/>
  <c r="I12" i="6"/>
  <c r="Y12" i="6" s="1"/>
  <c r="G27" i="9"/>
  <c r="G33" i="9"/>
  <c r="G30" i="5"/>
  <c r="G24" i="5"/>
  <c r="I12" i="5"/>
  <c r="Y12" i="5" s="1"/>
  <c r="G30" i="10"/>
  <c r="G24" i="10"/>
  <c r="I12" i="10"/>
  <c r="Y12" i="10" s="1"/>
  <c r="G24" i="12"/>
  <c r="G30" i="12"/>
  <c r="I12" i="12"/>
  <c r="Y12" i="12" s="1"/>
  <c r="I15" i="9"/>
  <c r="Y15" i="9" s="1"/>
  <c r="G30" i="7"/>
  <c r="G24" i="7"/>
  <c r="I12" i="7"/>
  <c r="Y12" i="7" s="1"/>
  <c r="E33" i="1"/>
  <c r="E27" i="1"/>
  <c r="F15" i="1"/>
  <c r="I32" i="9"/>
  <c r="H14" i="9"/>
  <c r="I26" i="9"/>
  <c r="H19" i="16"/>
  <c r="H18" i="16"/>
  <c r="G24" i="8"/>
  <c r="G30" i="8"/>
  <c r="I12" i="8"/>
  <c r="Y12" i="8" s="1"/>
  <c r="I33" i="14"/>
  <c r="H15" i="14"/>
  <c r="I27" i="14"/>
  <c r="I24" i="11"/>
  <c r="H12" i="11"/>
  <c r="I30" i="11"/>
  <c r="I12" i="1"/>
  <c r="G24" i="4"/>
  <c r="G30" i="4"/>
  <c r="I12" i="4"/>
  <c r="Y12" i="4" s="1"/>
  <c r="F33" i="9"/>
  <c r="F27" i="9"/>
  <c r="D27" i="12"/>
  <c r="D33" i="12"/>
  <c r="U12" i="15"/>
  <c r="H12" i="7" l="1"/>
  <c r="I24" i="7"/>
  <c r="I30" i="7"/>
  <c r="E24" i="15"/>
  <c r="E12" i="16"/>
  <c r="E30" i="15"/>
  <c r="H33" i="14"/>
  <c r="H27" i="14"/>
  <c r="I24" i="8"/>
  <c r="I30" i="8"/>
  <c r="H12" i="8"/>
  <c r="I27" i="9"/>
  <c r="I33" i="9"/>
  <c r="H15" i="9"/>
  <c r="I24" i="12"/>
  <c r="H12" i="12"/>
  <c r="I30" i="12"/>
  <c r="I30" i="4"/>
  <c r="H12" i="4"/>
  <c r="I24" i="4"/>
  <c r="I30" i="10"/>
  <c r="I24" i="10"/>
  <c r="H12" i="10"/>
  <c r="U12" i="3"/>
  <c r="E24" i="3"/>
  <c r="F12" i="3"/>
  <c r="E30" i="3"/>
  <c r="I30" i="6"/>
  <c r="I24" i="6"/>
  <c r="H12" i="6"/>
  <c r="I30" i="1"/>
  <c r="I24" i="1"/>
  <c r="H12" i="1"/>
  <c r="G12" i="1"/>
  <c r="H32" i="9"/>
  <c r="H26" i="9"/>
  <c r="H30" i="11"/>
  <c r="H24" i="11"/>
  <c r="F33" i="1"/>
  <c r="F27" i="1"/>
  <c r="I24" i="5"/>
  <c r="I30" i="5"/>
  <c r="G30" i="1" l="1"/>
  <c r="G24" i="1"/>
  <c r="H30" i="8"/>
  <c r="H24" i="8"/>
  <c r="H30" i="1"/>
  <c r="H24" i="1"/>
  <c r="H24" i="6"/>
  <c r="H30" i="6"/>
  <c r="H30" i="12"/>
  <c r="H24" i="12"/>
  <c r="E30" i="16"/>
  <c r="E24" i="16"/>
  <c r="H24" i="4"/>
  <c r="H30" i="4"/>
  <c r="F24" i="3"/>
  <c r="F30" i="3"/>
  <c r="H33" i="9"/>
  <c r="H27" i="9"/>
  <c r="H24" i="10"/>
  <c r="H30" i="10"/>
  <c r="H24" i="7"/>
  <c r="H30" i="7"/>
  <c r="W14" i="13" l="1"/>
  <c r="G32" i="13"/>
  <c r="G26" i="13"/>
  <c r="I14" i="13"/>
  <c r="Y14" i="13" l="1"/>
  <c r="I32" i="13"/>
  <c r="H14" i="13"/>
  <c r="I26" i="13"/>
  <c r="H32" i="13" l="1"/>
  <c r="H26" i="13"/>
  <c r="U15" i="8" l="1"/>
  <c r="U15" i="10"/>
  <c r="U15" i="4"/>
  <c r="U15" i="12"/>
  <c r="E33" i="8" l="1"/>
  <c r="F15" i="12"/>
  <c r="E33" i="12"/>
  <c r="E33" i="4"/>
  <c r="F15" i="10"/>
  <c r="E33" i="10"/>
  <c r="U15" i="5"/>
  <c r="U15" i="7"/>
  <c r="U15" i="6"/>
  <c r="F33" i="10" l="1"/>
  <c r="E33" i="6"/>
  <c r="E33" i="7"/>
  <c r="E33" i="5"/>
  <c r="F33" i="12"/>
  <c r="G33" i="13" l="1"/>
  <c r="I15" i="13"/>
  <c r="G27" i="13"/>
  <c r="W15" i="13"/>
  <c r="H15" i="13" l="1"/>
  <c r="I33" i="13"/>
  <c r="Y15" i="13"/>
  <c r="I27" i="13"/>
  <c r="H27" i="13" l="1"/>
  <c r="H33" i="13"/>
  <c r="U14" i="12"/>
  <c r="U14" i="4"/>
  <c r="U13" i="12"/>
  <c r="U13" i="4"/>
  <c r="U14" i="8"/>
  <c r="W14" i="4"/>
  <c r="U14" i="10"/>
  <c r="U13" i="8"/>
  <c r="U13" i="10"/>
  <c r="E31" i="8" l="1"/>
  <c r="E25" i="8"/>
  <c r="E26" i="12"/>
  <c r="F14" i="12"/>
  <c r="E32" i="12"/>
  <c r="E27" i="12"/>
  <c r="E31" i="4"/>
  <c r="E25" i="4"/>
  <c r="F14" i="10"/>
  <c r="E32" i="10"/>
  <c r="E26" i="10"/>
  <c r="E27" i="10"/>
  <c r="E31" i="12"/>
  <c r="E25" i="12"/>
  <c r="F13" i="12"/>
  <c r="G32" i="4"/>
  <c r="I14" i="4"/>
  <c r="Y14" i="4" s="1"/>
  <c r="E32" i="4"/>
  <c r="E26" i="4"/>
  <c r="E27" i="4"/>
  <c r="F13" i="10"/>
  <c r="E31" i="10"/>
  <c r="E25" i="10"/>
  <c r="E32" i="8"/>
  <c r="E26" i="8"/>
  <c r="E27" i="8"/>
  <c r="W14" i="8"/>
  <c r="W13" i="8"/>
  <c r="U14" i="7"/>
  <c r="U14" i="6"/>
  <c r="U13" i="6"/>
  <c r="W13" i="6"/>
  <c r="U14" i="5"/>
  <c r="U13" i="5"/>
  <c r="U13" i="7"/>
  <c r="W14" i="12"/>
  <c r="W13" i="10"/>
  <c r="I13" i="4" l="1"/>
  <c r="Y13" i="4" s="1"/>
  <c r="W13" i="4"/>
  <c r="I14" i="10"/>
  <c r="Y14" i="10" s="1"/>
  <c r="W14" i="10"/>
  <c r="I13" i="12"/>
  <c r="Y13" i="12" s="1"/>
  <c r="W13" i="12"/>
  <c r="I26" i="4"/>
  <c r="I31" i="4"/>
  <c r="I25" i="4"/>
  <c r="I31" i="12"/>
  <c r="H13" i="12"/>
  <c r="I25" i="12"/>
  <c r="G26" i="12"/>
  <c r="G32" i="12"/>
  <c r="F32" i="10"/>
  <c r="F26" i="10"/>
  <c r="F27" i="10"/>
  <c r="E31" i="7"/>
  <c r="E25" i="7"/>
  <c r="G31" i="6"/>
  <c r="G25" i="6"/>
  <c r="G32" i="8"/>
  <c r="G26" i="8"/>
  <c r="G31" i="10"/>
  <c r="G25" i="10"/>
  <c r="G25" i="4"/>
  <c r="G31" i="4"/>
  <c r="I32" i="4"/>
  <c r="E25" i="5"/>
  <c r="F13" i="5"/>
  <c r="E31" i="5"/>
  <c r="G26" i="4"/>
  <c r="G25" i="8"/>
  <c r="G31" i="8"/>
  <c r="E31" i="6"/>
  <c r="I13" i="6"/>
  <c r="Y13" i="6" s="1"/>
  <c r="E25" i="6"/>
  <c r="F25" i="12"/>
  <c r="F31" i="12"/>
  <c r="I14" i="12"/>
  <c r="Y14" i="12" s="1"/>
  <c r="I14" i="8"/>
  <c r="Y14" i="8" s="1"/>
  <c r="F32" i="12"/>
  <c r="F26" i="12"/>
  <c r="F27" i="12"/>
  <c r="E32" i="6"/>
  <c r="E26" i="6"/>
  <c r="E27" i="6"/>
  <c r="I13" i="8"/>
  <c r="Y13" i="8" s="1"/>
  <c r="E32" i="5"/>
  <c r="E26" i="5"/>
  <c r="E27" i="5"/>
  <c r="E26" i="7"/>
  <c r="E32" i="7"/>
  <c r="E27" i="7"/>
  <c r="F25" i="10"/>
  <c r="F31" i="10"/>
  <c r="G31" i="12"/>
  <c r="G25" i="12"/>
  <c r="G26" i="10"/>
  <c r="G32" i="10"/>
  <c r="I13" i="10"/>
  <c r="Y13" i="10" s="1"/>
  <c r="W14" i="5"/>
  <c r="W13" i="5"/>
  <c r="W14" i="11"/>
  <c r="W13" i="11"/>
  <c r="W13" i="7"/>
  <c r="I14" i="6" l="1"/>
  <c r="Y14" i="6" s="1"/>
  <c r="W14" i="6"/>
  <c r="I14" i="7"/>
  <c r="Y14" i="7" s="1"/>
  <c r="W14" i="7"/>
  <c r="I32" i="10"/>
  <c r="H14" i="10"/>
  <c r="H32" i="10" s="1"/>
  <c r="I32" i="6"/>
  <c r="G25" i="5"/>
  <c r="G31" i="5"/>
  <c r="I25" i="10"/>
  <c r="H13" i="10"/>
  <c r="I31" i="10"/>
  <c r="I31" i="6"/>
  <c r="I25" i="6"/>
  <c r="G25" i="7"/>
  <c r="G31" i="7"/>
  <c r="I25" i="8"/>
  <c r="I31" i="8"/>
  <c r="I26" i="10"/>
  <c r="G25" i="11"/>
  <c r="G31" i="11"/>
  <c r="I13" i="11"/>
  <c r="Y13" i="11" s="1"/>
  <c r="I13" i="5"/>
  <c r="Y13" i="5" s="1"/>
  <c r="H25" i="12"/>
  <c r="H31" i="12"/>
  <c r="G26" i="5"/>
  <c r="G32" i="5"/>
  <c r="F31" i="5"/>
  <c r="I26" i="8"/>
  <c r="I32" i="8"/>
  <c r="G32" i="7"/>
  <c r="G26" i="7"/>
  <c r="G26" i="6"/>
  <c r="G32" i="6"/>
  <c r="I26" i="12"/>
  <c r="I32" i="12"/>
  <c r="H14" i="12"/>
  <c r="G26" i="11"/>
  <c r="G32" i="11"/>
  <c r="I14" i="11"/>
  <c r="Y14" i="11" s="1"/>
  <c r="I13" i="7"/>
  <c r="Y13" i="7" s="1"/>
  <c r="I14" i="5"/>
  <c r="Y14" i="5" s="1"/>
  <c r="I26" i="6" l="1"/>
  <c r="H26" i="10"/>
  <c r="I32" i="7"/>
  <c r="H32" i="12"/>
  <c r="H26" i="12"/>
  <c r="H13" i="5"/>
  <c r="I31" i="5"/>
  <c r="I25" i="5"/>
  <c r="I31" i="11"/>
  <c r="H13" i="11"/>
  <c r="I25" i="11"/>
  <c r="I13" i="1"/>
  <c r="H31" i="10"/>
  <c r="H25" i="10"/>
  <c r="I32" i="5"/>
  <c r="I26" i="5"/>
  <c r="I31" i="7"/>
  <c r="I25" i="7"/>
  <c r="I26" i="7"/>
  <c r="I26" i="11"/>
  <c r="H14" i="11"/>
  <c r="I32" i="11"/>
  <c r="I14" i="1"/>
  <c r="I31" i="1" l="1"/>
  <c r="I25" i="1"/>
  <c r="G13" i="1"/>
  <c r="H13" i="1"/>
  <c r="I26" i="1"/>
  <c r="I32" i="1"/>
  <c r="G14" i="1"/>
  <c r="H14" i="1"/>
  <c r="H31" i="11"/>
  <c r="H25" i="11"/>
  <c r="H26" i="11"/>
  <c r="H32" i="11"/>
  <c r="H31" i="5"/>
  <c r="H26" i="1" l="1"/>
  <c r="H32" i="1"/>
  <c r="G32" i="1"/>
  <c r="G26" i="1"/>
  <c r="H31" i="1"/>
  <c r="H25" i="1"/>
  <c r="G25" i="1"/>
  <c r="G31" i="1"/>
  <c r="W12" i="3" l="1"/>
  <c r="G30" i="3"/>
  <c r="G24" i="3"/>
  <c r="I12" i="3"/>
  <c r="H12" i="3" l="1"/>
  <c r="Y12" i="3"/>
  <c r="I24" i="3"/>
  <c r="I30" i="3"/>
  <c r="H24" i="3" l="1"/>
  <c r="H30" i="3"/>
  <c r="W15" i="11" l="1"/>
  <c r="W15" i="10"/>
  <c r="W15" i="5"/>
  <c r="W15" i="6"/>
  <c r="W15" i="4"/>
  <c r="W15" i="12"/>
  <c r="W15" i="7"/>
  <c r="W15" i="8"/>
  <c r="G27" i="7" l="1"/>
  <c r="G33" i="7"/>
  <c r="I15" i="7"/>
  <c r="Y15" i="7" s="1"/>
  <c r="G27" i="12"/>
  <c r="G33" i="12"/>
  <c r="I15" i="12"/>
  <c r="Y15" i="12" s="1"/>
  <c r="G27" i="4"/>
  <c r="G33" i="4"/>
  <c r="I15" i="4"/>
  <c r="Y15" i="4" s="1"/>
  <c r="G33" i="6"/>
  <c r="G27" i="6"/>
  <c r="I15" i="6"/>
  <c r="Y15" i="6" s="1"/>
  <c r="G33" i="5"/>
  <c r="G27" i="5"/>
  <c r="I15" i="5"/>
  <c r="Y15" i="5" s="1"/>
  <c r="G27" i="10"/>
  <c r="G33" i="10"/>
  <c r="I15" i="10"/>
  <c r="Y15" i="10" s="1"/>
  <c r="G27" i="11"/>
  <c r="G33" i="11"/>
  <c r="I15" i="11"/>
  <c r="Y15" i="11" s="1"/>
  <c r="G33" i="8"/>
  <c r="G27" i="8"/>
  <c r="I15" i="8"/>
  <c r="Y15" i="8" s="1"/>
  <c r="I27" i="5" l="1"/>
  <c r="I33" i="5"/>
  <c r="I27" i="6"/>
  <c r="I33" i="6"/>
  <c r="I33" i="4"/>
  <c r="I27" i="4"/>
  <c r="I27" i="8"/>
  <c r="I33" i="8"/>
  <c r="I27" i="12"/>
  <c r="H15" i="12"/>
  <c r="I33" i="12"/>
  <c r="H15" i="11"/>
  <c r="I27" i="11"/>
  <c r="I33" i="11"/>
  <c r="I15" i="1"/>
  <c r="I27" i="7"/>
  <c r="I33" i="7"/>
  <c r="H15" i="10"/>
  <c r="I27" i="10"/>
  <c r="I33" i="10"/>
  <c r="H33" i="11" l="1"/>
  <c r="H27" i="11"/>
  <c r="H33" i="12"/>
  <c r="H27" i="12"/>
  <c r="H27" i="10"/>
  <c r="H33" i="10"/>
  <c r="I27" i="1"/>
  <c r="G15" i="1"/>
  <c r="I33" i="1"/>
  <c r="H15" i="1"/>
  <c r="H27" i="1" l="1"/>
  <c r="H33" i="1"/>
  <c r="G33" i="1"/>
  <c r="G27" i="1"/>
  <c r="D25" i="8"/>
  <c r="D31" i="8"/>
  <c r="F13" i="8"/>
  <c r="H13" i="8"/>
  <c r="D31" i="7"/>
  <c r="D25" i="7"/>
  <c r="F13" i="7"/>
  <c r="H13" i="7"/>
  <c r="D26" i="5" l="1"/>
  <c r="D32" i="5"/>
  <c r="F14" i="5"/>
  <c r="H14" i="5"/>
  <c r="H25" i="7"/>
  <c r="H31" i="7"/>
  <c r="D32" i="7"/>
  <c r="D26" i="7"/>
  <c r="F14" i="7"/>
  <c r="H14" i="7"/>
  <c r="D27" i="7"/>
  <c r="D33" i="7"/>
  <c r="F15" i="7"/>
  <c r="H15" i="7"/>
  <c r="D33" i="4"/>
  <c r="D27" i="4"/>
  <c r="F15" i="4"/>
  <c r="H15" i="4"/>
  <c r="D26" i="6"/>
  <c r="D32" i="6"/>
  <c r="F14" i="6"/>
  <c r="H14" i="6"/>
  <c r="F31" i="7"/>
  <c r="F25" i="7"/>
  <c r="D26" i="4"/>
  <c r="D32" i="4"/>
  <c r="F14" i="4"/>
  <c r="H14" i="4"/>
  <c r="D27" i="6"/>
  <c r="D33" i="6"/>
  <c r="F15" i="6"/>
  <c r="H15" i="6"/>
  <c r="D25" i="4"/>
  <c r="D31" i="4"/>
  <c r="F13" i="4"/>
  <c r="H13" i="4"/>
  <c r="D26" i="8"/>
  <c r="D32" i="8"/>
  <c r="F14" i="8"/>
  <c r="H14" i="8"/>
  <c r="D25" i="6"/>
  <c r="D31" i="6"/>
  <c r="F13" i="6"/>
  <c r="H13" i="6"/>
  <c r="D33" i="8"/>
  <c r="D27" i="8"/>
  <c r="F15" i="8"/>
  <c r="H15" i="8"/>
  <c r="H25" i="8"/>
  <c r="H31" i="8"/>
  <c r="F25" i="8"/>
  <c r="F31" i="8"/>
  <c r="D27" i="5"/>
  <c r="D33" i="5"/>
  <c r="F15" i="5"/>
  <c r="H15" i="5"/>
  <c r="H27" i="8" l="1"/>
  <c r="H33" i="8"/>
  <c r="H33" i="6"/>
  <c r="H27" i="6"/>
  <c r="F33" i="8"/>
  <c r="F27" i="8"/>
  <c r="F27" i="6"/>
  <c r="F33" i="6"/>
  <c r="H27" i="7"/>
  <c r="H33" i="7"/>
  <c r="F33" i="7"/>
  <c r="F27" i="7"/>
  <c r="H25" i="6"/>
  <c r="H31" i="6"/>
  <c r="H32" i="4"/>
  <c r="H26" i="4"/>
  <c r="F25" i="6"/>
  <c r="F31" i="6"/>
  <c r="F26" i="4"/>
  <c r="F32" i="4"/>
  <c r="H26" i="7"/>
  <c r="H32" i="7"/>
  <c r="F26" i="7"/>
  <c r="F32" i="7"/>
  <c r="H33" i="5"/>
  <c r="H27" i="5"/>
  <c r="H26" i="8"/>
  <c r="H32" i="8"/>
  <c r="F27" i="5"/>
  <c r="F33" i="5"/>
  <c r="F32" i="8"/>
  <c r="F26" i="8"/>
  <c r="H32" i="6"/>
  <c r="H26" i="6"/>
  <c r="F26" i="6"/>
  <c r="F32" i="6"/>
  <c r="H31" i="4"/>
  <c r="H25" i="4"/>
  <c r="H26" i="5"/>
  <c r="H32" i="5"/>
  <c r="F25" i="4"/>
  <c r="F31" i="4"/>
  <c r="F26" i="5"/>
  <c r="F32" i="5"/>
  <c r="H33" i="4"/>
  <c r="H27" i="4"/>
  <c r="F33" i="4"/>
  <c r="F27" i="4"/>
  <c r="D31" i="3" l="1"/>
  <c r="D25" i="3"/>
  <c r="D26" i="3" l="1"/>
  <c r="D32" i="3"/>
  <c r="D33" i="3"/>
  <c r="D27" i="3"/>
  <c r="D15" i="16"/>
  <c r="D27" i="15"/>
  <c r="D33" i="15"/>
  <c r="D13" i="16"/>
  <c r="D31" i="15"/>
  <c r="D14" i="16"/>
  <c r="D32" i="15"/>
  <c r="D26" i="15"/>
  <c r="D33" i="16" l="1"/>
  <c r="D27" i="16"/>
  <c r="D26" i="16"/>
  <c r="D32" i="16"/>
  <c r="D31" i="16"/>
  <c r="W12" i="15" l="1"/>
  <c r="G24" i="15" l="1"/>
  <c r="G30" i="15"/>
  <c r="I12" i="15"/>
  <c r="Y12" i="15" s="1"/>
  <c r="I24" i="15" l="1"/>
  <c r="I30" i="15"/>
  <c r="I12" i="16"/>
  <c r="G12" i="16" l="1"/>
  <c r="I24" i="16"/>
  <c r="I30" i="16"/>
  <c r="G30" i="16" l="1"/>
  <c r="G24" i="16"/>
  <c r="D30" i="5" l="1"/>
  <c r="D24" i="5"/>
  <c r="F12" i="5"/>
  <c r="D25" i="5"/>
  <c r="H12" i="5"/>
  <c r="D12" i="16" l="1"/>
  <c r="D24" i="15"/>
  <c r="D30" i="15"/>
  <c r="F12" i="15"/>
  <c r="D25" i="15"/>
  <c r="H12" i="15"/>
  <c r="H24" i="5"/>
  <c r="H30" i="5"/>
  <c r="H25" i="5"/>
  <c r="F30" i="5"/>
  <c r="F24" i="5"/>
  <c r="F25" i="5"/>
  <c r="H24" i="15" l="1"/>
  <c r="H30" i="15"/>
  <c r="F30" i="15"/>
  <c r="F24" i="15"/>
  <c r="D24" i="16"/>
  <c r="D30" i="16"/>
  <c r="F12" i="16"/>
  <c r="D25" i="16"/>
  <c r="H12" i="16"/>
  <c r="H24" i="16" l="1"/>
  <c r="H30" i="16"/>
  <c r="F30" i="16"/>
  <c r="F24" i="16"/>
  <c r="U13" i="15" l="1"/>
  <c r="E25" i="15" l="1"/>
  <c r="E31" i="15"/>
  <c r="E13" i="16"/>
  <c r="F13" i="15"/>
  <c r="U13" i="3"/>
  <c r="E25" i="3"/>
  <c r="E31" i="3"/>
  <c r="I13" i="3"/>
  <c r="F13" i="3"/>
  <c r="W13" i="15" l="1"/>
  <c r="F31" i="3"/>
  <c r="F25" i="3"/>
  <c r="Y13" i="3"/>
  <c r="I31" i="3"/>
  <c r="H13" i="3"/>
  <c r="I25" i="3"/>
  <c r="F31" i="15"/>
  <c r="F25" i="15"/>
  <c r="E31" i="16"/>
  <c r="E25" i="16"/>
  <c r="F13" i="16"/>
  <c r="G31" i="3"/>
  <c r="W13" i="3"/>
  <c r="G25" i="3"/>
  <c r="F31" i="16" l="1"/>
  <c r="F25" i="16"/>
  <c r="H25" i="3"/>
  <c r="H31" i="3"/>
  <c r="G25" i="15"/>
  <c r="G31" i="15"/>
  <c r="I13" i="15"/>
  <c r="Y13" i="15" s="1"/>
  <c r="I13" i="16" l="1"/>
  <c r="H13" i="15"/>
  <c r="I31" i="15"/>
  <c r="I25" i="15"/>
  <c r="H31" i="15" l="1"/>
  <c r="H25" i="15"/>
  <c r="I31" i="16"/>
  <c r="H13" i="16"/>
  <c r="G13" i="16"/>
  <c r="I25" i="16"/>
  <c r="G31" i="16" l="1"/>
  <c r="G25" i="16"/>
  <c r="H31" i="16"/>
  <c r="H25" i="16"/>
  <c r="U15" i="3" l="1"/>
  <c r="E33" i="3" l="1"/>
  <c r="F15" i="3"/>
  <c r="U15" i="15" l="1"/>
  <c r="F33" i="3"/>
  <c r="W15" i="3"/>
  <c r="W15" i="15" l="1"/>
  <c r="U14" i="3"/>
  <c r="G33" i="3"/>
  <c r="I15" i="3"/>
  <c r="Y15" i="3" s="1"/>
  <c r="F15" i="15"/>
  <c r="E33" i="15"/>
  <c r="E15" i="16"/>
  <c r="I15" i="15" l="1"/>
  <c r="Y15" i="15" s="1"/>
  <c r="F15" i="16"/>
  <c r="E33" i="16"/>
  <c r="F33" i="15"/>
  <c r="I33" i="3"/>
  <c r="H15" i="3"/>
  <c r="G33" i="15"/>
  <c r="U14" i="15"/>
  <c r="E32" i="3"/>
  <c r="E26" i="3"/>
  <c r="F14" i="3"/>
  <c r="E27" i="3"/>
  <c r="I33" i="15" l="1"/>
  <c r="I15" i="16"/>
  <c r="H15" i="15"/>
  <c r="Q28" i="2"/>
  <c r="Y28" i="2"/>
  <c r="F33" i="16"/>
  <c r="N35" i="2"/>
  <c r="V35" i="2"/>
  <c r="Z36" i="2"/>
  <c r="R36" i="2"/>
  <c r="Y36" i="2"/>
  <c r="Q36" i="2"/>
  <c r="Q32" i="2"/>
  <c r="Y32" i="2"/>
  <c r="V30" i="2"/>
  <c r="N30" i="2"/>
  <c r="X27" i="2"/>
  <c r="P27" i="2"/>
  <c r="Q30" i="2"/>
  <c r="Y30" i="2"/>
  <c r="R30" i="2"/>
  <c r="Z30" i="2"/>
  <c r="O28" i="2"/>
  <c r="W28" i="2"/>
  <c r="P33" i="2"/>
  <c r="X33" i="2"/>
  <c r="Z29" i="2"/>
  <c r="R29" i="2"/>
  <c r="R34" i="2"/>
  <c r="Z34" i="2"/>
  <c r="R33" i="2"/>
  <c r="Z33" i="2"/>
  <c r="Q31" i="2"/>
  <c r="Y31" i="2"/>
  <c r="X26" i="2"/>
  <c r="P26" i="2"/>
  <c r="R26" i="2"/>
  <c r="Z26" i="2"/>
  <c r="Y27" i="2"/>
  <c r="Q27" i="2"/>
  <c r="P28" i="2"/>
  <c r="X28" i="2"/>
  <c r="W29" i="2"/>
  <c r="O29" i="2"/>
  <c r="X31" i="2"/>
  <c r="P31" i="2"/>
  <c r="R25" i="2"/>
  <c r="Z25" i="2"/>
  <c r="P36" i="2"/>
  <c r="X36" i="2"/>
  <c r="V33" i="2"/>
  <c r="N33" i="2"/>
  <c r="R37" i="2"/>
  <c r="Z37" i="2"/>
  <c r="O25" i="2"/>
  <c r="W25" i="2"/>
  <c r="N28" i="2"/>
  <c r="V28" i="2"/>
  <c r="R27" i="2"/>
  <c r="Z27" i="2"/>
  <c r="O36" i="2"/>
  <c r="W36" i="2"/>
  <c r="W31" i="2"/>
  <c r="O31" i="2"/>
  <c r="I33" i="16"/>
  <c r="H15" i="16"/>
  <c r="G15" i="16"/>
  <c r="V37" i="2"/>
  <c r="N37" i="2"/>
  <c r="H33" i="15"/>
  <c r="E26" i="15"/>
  <c r="E14" i="16"/>
  <c r="E32" i="15"/>
  <c r="F14" i="15"/>
  <c r="E27" i="15"/>
  <c r="X25" i="2"/>
  <c r="P25" i="2"/>
  <c r="W26" i="2"/>
  <c r="O26" i="2"/>
  <c r="X34" i="2"/>
  <c r="P34" i="2"/>
  <c r="Z32" i="2"/>
  <c r="R32" i="2"/>
  <c r="H33" i="3"/>
  <c r="W33" i="2"/>
  <c r="O33" i="2"/>
  <c r="Z31" i="2"/>
  <c r="R31" i="2"/>
  <c r="V29" i="2"/>
  <c r="N29" i="2"/>
  <c r="N31" i="2"/>
  <c r="V31" i="2"/>
  <c r="W14" i="3"/>
  <c r="O27" i="2"/>
  <c r="W27" i="2"/>
  <c r="Y26" i="2"/>
  <c r="Q26" i="2"/>
  <c r="X32" i="2"/>
  <c r="P32" i="2"/>
  <c r="W35" i="2"/>
  <c r="O35" i="2"/>
  <c r="R28" i="2"/>
  <c r="Z28" i="2"/>
  <c r="N25" i="2"/>
  <c r="V25" i="2"/>
  <c r="Y33" i="2"/>
  <c r="Q33" i="2"/>
  <c r="W34" i="2"/>
  <c r="O34" i="2"/>
  <c r="Y29" i="2"/>
  <c r="Q29" i="2"/>
  <c r="N32" i="2"/>
  <c r="V32" i="2"/>
  <c r="Y25" i="2"/>
  <c r="Q25" i="2"/>
  <c r="W37" i="2"/>
  <c r="O37" i="2"/>
  <c r="O30" i="2"/>
  <c r="W30" i="2"/>
  <c r="N26" i="2"/>
  <c r="V26" i="2"/>
  <c r="X30" i="2"/>
  <c r="P30" i="2"/>
  <c r="X37" i="2"/>
  <c r="P37" i="2"/>
  <c r="Q35" i="2"/>
  <c r="Y35" i="2"/>
  <c r="N27" i="2"/>
  <c r="V27" i="2"/>
  <c r="P29" i="2"/>
  <c r="X29" i="2"/>
  <c r="V34" i="2"/>
  <c r="N34" i="2"/>
  <c r="Y34" i="2"/>
  <c r="Q34" i="2"/>
  <c r="Y37" i="2"/>
  <c r="Q37" i="2"/>
  <c r="N36" i="2"/>
  <c r="V36" i="2"/>
  <c r="W32" i="2"/>
  <c r="O32" i="2"/>
  <c r="F32" i="3"/>
  <c r="F26" i="3"/>
  <c r="F27" i="3"/>
  <c r="P35" i="2"/>
  <c r="X35" i="2"/>
  <c r="Z35" i="2"/>
  <c r="R35" i="2"/>
  <c r="H33" i="16" l="1"/>
  <c r="V7" i="2"/>
  <c r="N7" i="2"/>
  <c r="X14" i="2"/>
  <c r="P14" i="2"/>
  <c r="P16" i="2"/>
  <c r="X16" i="2"/>
  <c r="R9" i="2"/>
  <c r="Z9" i="2"/>
  <c r="P15" i="2"/>
  <c r="X15" i="2"/>
  <c r="P6" i="2"/>
  <c r="X6" i="2"/>
  <c r="P10" i="2"/>
  <c r="X10" i="2"/>
  <c r="O9" i="2"/>
  <c r="W9" i="2"/>
  <c r="W12" i="2"/>
  <c r="O12" i="2"/>
  <c r="N6" i="2"/>
  <c r="V6" i="2"/>
  <c r="V12" i="2"/>
  <c r="N12" i="2"/>
  <c r="N17" i="2"/>
  <c r="V17" i="2"/>
  <c r="W17" i="2"/>
  <c r="O17" i="2"/>
  <c r="N15" i="2"/>
  <c r="V15" i="2"/>
  <c r="Q17" i="2"/>
  <c r="Y17" i="2"/>
  <c r="X18" i="2"/>
  <c r="P18" i="2"/>
  <c r="G32" i="3"/>
  <c r="G26" i="3"/>
  <c r="G27" i="3"/>
  <c r="I14" i="3"/>
  <c r="Y14" i="3" s="1"/>
  <c r="O11" i="2"/>
  <c r="W11" i="2"/>
  <c r="Q14" i="2"/>
  <c r="Y14" i="2"/>
  <c r="X7" i="2"/>
  <c r="P7" i="2"/>
  <c r="O15" i="2"/>
  <c r="W15" i="2"/>
  <c r="W14" i="15"/>
  <c r="Y18" i="2"/>
  <c r="Q18" i="2"/>
  <c r="Y13" i="2"/>
  <c r="Q13" i="2"/>
  <c r="R18" i="2"/>
  <c r="Z18" i="2"/>
  <c r="Q9" i="2"/>
  <c r="Y9" i="2"/>
  <c r="V8" i="2"/>
  <c r="N8" i="2"/>
  <c r="X13" i="2"/>
  <c r="P13" i="2"/>
  <c r="W6" i="2"/>
  <c r="O6" i="2"/>
  <c r="V11" i="2"/>
  <c r="N11" i="2"/>
  <c r="F26" i="15"/>
  <c r="F32" i="15"/>
  <c r="F27" i="15"/>
  <c r="V14" i="2"/>
  <c r="N14" i="2"/>
  <c r="N13" i="2"/>
  <c r="V13" i="2"/>
  <c r="O7" i="2"/>
  <c r="W7" i="2"/>
  <c r="X11" i="2"/>
  <c r="P11" i="2"/>
  <c r="Q8" i="2"/>
  <c r="Y8" i="2"/>
  <c r="Y11" i="2"/>
  <c r="Q11" i="2"/>
  <c r="N9" i="2"/>
  <c r="V9" i="2"/>
  <c r="Y12" i="2"/>
  <c r="Q12" i="2"/>
  <c r="N10" i="2"/>
  <c r="V10" i="2"/>
  <c r="N18" i="2"/>
  <c r="V18" i="2"/>
  <c r="E26" i="16"/>
  <c r="E32" i="16"/>
  <c r="F14" i="16"/>
  <c r="E27" i="16"/>
  <c r="P8" i="2"/>
  <c r="X8" i="2"/>
  <c r="W18" i="2"/>
  <c r="O18" i="2"/>
  <c r="Z11" i="2"/>
  <c r="R11" i="2"/>
  <c r="Q7" i="2"/>
  <c r="Y7" i="2"/>
  <c r="Z14" i="2"/>
  <c r="R14" i="2"/>
  <c r="O14" i="2"/>
  <c r="W14" i="2"/>
  <c r="R7" i="2"/>
  <c r="Z7" i="2"/>
  <c r="W13" i="2"/>
  <c r="O13" i="2"/>
  <c r="P12" i="2"/>
  <c r="X12" i="2"/>
  <c r="R17" i="2"/>
  <c r="Z17" i="2"/>
  <c r="Y10" i="2"/>
  <c r="Q10" i="2"/>
  <c r="W8" i="2"/>
  <c r="O8" i="2"/>
  <c r="G33" i="16"/>
  <c r="R13" i="2"/>
  <c r="Z13" i="2"/>
  <c r="Y6" i="2"/>
  <c r="Q6" i="2"/>
  <c r="R8" i="2"/>
  <c r="Z8" i="2"/>
  <c r="R16" i="2"/>
  <c r="Z16" i="2"/>
  <c r="P9" i="2"/>
  <c r="X9" i="2"/>
  <c r="Y15" i="2"/>
  <c r="Q15" i="2"/>
  <c r="Z15" i="2"/>
  <c r="R15" i="2"/>
  <c r="Z10" i="2"/>
  <c r="R10" i="2"/>
  <c r="X17" i="2"/>
  <c r="P17" i="2"/>
  <c r="R6" i="2"/>
  <c r="Z6" i="2"/>
  <c r="Y16" i="2"/>
  <c r="Q16" i="2"/>
  <c r="O16" i="2"/>
  <c r="W16" i="2"/>
  <c r="N16" i="2"/>
  <c r="V16" i="2"/>
  <c r="R12" i="2"/>
  <c r="Z12" i="2"/>
  <c r="W10" i="2"/>
  <c r="O10" i="2"/>
  <c r="V46" i="2" l="1"/>
  <c r="N46" i="2"/>
  <c r="W53" i="2"/>
  <c r="O53" i="2"/>
  <c r="Q46" i="2"/>
  <c r="Y46" i="2"/>
  <c r="V54" i="2"/>
  <c r="N54" i="2"/>
  <c r="X54" i="2"/>
  <c r="P54" i="2"/>
  <c r="N48" i="2"/>
  <c r="V48" i="2"/>
  <c r="G32" i="15"/>
  <c r="G26" i="15"/>
  <c r="G27" i="15"/>
  <c r="I14" i="15"/>
  <c r="Y14" i="15" s="1"/>
  <c r="Z54" i="2"/>
  <c r="R54" i="2"/>
  <c r="W56" i="2"/>
  <c r="O56" i="2"/>
  <c r="V49" i="2"/>
  <c r="N49" i="2"/>
  <c r="Q52" i="2"/>
  <c r="Y52" i="2"/>
  <c r="Z46" i="2"/>
  <c r="R46" i="2"/>
  <c r="Z49" i="2"/>
  <c r="R49" i="2"/>
  <c r="Y54" i="2"/>
  <c r="Q54" i="2"/>
  <c r="R55" i="2"/>
  <c r="Z55" i="2"/>
  <c r="P48" i="2"/>
  <c r="X48" i="2"/>
  <c r="P53" i="2"/>
  <c r="X53" i="2"/>
  <c r="O48" i="2"/>
  <c r="W48" i="2"/>
  <c r="Q49" i="2"/>
  <c r="Y49" i="2"/>
  <c r="Q45" i="2"/>
  <c r="Y45" i="2"/>
  <c r="Y48" i="2"/>
  <c r="Q48" i="2"/>
  <c r="Z48" i="2"/>
  <c r="R48" i="2"/>
  <c r="Q53" i="2"/>
  <c r="Y53" i="2"/>
  <c r="P49" i="2"/>
  <c r="X49" i="2"/>
  <c r="Q55" i="2"/>
  <c r="Y55" i="2"/>
  <c r="N51" i="2"/>
  <c r="V51" i="2"/>
  <c r="W49" i="2"/>
  <c r="O49" i="2"/>
  <c r="W52" i="2"/>
  <c r="O52" i="2"/>
  <c r="P55" i="2"/>
  <c r="X55" i="2"/>
  <c r="F26" i="16"/>
  <c r="F32" i="16"/>
  <c r="F27" i="16"/>
  <c r="P44" i="2"/>
  <c r="X44" i="2"/>
  <c r="Z45" i="2"/>
  <c r="R45" i="2"/>
  <c r="N45" i="2"/>
  <c r="V45" i="2"/>
  <c r="X50" i="2"/>
  <c r="P50" i="2"/>
  <c r="P45" i="2"/>
  <c r="X45" i="2"/>
  <c r="P52" i="2"/>
  <c r="X52" i="2"/>
  <c r="R52" i="2"/>
  <c r="Z52" i="2"/>
  <c r="W55" i="2"/>
  <c r="O55" i="2"/>
  <c r="V56" i="2"/>
  <c r="N56" i="2"/>
  <c r="Y44" i="2"/>
  <c r="Q44" i="2"/>
  <c r="W50" i="2"/>
  <c r="O50" i="2"/>
  <c r="Z53" i="2"/>
  <c r="R53" i="2"/>
  <c r="V52" i="2"/>
  <c r="N52" i="2"/>
  <c r="R56" i="2"/>
  <c r="Z56" i="2"/>
  <c r="O47" i="2"/>
  <c r="W47" i="2"/>
  <c r="N50" i="2"/>
  <c r="V50" i="2"/>
  <c r="X51" i="2"/>
  <c r="P51" i="2"/>
  <c r="R51" i="2"/>
  <c r="Z51" i="2"/>
  <c r="Q51" i="2"/>
  <c r="Y51" i="2"/>
  <c r="Y47" i="2"/>
  <c r="Q47" i="2"/>
  <c r="I32" i="3"/>
  <c r="I26" i="3"/>
  <c r="H14" i="3"/>
  <c r="I27" i="3"/>
  <c r="P46" i="2"/>
  <c r="X46" i="2"/>
  <c r="W46" i="2"/>
  <c r="O46" i="2"/>
  <c r="O51" i="2"/>
  <c r="W51" i="2"/>
  <c r="X47" i="2"/>
  <c r="P47" i="2"/>
  <c r="R50" i="2"/>
  <c r="Z50" i="2"/>
  <c r="N47" i="2"/>
  <c r="V47" i="2"/>
  <c r="N53" i="2"/>
  <c r="V53" i="2"/>
  <c r="X56" i="2"/>
  <c r="P56" i="2"/>
  <c r="N55" i="2"/>
  <c r="V55" i="2"/>
  <c r="W44" i="2"/>
  <c r="O44" i="2"/>
  <c r="O54" i="2"/>
  <c r="W54" i="2"/>
  <c r="R44" i="2"/>
  <c r="Z44" i="2"/>
  <c r="Q56" i="2"/>
  <c r="Y56" i="2"/>
  <c r="O45" i="2"/>
  <c r="W45" i="2"/>
  <c r="R47" i="2"/>
  <c r="Z47" i="2"/>
  <c r="Q50" i="2"/>
  <c r="Y50" i="2"/>
  <c r="N44" i="2"/>
  <c r="V44" i="2"/>
  <c r="H14" i="15" l="1"/>
  <c r="I32" i="15"/>
  <c r="I14" i="16"/>
  <c r="I26" i="15"/>
  <c r="I27" i="15"/>
  <c r="H32" i="3"/>
  <c r="H26" i="3"/>
  <c r="H27" i="3"/>
  <c r="G14" i="16" l="1"/>
  <c r="H14" i="16"/>
  <c r="I32" i="16"/>
  <c r="I26" i="16"/>
  <c r="I27" i="16"/>
  <c r="H26" i="15"/>
  <c r="H32" i="15"/>
  <c r="H27" i="15"/>
  <c r="H26" i="16" l="1"/>
  <c r="H32" i="16"/>
  <c r="H27" i="16"/>
  <c r="G32" i="16"/>
  <c r="G26" i="16"/>
  <c r="G27" i="16"/>
</calcChain>
</file>

<file path=xl/sharedStrings.xml><?xml version="1.0" encoding="utf-8"?>
<sst xmlns="http://schemas.openxmlformats.org/spreadsheetml/2006/main" count="498" uniqueCount="45">
  <si>
    <t>Forecast summary: Annual</t>
  </si>
  <si>
    <t>Room demand</t>
  </si>
  <si>
    <t>Levels</t>
  </si>
  <si>
    <t>Growth</t>
  </si>
  <si>
    <t>Relative to 2019</t>
  </si>
  <si>
    <t>Central Coast</t>
  </si>
  <si>
    <t>Central Valley</t>
  </si>
  <si>
    <t>Deserts</t>
  </si>
  <si>
    <t>Gold Country</t>
  </si>
  <si>
    <t>High Sierra</t>
  </si>
  <si>
    <t>Inland Empire</t>
  </si>
  <si>
    <t>Los Angeles County</t>
  </si>
  <si>
    <t>North Coast</t>
  </si>
  <si>
    <t>Orange County</t>
  </si>
  <si>
    <t>Shasta Cascade</t>
  </si>
  <si>
    <t>San Diego County</t>
  </si>
  <si>
    <t>San Francisco Bay Area</t>
  </si>
  <si>
    <t>California</t>
  </si>
  <si>
    <t>Occupancy</t>
  </si>
  <si>
    <t>Room revenue</t>
  </si>
  <si>
    <t>Source: STR; Tourism Economics</t>
  </si>
  <si>
    <t>Prior forecast</t>
  </si>
  <si>
    <t>Hotel supply</t>
  </si>
  <si>
    <t>Hotel room demand</t>
  </si>
  <si>
    <t>ADR</t>
  </si>
  <si>
    <t>RevPAR</t>
  </si>
  <si>
    <t>*Gateway Regions: Los Angeles, Orange County, San Diego, San Francisco Bay Area</t>
  </si>
  <si>
    <t>*Gateway Regions: Central Coast, Central Valley, Deserts, Gold Country, High Sierra, Inland Empire, North Coast, Shasta Cascade</t>
  </si>
  <si>
    <t>Daily levels</t>
  </si>
  <si>
    <t>Hotel supply (daily)</t>
  </si>
  <si>
    <t>Hotel room demand (daily)</t>
  </si>
  <si>
    <t xml:space="preserve"> </t>
  </si>
  <si>
    <t>Forecast summary: Annual, Central Coast</t>
  </si>
  <si>
    <t>Forecast summary: Annual, Central Valley</t>
  </si>
  <si>
    <t>Forecast summary: Annual, Deserts</t>
  </si>
  <si>
    <t>Forecast summary: Annual, Gold Country</t>
  </si>
  <si>
    <t>Forecast summary: Annual, High Sierra</t>
  </si>
  <si>
    <t>Forecast summary: Annual, Inland Empire</t>
  </si>
  <si>
    <t>Forecast summary: Annual, Los Angeles County</t>
  </si>
  <si>
    <t>Forecast summary: Annual, North Coast</t>
  </si>
  <si>
    <t>Forecast summary: Annual, Orange County</t>
  </si>
  <si>
    <t>Forecast summary: Annual, Shasta Cascade</t>
  </si>
  <si>
    <t>Forecast summary: Annual, San Diego County</t>
  </si>
  <si>
    <t>Forecast summary: Annual, San Francisco Bay Area</t>
  </si>
  <si>
    <t>Forecast summary: Annual,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</si>
</sst>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7" x14ac:knownFonts="1">
    <font>
      <sz val="10"/>
      <color theme="1"/>
      <name val="Lato"/>
      <family val="2"/>
    </font>
    <font>
      <sz val="10"/>
      <color theme="1"/>
      <name val="Lato"/>
      <family val="2"/>
    </font>
    <font>
      <sz val="11"/>
      <color theme="1"/>
      <name val="Calibri"/>
      <family val="2"/>
      <scheme val="minor"/>
    </font>
    <font>
      <b/>
      <sz val="12"/>
      <color theme="1"/>
      <name val="Roboto"/>
    </font>
    <font>
      <b/>
      <sz val="8"/>
      <color theme="1"/>
      <name val="Roboto"/>
    </font>
    <font>
      <sz val="8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right" wrapText="1"/>
    </xf>
    <xf numFmtId="1" fontId="5" fillId="0" borderId="0" xfId="2" applyNumberFormat="1" applyFont="1"/>
    <xf numFmtId="164" fontId="5" fillId="0" borderId="0" xfId="3" applyNumberFormat="1" applyFont="1"/>
    <xf numFmtId="0" fontId="5" fillId="0" borderId="0" xfId="0" applyFont="1"/>
    <xf numFmtId="3" fontId="5" fillId="0" borderId="0" xfId="2" applyNumberFormat="1" applyFont="1"/>
    <xf numFmtId="164" fontId="5" fillId="0" borderId="0" xfId="1" applyNumberFormat="1" applyFont="1"/>
    <xf numFmtId="9" fontId="5" fillId="0" borderId="0" xfId="1" applyFont="1"/>
    <xf numFmtId="10" fontId="5" fillId="0" borderId="0" xfId="2" applyNumberFormat="1" applyFont="1"/>
    <xf numFmtId="0" fontId="4" fillId="0" borderId="0" xfId="0" applyFont="1"/>
    <xf numFmtId="3" fontId="4" fillId="0" borderId="0" xfId="2" applyNumberFormat="1" applyFont="1"/>
    <xf numFmtId="164" fontId="4" fillId="0" borderId="0" xfId="1" applyNumberFormat="1" applyFont="1"/>
    <xf numFmtId="9" fontId="4" fillId="0" borderId="0" xfId="1" applyFont="1"/>
    <xf numFmtId="9" fontId="5" fillId="0" borderId="0" xfId="3" applyFont="1"/>
    <xf numFmtId="9" fontId="4" fillId="0" borderId="0" xfId="3" applyFont="1"/>
    <xf numFmtId="164" fontId="4" fillId="0" borderId="0" xfId="3" applyNumberFormat="1" applyFont="1"/>
    <xf numFmtId="0" fontId="4" fillId="0" borderId="1" xfId="2" applyFont="1" applyBorder="1"/>
    <xf numFmtId="14" fontId="5" fillId="0" borderId="1" xfId="2" applyNumberFormat="1" applyFont="1" applyBorder="1"/>
    <xf numFmtId="164" fontId="5" fillId="0" borderId="1" xfId="3" applyNumberFormat="1" applyFont="1" applyBorder="1"/>
    <xf numFmtId="0" fontId="5" fillId="0" borderId="1" xfId="2" applyFont="1" applyBorder="1"/>
    <xf numFmtId="165" fontId="5" fillId="0" borderId="0" xfId="2" applyNumberFormat="1" applyFont="1"/>
    <xf numFmtId="165" fontId="4" fillId="0" borderId="0" xfId="2" applyNumberFormat="1" applyFont="1"/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wrapText="1"/>
    </xf>
    <xf numFmtId="0" fontId="4" fillId="2" borderId="1" xfId="2" applyFont="1" applyFill="1" applyBorder="1" applyAlignment="1">
      <alignment horizontal="right" wrapText="1"/>
    </xf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horizontal="right" wrapText="1"/>
    </xf>
    <xf numFmtId="1" fontId="5" fillId="2" borderId="0" xfId="2" applyNumberFormat="1" applyFont="1" applyFill="1"/>
    <xf numFmtId="3" fontId="5" fillId="2" borderId="0" xfId="2" applyNumberFormat="1" applyFont="1" applyFill="1"/>
    <xf numFmtId="164" fontId="5" fillId="2" borderId="0" xfId="3" applyNumberFormat="1" applyFont="1" applyFill="1"/>
    <xf numFmtId="166" fontId="5" fillId="2" borderId="0" xfId="2" applyNumberFormat="1" applyFont="1" applyFill="1"/>
    <xf numFmtId="165" fontId="5" fillId="2" borderId="0" xfId="2" applyNumberFormat="1" applyFont="1" applyFill="1"/>
    <xf numFmtId="9" fontId="5" fillId="2" borderId="0" xfId="3" applyFont="1" applyFill="1"/>
    <xf numFmtId="0" fontId="4" fillId="2" borderId="1" xfId="2" applyFont="1" applyFill="1" applyBorder="1"/>
    <xf numFmtId="14" fontId="5" fillId="2" borderId="1" xfId="2" applyNumberFormat="1" applyFont="1" applyFill="1" applyBorder="1"/>
    <xf numFmtId="164" fontId="5" fillId="2" borderId="1" xfId="3" applyNumberFormat="1" applyFont="1" applyFill="1" applyBorder="1"/>
    <xf numFmtId="14" fontId="5" fillId="0" borderId="0" xfId="2" applyNumberFormat="1" applyFont="1"/>
    <xf numFmtId="4" fontId="5" fillId="0" borderId="0" xfId="2" applyNumberFormat="1" applyFont="1"/>
    <xf numFmtId="44" fontId="5" fillId="2" borderId="0" xfId="4" applyFont="1" applyFill="1"/>
    <xf numFmtId="167" fontId="5" fillId="2" borderId="0" xfId="4" applyNumberFormat="1" applyFont="1" applyFill="1"/>
    <xf numFmtId="166" fontId="5" fillId="2" borderId="0" xfId="4" applyNumberFormat="1" applyFont="1" applyFill="1"/>
    <xf numFmtId="14" fontId="5" fillId="2" borderId="0" xfId="2" applyNumberFormat="1" applyFont="1" applyFill="1"/>
    <xf numFmtId="0" fontId="5" fillId="0" borderId="0" xfId="2" applyFont="1" applyFill="1"/>
    <xf numFmtId="3" fontId="5" fillId="0" borderId="0" xfId="2" applyNumberFormat="1" applyFont="1" applyFill="1"/>
    <xf numFmtId="10" fontId="5" fillId="0" borderId="0" xfId="2" applyNumberFormat="1" applyFont="1" applyFill="1"/>
    <xf numFmtId="164" fontId="5" fillId="0" borderId="0" xfId="3" applyNumberFormat="1" applyFont="1" applyFill="1"/>
    <xf numFmtId="1" fontId="5" fillId="0" borderId="0" xfId="2" applyNumberFormat="1" applyFont="1" applyFill="1"/>
    <xf numFmtId="9" fontId="5" fillId="0" borderId="0" xfId="3" applyFont="1" applyFill="1"/>
    <xf numFmtId="0" fontId="4" fillId="0" borderId="0" xfId="2" applyFont="1" applyFill="1"/>
    <xf numFmtId="0" fontId="6" fillId="2" borderId="0" xfId="2" applyFont="1" applyFill="1"/>
  </cellXfs>
  <cellStyles count="5">
    <cellStyle name="Currency" xfId="4" builtinId="4"/>
    <cellStyle name="Normal" xfId="0" builtinId="0"/>
    <cellStyle name="Normal 3" xfId="2" xr:uid="{C211AB3A-E522-43D8-99FE-1D3B82D8F29C}"/>
    <cellStyle name="Percent" xfId="1" builtinId="5"/>
    <cellStyle name="Percent 2" xfId="3" xr:uid="{4ED8D7CC-A980-4FFF-A751-622301D96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na%20Cardamone/Documents/California/sd%20-%20model%20-%202020-07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louddrive_oxfordeconomics_com/Documents/TE%20Shared/Client%20projects/Destinations/San%20Diego/2020/Covid%20update%202020-07/analysis/sd%20-%20model%20-%202020-0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mile_q"/>
      <sheetName val="compile_m"/>
      <sheetName val="compile_a"/>
      <sheetName val="est june"/>
      <sheetName val="&lt;- inputs"/>
      <sheetName val="model"/>
      <sheetName val="&lt;- model"/>
      <sheetName val="set_vars"/>
      <sheetName val="&lt;- reference"/>
      <sheetName val="report-&gt;"/>
      <sheetName val="summary"/>
      <sheetName val="report_m"/>
      <sheetName val="report_q"/>
      <sheetName val="report_a"/>
      <sheetName val="report_seg_a"/>
      <sheetName val="report_seg_q"/>
      <sheetName val="report_seg_m"/>
      <sheetName val="graph_a"/>
      <sheetName val="graph_m"/>
      <sheetName val="comp_a"/>
      <sheetName val="demd_m"/>
      <sheetName val="adr_m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scen_a</v>
          </cell>
          <cell r="EQ2"/>
        </row>
        <row r="4">
          <cell r="C4" t="str">
            <v>Monthly</v>
          </cell>
          <cell r="DS4"/>
          <cell r="GN4" t="str">
            <v>Quarterly</v>
          </cell>
          <cell r="IN4" t="str">
            <v>Quarterly</v>
          </cell>
          <cell r="JA4" t="str">
            <v>Annual</v>
          </cell>
          <cell r="JM4" t="str">
            <v>Annual</v>
          </cell>
        </row>
        <row r="5">
          <cell r="B5" t="str">
            <v>columns</v>
          </cell>
          <cell r="C5" t="str">
            <v>m39083</v>
          </cell>
          <cell r="D5" t="str">
            <v>m39114</v>
          </cell>
          <cell r="E5" t="str">
            <v>m39142</v>
          </cell>
          <cell r="F5" t="str">
            <v>m39173</v>
          </cell>
          <cell r="G5" t="str">
            <v>m39203</v>
          </cell>
          <cell r="H5" t="str">
            <v>m39234</v>
          </cell>
          <cell r="I5" t="str">
            <v>m39264</v>
          </cell>
          <cell r="J5" t="str">
            <v>m39295</v>
          </cell>
          <cell r="K5" t="str">
            <v>m39326</v>
          </cell>
          <cell r="L5" t="str">
            <v>m39356</v>
          </cell>
          <cell r="M5" t="str">
            <v>m39387</v>
          </cell>
          <cell r="N5" t="str">
            <v>m39417</v>
          </cell>
          <cell r="O5" t="str">
            <v>m39448</v>
          </cell>
          <cell r="P5" t="str">
            <v>m39479</v>
          </cell>
          <cell r="Q5" t="str">
            <v>m39508</v>
          </cell>
          <cell r="R5" t="str">
            <v>m39539</v>
          </cell>
          <cell r="S5" t="str">
            <v>m39569</v>
          </cell>
          <cell r="T5" t="str">
            <v>m39600</v>
          </cell>
          <cell r="U5" t="str">
            <v>m39630</v>
          </cell>
          <cell r="V5" t="str">
            <v>m39661</v>
          </cell>
          <cell r="W5" t="str">
            <v>m39692</v>
          </cell>
          <cell r="X5" t="str">
            <v>m39722</v>
          </cell>
          <cell r="Y5" t="str">
            <v>m39753</v>
          </cell>
          <cell r="Z5" t="str">
            <v>m39783</v>
          </cell>
          <cell r="AA5" t="str">
            <v>m39814</v>
          </cell>
          <cell r="AB5" t="str">
            <v>m39845</v>
          </cell>
          <cell r="AC5" t="str">
            <v>m39873</v>
          </cell>
          <cell r="AD5" t="str">
            <v>m39904</v>
          </cell>
          <cell r="AE5" t="str">
            <v>m39934</v>
          </cell>
          <cell r="AF5" t="str">
            <v>m39965</v>
          </cell>
          <cell r="AG5" t="str">
            <v>m39995</v>
          </cell>
          <cell r="AH5" t="str">
            <v>m40026</v>
          </cell>
          <cell r="AI5" t="str">
            <v>m40057</v>
          </cell>
          <cell r="AJ5" t="str">
            <v>m40087</v>
          </cell>
          <cell r="AK5" t="str">
            <v>m40118</v>
          </cell>
          <cell r="AL5" t="str">
            <v>m40148</v>
          </cell>
          <cell r="AM5" t="str">
            <v>m40179</v>
          </cell>
          <cell r="AN5" t="str">
            <v>m40210</v>
          </cell>
          <cell r="AO5" t="str">
            <v>m40238</v>
          </cell>
          <cell r="AP5" t="str">
            <v>m40269</v>
          </cell>
          <cell r="AQ5" t="str">
            <v>m40299</v>
          </cell>
          <cell r="AR5" t="str">
            <v>m40330</v>
          </cell>
          <cell r="AS5" t="str">
            <v>m40360</v>
          </cell>
          <cell r="AT5" t="str">
            <v>m40391</v>
          </cell>
          <cell r="AU5" t="str">
            <v>m40422</v>
          </cell>
          <cell r="AV5" t="str">
            <v>m40452</v>
          </cell>
          <cell r="AW5" t="str">
            <v>m40483</v>
          </cell>
          <cell r="AX5" t="str">
            <v>m40513</v>
          </cell>
          <cell r="AY5" t="str">
            <v>m40544</v>
          </cell>
          <cell r="AZ5" t="str">
            <v>m40575</v>
          </cell>
          <cell r="BA5" t="str">
            <v>m40603</v>
          </cell>
          <cell r="BB5" t="str">
            <v>m40634</v>
          </cell>
          <cell r="BC5" t="str">
            <v>m40664</v>
          </cell>
          <cell r="BD5" t="str">
            <v>m40695</v>
          </cell>
          <cell r="BE5" t="str">
            <v>m40725</v>
          </cell>
          <cell r="BF5" t="str">
            <v>m40756</v>
          </cell>
          <cell r="BG5" t="str">
            <v>m40787</v>
          </cell>
          <cell r="BH5" t="str">
            <v>m40817</v>
          </cell>
          <cell r="BI5" t="str">
            <v>m40848</v>
          </cell>
          <cell r="BJ5" t="str">
            <v>m40878</v>
          </cell>
          <cell r="BK5" t="str">
            <v>m40909</v>
          </cell>
          <cell r="BL5" t="str">
            <v>m40940</v>
          </cell>
          <cell r="BM5" t="str">
            <v>m40969</v>
          </cell>
          <cell r="BN5" t="str">
            <v>m41000</v>
          </cell>
          <cell r="BO5" t="str">
            <v>m41030</v>
          </cell>
          <cell r="BP5" t="str">
            <v>m41061</v>
          </cell>
          <cell r="BQ5" t="str">
            <v>m41091</v>
          </cell>
          <cell r="BR5" t="str">
            <v>m41122</v>
          </cell>
          <cell r="BS5" t="str">
            <v>m41153</v>
          </cell>
          <cell r="BT5" t="str">
            <v>m41183</v>
          </cell>
          <cell r="BU5" t="str">
            <v>m41214</v>
          </cell>
          <cell r="BV5" t="str">
            <v>m41244</v>
          </cell>
          <cell r="BW5" t="str">
            <v>m41275</v>
          </cell>
          <cell r="BX5" t="str">
            <v>m41306</v>
          </cell>
          <cell r="BY5" t="str">
            <v>m41334</v>
          </cell>
          <cell r="BZ5" t="str">
            <v>m41365</v>
          </cell>
          <cell r="CA5" t="str">
            <v>m41395</v>
          </cell>
          <cell r="CB5" t="str">
            <v>m41426</v>
          </cell>
          <cell r="CC5" t="str">
            <v>m41456</v>
          </cell>
          <cell r="CD5" t="str">
            <v>m41487</v>
          </cell>
          <cell r="CE5" t="str">
            <v>m41518</v>
          </cell>
          <cell r="CF5" t="str">
            <v>m41548</v>
          </cell>
          <cell r="CG5" t="str">
            <v>m41579</v>
          </cell>
          <cell r="CH5" t="str">
            <v>m41609</v>
          </cell>
          <cell r="CI5" t="str">
            <v>m41640</v>
          </cell>
          <cell r="CJ5" t="str">
            <v>m41671</v>
          </cell>
          <cell r="CK5" t="str">
            <v>m41699</v>
          </cell>
          <cell r="CL5" t="str">
            <v>m41730</v>
          </cell>
          <cell r="CM5" t="str">
            <v>m41760</v>
          </cell>
          <cell r="CN5" t="str">
            <v>m41791</v>
          </cell>
          <cell r="CO5" t="str">
            <v>m41821</v>
          </cell>
          <cell r="CP5" t="str">
            <v>m41852</v>
          </cell>
          <cell r="CQ5" t="str">
            <v>m41883</v>
          </cell>
          <cell r="CR5" t="str">
            <v>m41913</v>
          </cell>
          <cell r="CS5" t="str">
            <v>m41944</v>
          </cell>
          <cell r="CT5" t="str">
            <v>m41974</v>
          </cell>
          <cell r="CU5" t="str">
            <v>m42005</v>
          </cell>
          <cell r="CV5" t="str">
            <v>m42036</v>
          </cell>
          <cell r="CW5" t="str">
            <v>m42064</v>
          </cell>
          <cell r="CX5" t="str">
            <v>m42095</v>
          </cell>
          <cell r="CY5" t="str">
            <v>m42125</v>
          </cell>
          <cell r="CZ5" t="str">
            <v>m42156</v>
          </cell>
          <cell r="DA5" t="str">
            <v>m42186</v>
          </cell>
          <cell r="DB5" t="str">
            <v>m42217</v>
          </cell>
          <cell r="DC5" t="str">
            <v>m42248</v>
          </cell>
          <cell r="DD5" t="str">
            <v>m42278</v>
          </cell>
          <cell r="DE5" t="str">
            <v>m42309</v>
          </cell>
          <cell r="DF5" t="str">
            <v>m42339</v>
          </cell>
          <cell r="DG5" t="str">
            <v>m42370</v>
          </cell>
          <cell r="DH5" t="str">
            <v>m42401</v>
          </cell>
          <cell r="DI5" t="str">
            <v>m42430</v>
          </cell>
          <cell r="DJ5" t="str">
            <v>m42461</v>
          </cell>
          <cell r="DK5" t="str">
            <v>m42491</v>
          </cell>
          <cell r="DL5" t="str">
            <v>m42522</v>
          </cell>
          <cell r="DM5" t="str">
            <v>m42552</v>
          </cell>
          <cell r="DN5" t="str">
            <v>m42583</v>
          </cell>
          <cell r="DO5" t="str">
            <v>m42614</v>
          </cell>
          <cell r="DP5" t="str">
            <v>m42644</v>
          </cell>
          <cell r="DQ5" t="str">
            <v>m42675</v>
          </cell>
          <cell r="DR5" t="str">
            <v>m42705</v>
          </cell>
          <cell r="DS5" t="str">
            <v>m42736</v>
          </cell>
          <cell r="DT5" t="str">
            <v>m42767</v>
          </cell>
          <cell r="DU5" t="str">
            <v>m42795</v>
          </cell>
          <cell r="DV5" t="str">
            <v>m42826</v>
          </cell>
          <cell r="DW5" t="str">
            <v>m42856</v>
          </cell>
          <cell r="DX5" t="str">
            <v>m42887</v>
          </cell>
          <cell r="DY5" t="str">
            <v>m42917</v>
          </cell>
          <cell r="DZ5" t="str">
            <v>m42948</v>
          </cell>
          <cell r="EA5" t="str">
            <v>m42979</v>
          </cell>
          <cell r="EB5" t="str">
            <v>m43009</v>
          </cell>
          <cell r="EC5" t="str">
            <v>m43040</v>
          </cell>
          <cell r="ED5" t="str">
            <v>m43070</v>
          </cell>
          <cell r="EE5" t="str">
            <v>m43101</v>
          </cell>
          <cell r="EF5" t="str">
            <v>m43132</v>
          </cell>
          <cell r="EG5" t="str">
            <v>m43160</v>
          </cell>
          <cell r="EH5" t="str">
            <v>m43191</v>
          </cell>
          <cell r="EI5" t="str">
            <v>m43221</v>
          </cell>
          <cell r="EJ5" t="str">
            <v>m43252</v>
          </cell>
          <cell r="EK5" t="str">
            <v>m43282</v>
          </cell>
          <cell r="EL5" t="str">
            <v>m43313</v>
          </cell>
          <cell r="EM5" t="str">
            <v>m43344</v>
          </cell>
          <cell r="EN5" t="str">
            <v>m43374</v>
          </cell>
          <cell r="EO5" t="str">
            <v>m43405</v>
          </cell>
          <cell r="EP5" t="str">
            <v>m43435</v>
          </cell>
          <cell r="EQ5" t="str">
            <v>m43466</v>
          </cell>
          <cell r="ER5" t="str">
            <v>m43497</v>
          </cell>
          <cell r="ES5" t="str">
            <v>m43525</v>
          </cell>
          <cell r="ET5" t="str">
            <v>m43556</v>
          </cell>
          <cell r="EU5" t="str">
            <v>m43586</v>
          </cell>
          <cell r="EV5" t="str">
            <v>m43617</v>
          </cell>
          <cell r="EW5" t="str">
            <v>m43647</v>
          </cell>
          <cell r="EX5" t="str">
            <v>m43678</v>
          </cell>
          <cell r="EY5" t="str">
            <v>m43709</v>
          </cell>
          <cell r="EZ5" t="str">
            <v>m43739</v>
          </cell>
          <cell r="FA5" t="str">
            <v>m43770</v>
          </cell>
          <cell r="FB5" t="str">
            <v>m43800</v>
          </cell>
          <cell r="FC5" t="str">
            <v>m43831</v>
          </cell>
          <cell r="FD5" t="str">
            <v>m43862</v>
          </cell>
          <cell r="FE5" t="str">
            <v>m43891</v>
          </cell>
          <cell r="FF5" t="str">
            <v>m43922</v>
          </cell>
          <cell r="FG5" t="str">
            <v>m43952</v>
          </cell>
          <cell r="FH5" t="str">
            <v>m43983</v>
          </cell>
          <cell r="FI5" t="str">
            <v>m44013</v>
          </cell>
          <cell r="FJ5" t="str">
            <v>m44044</v>
          </cell>
          <cell r="FK5" t="str">
            <v>m44075</v>
          </cell>
          <cell r="FL5" t="str">
            <v>m44105</v>
          </cell>
          <cell r="FM5" t="str">
            <v>m44136</v>
          </cell>
          <cell r="FN5" t="str">
            <v>m44166</v>
          </cell>
          <cell r="FO5" t="str">
            <v>m44197</v>
          </cell>
          <cell r="FP5" t="str">
            <v>m44228</v>
          </cell>
          <cell r="FQ5" t="str">
            <v>m44256</v>
          </cell>
          <cell r="FR5" t="str">
            <v>m44287</v>
          </cell>
          <cell r="FS5" t="str">
            <v>m44317</v>
          </cell>
          <cell r="FT5" t="str">
            <v>m44348</v>
          </cell>
          <cell r="FU5" t="str">
            <v>m44378</v>
          </cell>
          <cell r="FV5" t="str">
            <v>m44409</v>
          </cell>
          <cell r="FW5" t="str">
            <v>m44440</v>
          </cell>
          <cell r="FX5" t="str">
            <v>m44470</v>
          </cell>
          <cell r="FY5" t="str">
            <v>m44501</v>
          </cell>
          <cell r="FZ5" t="str">
            <v>m44531</v>
          </cell>
          <cell r="GA5" t="str">
            <v>m44562</v>
          </cell>
          <cell r="GB5" t="str">
            <v>m44593</v>
          </cell>
          <cell r="GC5" t="str">
            <v>m44621</v>
          </cell>
          <cell r="GD5" t="str">
            <v>m44652</v>
          </cell>
          <cell r="GE5" t="str">
            <v>m44682</v>
          </cell>
          <cell r="GF5" t="str">
            <v>m44713</v>
          </cell>
          <cell r="GG5" t="str">
            <v>m44743</v>
          </cell>
          <cell r="GH5" t="str">
            <v>m44774</v>
          </cell>
          <cell r="GI5" t="str">
            <v>m44805</v>
          </cell>
          <cell r="GJ5" t="str">
            <v>m44835</v>
          </cell>
          <cell r="GK5" t="str">
            <v>m44866</v>
          </cell>
          <cell r="GL5" t="str">
            <v>m44896</v>
          </cell>
          <cell r="GN5" t="str">
            <v>q39083</v>
          </cell>
          <cell r="GO5" t="str">
            <v>q39173</v>
          </cell>
          <cell r="GP5" t="str">
            <v>q39264</v>
          </cell>
          <cell r="GQ5" t="str">
            <v>q39356</v>
          </cell>
          <cell r="GR5" t="str">
            <v>q39448</v>
          </cell>
          <cell r="GS5" t="str">
            <v>q39539</v>
          </cell>
          <cell r="GT5" t="str">
            <v>q39630</v>
          </cell>
          <cell r="GU5" t="str">
            <v>q39722</v>
          </cell>
          <cell r="GV5" t="str">
            <v>q39814</v>
          </cell>
          <cell r="GW5" t="str">
            <v>q39904</v>
          </cell>
          <cell r="GX5" t="str">
            <v>q39995</v>
          </cell>
          <cell r="GY5" t="str">
            <v>q40087</v>
          </cell>
          <cell r="GZ5" t="str">
            <v>q40179</v>
          </cell>
          <cell r="HA5" t="str">
            <v>q40269</v>
          </cell>
          <cell r="HB5" t="str">
            <v>q40360</v>
          </cell>
          <cell r="HC5" t="str">
            <v>q40452</v>
          </cell>
          <cell r="HD5" t="str">
            <v>q40544</v>
          </cell>
          <cell r="HE5" t="str">
            <v>q40634</v>
          </cell>
          <cell r="HF5" t="str">
            <v>q40725</v>
          </cell>
          <cell r="HG5" t="str">
            <v>q40817</v>
          </cell>
          <cell r="HH5" t="str">
            <v>q40909</v>
          </cell>
          <cell r="HI5" t="str">
            <v>q41000</v>
          </cell>
          <cell r="HJ5" t="str">
            <v>q41091</v>
          </cell>
          <cell r="HK5" t="str">
            <v>q41183</v>
          </cell>
          <cell r="HL5" t="str">
            <v>q41275</v>
          </cell>
          <cell r="HM5" t="str">
            <v>q41365</v>
          </cell>
          <cell r="HN5" t="str">
            <v>q41456</v>
          </cell>
          <cell r="HO5" t="str">
            <v>q41548</v>
          </cell>
          <cell r="HP5" t="str">
            <v>q41640</v>
          </cell>
          <cell r="HQ5" t="str">
            <v>q41730</v>
          </cell>
          <cell r="HR5" t="str">
            <v>q41821</v>
          </cell>
          <cell r="HS5" t="str">
            <v>q41913</v>
          </cell>
          <cell r="HT5" t="str">
            <v>q42005</v>
          </cell>
          <cell r="HU5" t="str">
            <v>q42095</v>
          </cell>
          <cell r="HV5" t="str">
            <v>q42186</v>
          </cell>
          <cell r="HW5" t="str">
            <v>q42278</v>
          </cell>
          <cell r="HX5" t="str">
            <v>q42370</v>
          </cell>
          <cell r="HY5" t="str">
            <v>q42461</v>
          </cell>
          <cell r="HZ5" t="str">
            <v>q42552</v>
          </cell>
          <cell r="IA5" t="str">
            <v>q42644</v>
          </cell>
          <cell r="IB5" t="str">
            <v>q42736</v>
          </cell>
          <cell r="IC5" t="str">
            <v>q42826</v>
          </cell>
          <cell r="ID5" t="str">
            <v>q42917</v>
          </cell>
          <cell r="IE5" t="str">
            <v>q43009</v>
          </cell>
          <cell r="IF5" t="str">
            <v>q43101</v>
          </cell>
          <cell r="IG5" t="str">
            <v>q43191</v>
          </cell>
          <cell r="IH5" t="str">
            <v>q43282</v>
          </cell>
          <cell r="II5" t="str">
            <v>q43374</v>
          </cell>
          <cell r="IJ5" t="str">
            <v>q43466</v>
          </cell>
          <cell r="IK5" t="str">
            <v>q43556</v>
          </cell>
          <cell r="IL5" t="str">
            <v>q43647</v>
          </cell>
          <cell r="IM5" t="str">
            <v>q43739</v>
          </cell>
          <cell r="IN5" t="str">
            <v>q43831</v>
          </cell>
          <cell r="IO5" t="str">
            <v>q43922</v>
          </cell>
          <cell r="IP5" t="str">
            <v>q44013</v>
          </cell>
          <cell r="IQ5" t="str">
            <v>q44105</v>
          </cell>
          <cell r="IR5" t="str">
            <v>q44197</v>
          </cell>
          <cell r="IS5" t="str">
            <v>q44287</v>
          </cell>
          <cell r="IT5" t="str">
            <v>q44378</v>
          </cell>
          <cell r="IU5" t="str">
            <v>q44470</v>
          </cell>
          <cell r="IV5" t="str">
            <v>q44562</v>
          </cell>
          <cell r="IW5" t="str">
            <v>q44652</v>
          </cell>
          <cell r="IX5" t="str">
            <v>q44743</v>
          </cell>
          <cell r="IY5" t="str">
            <v>q44835</v>
          </cell>
          <cell r="JA5" t="str">
            <v>a39083</v>
          </cell>
          <cell r="JB5" t="str">
            <v>a39448</v>
          </cell>
          <cell r="JC5" t="str">
            <v>a39814</v>
          </cell>
          <cell r="JD5" t="str">
            <v>a40179</v>
          </cell>
          <cell r="JE5" t="str">
            <v>a40544</v>
          </cell>
          <cell r="JF5" t="str">
            <v>a40909</v>
          </cell>
          <cell r="JG5" t="str">
            <v>a41275</v>
          </cell>
          <cell r="JH5" t="str">
            <v>a41640</v>
          </cell>
          <cell r="JI5" t="str">
            <v>a42005</v>
          </cell>
          <cell r="JJ5" t="str">
            <v>a42370</v>
          </cell>
          <cell r="JK5" t="str">
            <v>a42736</v>
          </cell>
          <cell r="JL5" t="str">
            <v>a43101</v>
          </cell>
          <cell r="JM5" t="str">
            <v>a43466</v>
          </cell>
          <cell r="JN5" t="str">
            <v>a43831</v>
          </cell>
          <cell r="JO5" t="str">
            <v>a44197</v>
          </cell>
          <cell r="JP5" t="str">
            <v>a44562</v>
          </cell>
        </row>
        <row r="6">
          <cell r="A6" t="str">
            <v>rows</v>
          </cell>
          <cell r="C6">
            <v>39083</v>
          </cell>
          <cell r="D6">
            <v>39114</v>
          </cell>
          <cell r="E6">
            <v>39142</v>
          </cell>
          <cell r="F6">
            <v>39173</v>
          </cell>
          <cell r="G6">
            <v>39203</v>
          </cell>
          <cell r="H6">
            <v>39234</v>
          </cell>
          <cell r="I6">
            <v>39264</v>
          </cell>
          <cell r="J6">
            <v>39295</v>
          </cell>
          <cell r="K6">
            <v>39326</v>
          </cell>
          <cell r="L6">
            <v>39356</v>
          </cell>
          <cell r="M6">
            <v>39387</v>
          </cell>
          <cell r="N6">
            <v>39417</v>
          </cell>
          <cell r="O6">
            <v>39448</v>
          </cell>
          <cell r="P6">
            <v>39479</v>
          </cell>
          <cell r="Q6">
            <v>39508</v>
          </cell>
          <cell r="R6">
            <v>39539</v>
          </cell>
          <cell r="S6">
            <v>39569</v>
          </cell>
          <cell r="T6">
            <v>39600</v>
          </cell>
          <cell r="U6">
            <v>39630</v>
          </cell>
          <cell r="V6">
            <v>39661</v>
          </cell>
          <cell r="W6">
            <v>39692</v>
          </cell>
          <cell r="X6">
            <v>39722</v>
          </cell>
          <cell r="Y6">
            <v>39753</v>
          </cell>
          <cell r="Z6">
            <v>39783</v>
          </cell>
          <cell r="AA6">
            <v>39814</v>
          </cell>
          <cell r="AB6">
            <v>39845</v>
          </cell>
          <cell r="AC6">
            <v>39873</v>
          </cell>
          <cell r="AD6">
            <v>39904</v>
          </cell>
          <cell r="AE6">
            <v>39934</v>
          </cell>
          <cell r="AF6">
            <v>39965</v>
          </cell>
          <cell r="AG6">
            <v>39995</v>
          </cell>
          <cell r="AH6">
            <v>40026</v>
          </cell>
          <cell r="AI6">
            <v>40057</v>
          </cell>
          <cell r="AJ6">
            <v>40087</v>
          </cell>
          <cell r="AK6">
            <v>40118</v>
          </cell>
          <cell r="AL6">
            <v>40148</v>
          </cell>
          <cell r="AM6">
            <v>40179</v>
          </cell>
          <cell r="AN6">
            <v>40210</v>
          </cell>
          <cell r="AO6">
            <v>40238</v>
          </cell>
          <cell r="AP6">
            <v>40269</v>
          </cell>
          <cell r="AQ6">
            <v>40299</v>
          </cell>
          <cell r="AR6">
            <v>40330</v>
          </cell>
          <cell r="AS6">
            <v>40360</v>
          </cell>
          <cell r="AT6">
            <v>40391</v>
          </cell>
          <cell r="AU6">
            <v>40422</v>
          </cell>
          <cell r="AV6">
            <v>40452</v>
          </cell>
          <cell r="AW6">
            <v>40483</v>
          </cell>
          <cell r="AX6">
            <v>40513</v>
          </cell>
          <cell r="AY6">
            <v>40544</v>
          </cell>
          <cell r="AZ6">
            <v>40575</v>
          </cell>
          <cell r="BA6">
            <v>40603</v>
          </cell>
          <cell r="BB6">
            <v>40634</v>
          </cell>
          <cell r="BC6">
            <v>40664</v>
          </cell>
          <cell r="BD6">
            <v>40695</v>
          </cell>
          <cell r="BE6">
            <v>40725</v>
          </cell>
          <cell r="BF6">
            <v>40756</v>
          </cell>
          <cell r="BG6">
            <v>40787</v>
          </cell>
          <cell r="BH6">
            <v>40817</v>
          </cell>
          <cell r="BI6">
            <v>40848</v>
          </cell>
          <cell r="BJ6">
            <v>40878</v>
          </cell>
          <cell r="BK6">
            <v>40909</v>
          </cell>
          <cell r="BL6">
            <v>40940</v>
          </cell>
          <cell r="BM6">
            <v>40969</v>
          </cell>
          <cell r="BN6">
            <v>41000</v>
          </cell>
          <cell r="BO6">
            <v>41030</v>
          </cell>
          <cell r="BP6">
            <v>41061</v>
          </cell>
          <cell r="BQ6">
            <v>41091</v>
          </cell>
          <cell r="BR6">
            <v>41122</v>
          </cell>
          <cell r="BS6">
            <v>41153</v>
          </cell>
          <cell r="BT6">
            <v>41183</v>
          </cell>
          <cell r="BU6">
            <v>41214</v>
          </cell>
          <cell r="BV6">
            <v>41244</v>
          </cell>
          <cell r="BW6">
            <v>41275</v>
          </cell>
          <cell r="BX6">
            <v>41306</v>
          </cell>
          <cell r="BY6">
            <v>41334</v>
          </cell>
          <cell r="BZ6">
            <v>41365</v>
          </cell>
          <cell r="CA6">
            <v>41395</v>
          </cell>
          <cell r="CB6">
            <v>41426</v>
          </cell>
          <cell r="CC6">
            <v>41456</v>
          </cell>
          <cell r="CD6">
            <v>41487</v>
          </cell>
          <cell r="CE6">
            <v>41518</v>
          </cell>
          <cell r="CF6">
            <v>41548</v>
          </cell>
          <cell r="CG6">
            <v>41579</v>
          </cell>
          <cell r="CH6">
            <v>41609</v>
          </cell>
          <cell r="CI6">
            <v>41640</v>
          </cell>
          <cell r="CJ6">
            <v>41671</v>
          </cell>
          <cell r="CK6">
            <v>41699</v>
          </cell>
          <cell r="CL6">
            <v>41730</v>
          </cell>
          <cell r="CM6">
            <v>41760</v>
          </cell>
          <cell r="CN6">
            <v>41791</v>
          </cell>
          <cell r="CO6">
            <v>41821</v>
          </cell>
          <cell r="CP6">
            <v>41852</v>
          </cell>
          <cell r="CQ6">
            <v>41883</v>
          </cell>
          <cell r="CR6">
            <v>41913</v>
          </cell>
          <cell r="CS6">
            <v>41944</v>
          </cell>
          <cell r="CT6">
            <v>41974</v>
          </cell>
          <cell r="CU6">
            <v>42005</v>
          </cell>
          <cell r="CV6">
            <v>42036</v>
          </cell>
          <cell r="CW6">
            <v>42064</v>
          </cell>
          <cell r="CX6">
            <v>42095</v>
          </cell>
          <cell r="CY6">
            <v>42125</v>
          </cell>
          <cell r="CZ6">
            <v>42156</v>
          </cell>
          <cell r="DA6">
            <v>42186</v>
          </cell>
          <cell r="DB6">
            <v>42217</v>
          </cell>
          <cell r="DC6">
            <v>42248</v>
          </cell>
          <cell r="DD6">
            <v>42278</v>
          </cell>
          <cell r="DE6">
            <v>42309</v>
          </cell>
          <cell r="DF6">
            <v>42339</v>
          </cell>
          <cell r="DG6">
            <v>42370</v>
          </cell>
          <cell r="DH6">
            <v>42401</v>
          </cell>
          <cell r="DI6">
            <v>42430</v>
          </cell>
          <cell r="DJ6">
            <v>42461</v>
          </cell>
          <cell r="DK6">
            <v>42491</v>
          </cell>
          <cell r="DL6">
            <v>42522</v>
          </cell>
          <cell r="DM6">
            <v>42552</v>
          </cell>
          <cell r="DN6">
            <v>42583</v>
          </cell>
          <cell r="DO6">
            <v>42614</v>
          </cell>
          <cell r="DP6">
            <v>42644</v>
          </cell>
          <cell r="DQ6">
            <v>42675</v>
          </cell>
          <cell r="DR6">
            <v>42705</v>
          </cell>
          <cell r="DS6">
            <v>42736</v>
          </cell>
          <cell r="DT6">
            <v>42767</v>
          </cell>
          <cell r="DU6">
            <v>42795</v>
          </cell>
          <cell r="DV6">
            <v>42826</v>
          </cell>
          <cell r="DW6">
            <v>42856</v>
          </cell>
          <cell r="DX6">
            <v>42887</v>
          </cell>
          <cell r="DY6">
            <v>42917</v>
          </cell>
          <cell r="DZ6">
            <v>42948</v>
          </cell>
          <cell r="EA6">
            <v>42979</v>
          </cell>
          <cell r="EB6">
            <v>43009</v>
          </cell>
          <cell r="EC6">
            <v>43040</v>
          </cell>
          <cell r="ED6">
            <v>43070</v>
          </cell>
          <cell r="EE6">
            <v>43101</v>
          </cell>
          <cell r="EF6">
            <v>43132</v>
          </cell>
          <cell r="EG6">
            <v>43160</v>
          </cell>
          <cell r="EH6">
            <v>43191</v>
          </cell>
          <cell r="EI6">
            <v>43221</v>
          </cell>
          <cell r="EJ6">
            <v>43252</v>
          </cell>
          <cell r="EK6">
            <v>43282</v>
          </cell>
          <cell r="EL6">
            <v>43313</v>
          </cell>
          <cell r="EM6">
            <v>43344</v>
          </cell>
          <cell r="EN6">
            <v>43374</v>
          </cell>
          <cell r="EO6">
            <v>43405</v>
          </cell>
          <cell r="EP6">
            <v>43435</v>
          </cell>
          <cell r="EQ6">
            <v>43466</v>
          </cell>
          <cell r="ER6">
            <v>43497</v>
          </cell>
          <cell r="ES6">
            <v>43525</v>
          </cell>
          <cell r="ET6">
            <v>43556</v>
          </cell>
          <cell r="EU6">
            <v>43586</v>
          </cell>
          <cell r="EV6">
            <v>43617</v>
          </cell>
          <cell r="EW6">
            <v>43647</v>
          </cell>
          <cell r="EX6">
            <v>43678</v>
          </cell>
          <cell r="EY6">
            <v>43709</v>
          </cell>
          <cell r="EZ6">
            <v>43739</v>
          </cell>
          <cell r="FA6">
            <v>43770</v>
          </cell>
          <cell r="FB6">
            <v>43800</v>
          </cell>
          <cell r="FC6">
            <v>43831</v>
          </cell>
          <cell r="FD6">
            <v>43862</v>
          </cell>
          <cell r="FE6">
            <v>43891</v>
          </cell>
          <cell r="FF6">
            <v>43922</v>
          </cell>
          <cell r="FG6">
            <v>43952</v>
          </cell>
          <cell r="FH6">
            <v>43983</v>
          </cell>
          <cell r="FI6">
            <v>44013</v>
          </cell>
          <cell r="FJ6">
            <v>44044</v>
          </cell>
          <cell r="FK6">
            <v>44075</v>
          </cell>
          <cell r="FL6">
            <v>44105</v>
          </cell>
          <cell r="FM6">
            <v>44136</v>
          </cell>
          <cell r="FN6">
            <v>44166</v>
          </cell>
          <cell r="FO6">
            <v>44197</v>
          </cell>
          <cell r="FP6">
            <v>44228</v>
          </cell>
          <cell r="FQ6">
            <v>44256</v>
          </cell>
          <cell r="FR6">
            <v>44287</v>
          </cell>
          <cell r="FS6">
            <v>44317</v>
          </cell>
          <cell r="FT6">
            <v>44348</v>
          </cell>
          <cell r="FU6">
            <v>44378</v>
          </cell>
          <cell r="FV6">
            <v>44409</v>
          </cell>
          <cell r="FW6">
            <v>44440</v>
          </cell>
          <cell r="FX6">
            <v>44470</v>
          </cell>
          <cell r="FY6">
            <v>44501</v>
          </cell>
          <cell r="FZ6">
            <v>44531</v>
          </cell>
          <cell r="GA6">
            <v>44562</v>
          </cell>
          <cell r="GB6">
            <v>44593</v>
          </cell>
          <cell r="GC6">
            <v>44621</v>
          </cell>
          <cell r="GD6">
            <v>44652</v>
          </cell>
          <cell r="GE6">
            <v>44682</v>
          </cell>
          <cell r="GF6">
            <v>44713</v>
          </cell>
          <cell r="GG6">
            <v>44743</v>
          </cell>
          <cell r="GH6">
            <v>44774</v>
          </cell>
          <cell r="GI6">
            <v>44805</v>
          </cell>
          <cell r="GJ6">
            <v>44835</v>
          </cell>
          <cell r="GK6">
            <v>44866</v>
          </cell>
          <cell r="GL6">
            <v>44896</v>
          </cell>
          <cell r="GN6">
            <v>39083</v>
          </cell>
          <cell r="GO6">
            <v>39173</v>
          </cell>
          <cell r="GP6">
            <v>39264</v>
          </cell>
          <cell r="GQ6">
            <v>39356</v>
          </cell>
          <cell r="GR6">
            <v>39448</v>
          </cell>
          <cell r="GS6">
            <v>39539</v>
          </cell>
          <cell r="GT6">
            <v>39630</v>
          </cell>
          <cell r="GU6">
            <v>39722</v>
          </cell>
          <cell r="GV6">
            <v>39814</v>
          </cell>
          <cell r="GW6">
            <v>39904</v>
          </cell>
          <cell r="GX6">
            <v>39995</v>
          </cell>
          <cell r="GY6">
            <v>40087</v>
          </cell>
          <cell r="GZ6">
            <v>40179</v>
          </cell>
          <cell r="HA6">
            <v>40269</v>
          </cell>
          <cell r="HB6">
            <v>40360</v>
          </cell>
          <cell r="HC6">
            <v>40452</v>
          </cell>
          <cell r="HD6">
            <v>40544</v>
          </cell>
          <cell r="HE6">
            <v>40634</v>
          </cell>
          <cell r="HF6">
            <v>40725</v>
          </cell>
          <cell r="HG6">
            <v>40817</v>
          </cell>
          <cell r="HH6">
            <v>40909</v>
          </cell>
          <cell r="HI6">
            <v>41000</v>
          </cell>
          <cell r="HJ6">
            <v>41091</v>
          </cell>
          <cell r="HK6">
            <v>41183</v>
          </cell>
          <cell r="HL6">
            <v>41275</v>
          </cell>
          <cell r="HM6">
            <v>41365</v>
          </cell>
          <cell r="HN6">
            <v>41456</v>
          </cell>
          <cell r="HO6">
            <v>41548</v>
          </cell>
          <cell r="HP6">
            <v>41640</v>
          </cell>
          <cell r="HQ6">
            <v>41730</v>
          </cell>
          <cell r="HR6">
            <v>41821</v>
          </cell>
          <cell r="HS6">
            <v>41913</v>
          </cell>
          <cell r="HT6">
            <v>42005</v>
          </cell>
          <cell r="HU6">
            <v>42095</v>
          </cell>
          <cell r="HV6">
            <v>42186</v>
          </cell>
          <cell r="HW6">
            <v>42278</v>
          </cell>
          <cell r="HX6">
            <v>42370</v>
          </cell>
          <cell r="HY6">
            <v>42461</v>
          </cell>
          <cell r="HZ6">
            <v>42552</v>
          </cell>
          <cell r="IA6">
            <v>42644</v>
          </cell>
          <cell r="IB6">
            <v>42736</v>
          </cell>
          <cell r="IC6">
            <v>42826</v>
          </cell>
          <cell r="ID6">
            <v>42917</v>
          </cell>
          <cell r="IE6">
            <v>43009</v>
          </cell>
          <cell r="IF6">
            <v>43101</v>
          </cell>
          <cell r="IG6">
            <v>43191</v>
          </cell>
          <cell r="IH6">
            <v>43282</v>
          </cell>
          <cell r="II6">
            <v>43374</v>
          </cell>
          <cell r="IJ6">
            <v>43466</v>
          </cell>
          <cell r="IK6">
            <v>43556</v>
          </cell>
          <cell r="IL6">
            <v>43647</v>
          </cell>
          <cell r="IM6">
            <v>43739</v>
          </cell>
          <cell r="IN6">
            <v>43831</v>
          </cell>
          <cell r="IO6">
            <v>43922</v>
          </cell>
          <cell r="IP6">
            <v>44013</v>
          </cell>
          <cell r="IQ6">
            <v>44105</v>
          </cell>
          <cell r="IR6">
            <v>44197</v>
          </cell>
          <cell r="IS6">
            <v>44287</v>
          </cell>
          <cell r="IT6">
            <v>44378</v>
          </cell>
          <cell r="IU6">
            <v>44470</v>
          </cell>
          <cell r="IV6">
            <v>44562</v>
          </cell>
          <cell r="IW6">
            <v>44652</v>
          </cell>
          <cell r="IX6">
            <v>44743</v>
          </cell>
          <cell r="IY6">
            <v>44835</v>
          </cell>
          <cell r="JA6">
            <v>39083</v>
          </cell>
          <cell r="JB6">
            <v>39448</v>
          </cell>
          <cell r="JC6">
            <v>39814</v>
          </cell>
          <cell r="JD6">
            <v>40179</v>
          </cell>
          <cell r="JE6">
            <v>40544</v>
          </cell>
          <cell r="JF6">
            <v>40909</v>
          </cell>
          <cell r="JG6">
            <v>41275</v>
          </cell>
          <cell r="JH6">
            <v>41640</v>
          </cell>
          <cell r="JI6">
            <v>42005</v>
          </cell>
          <cell r="JJ6">
            <v>42370</v>
          </cell>
          <cell r="JK6">
            <v>42736</v>
          </cell>
          <cell r="JL6">
            <v>43101</v>
          </cell>
          <cell r="JM6">
            <v>43466</v>
          </cell>
          <cell r="JN6">
            <v>43831</v>
          </cell>
          <cell r="JO6">
            <v>44197</v>
          </cell>
          <cell r="JP6">
            <v>44562</v>
          </cell>
        </row>
        <row r="7">
          <cell r="B7" t="str">
            <v>year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2008</v>
          </cell>
          <cell r="P7">
            <v>2008</v>
          </cell>
          <cell r="Q7">
            <v>2008</v>
          </cell>
          <cell r="R7">
            <v>2008</v>
          </cell>
          <cell r="S7">
            <v>2008</v>
          </cell>
          <cell r="T7">
            <v>2008</v>
          </cell>
          <cell r="U7">
            <v>2008</v>
          </cell>
          <cell r="V7">
            <v>2008</v>
          </cell>
          <cell r="W7">
            <v>2008</v>
          </cell>
          <cell r="X7">
            <v>2008</v>
          </cell>
          <cell r="Y7">
            <v>2008</v>
          </cell>
          <cell r="Z7">
            <v>2008</v>
          </cell>
          <cell r="AA7">
            <v>2009</v>
          </cell>
          <cell r="AB7">
            <v>2009</v>
          </cell>
          <cell r="AC7">
            <v>2009</v>
          </cell>
          <cell r="AD7">
            <v>2009</v>
          </cell>
          <cell r="AE7">
            <v>2009</v>
          </cell>
          <cell r="AF7">
            <v>2009</v>
          </cell>
          <cell r="AG7">
            <v>2009</v>
          </cell>
          <cell r="AH7">
            <v>2009</v>
          </cell>
          <cell r="AI7">
            <v>2009</v>
          </cell>
          <cell r="AJ7">
            <v>2009</v>
          </cell>
          <cell r="AK7">
            <v>2009</v>
          </cell>
          <cell r="AL7">
            <v>2009</v>
          </cell>
          <cell r="AM7">
            <v>2010</v>
          </cell>
          <cell r="AN7">
            <v>2010</v>
          </cell>
          <cell r="AO7">
            <v>2010</v>
          </cell>
          <cell r="AP7">
            <v>2010</v>
          </cell>
          <cell r="AQ7">
            <v>2010</v>
          </cell>
          <cell r="AR7">
            <v>2010</v>
          </cell>
          <cell r="AS7">
            <v>2010</v>
          </cell>
          <cell r="AT7">
            <v>2010</v>
          </cell>
          <cell r="AU7">
            <v>2010</v>
          </cell>
          <cell r="AV7">
            <v>2010</v>
          </cell>
          <cell r="AW7">
            <v>2010</v>
          </cell>
          <cell r="AX7">
            <v>2010</v>
          </cell>
          <cell r="AY7">
            <v>2011</v>
          </cell>
          <cell r="AZ7">
            <v>2011</v>
          </cell>
          <cell r="BA7">
            <v>2011</v>
          </cell>
          <cell r="BB7">
            <v>2011</v>
          </cell>
          <cell r="BC7">
            <v>2011</v>
          </cell>
          <cell r="BD7">
            <v>2011</v>
          </cell>
          <cell r="BE7">
            <v>2011</v>
          </cell>
          <cell r="BF7">
            <v>2011</v>
          </cell>
          <cell r="BG7">
            <v>2011</v>
          </cell>
          <cell r="BH7">
            <v>2011</v>
          </cell>
          <cell r="BI7">
            <v>2011</v>
          </cell>
          <cell r="BJ7">
            <v>2011</v>
          </cell>
          <cell r="BK7">
            <v>2012</v>
          </cell>
          <cell r="BL7">
            <v>2012</v>
          </cell>
          <cell r="BM7">
            <v>2012</v>
          </cell>
          <cell r="BN7">
            <v>2012</v>
          </cell>
          <cell r="BO7">
            <v>2012</v>
          </cell>
          <cell r="BP7">
            <v>2012</v>
          </cell>
          <cell r="BQ7">
            <v>2012</v>
          </cell>
          <cell r="BR7">
            <v>2012</v>
          </cell>
          <cell r="BS7">
            <v>2012</v>
          </cell>
          <cell r="BT7">
            <v>2012</v>
          </cell>
          <cell r="BU7">
            <v>2012</v>
          </cell>
          <cell r="BV7">
            <v>2012</v>
          </cell>
          <cell r="BW7">
            <v>2013</v>
          </cell>
          <cell r="BX7">
            <v>2013</v>
          </cell>
          <cell r="BY7">
            <v>2013</v>
          </cell>
          <cell r="BZ7">
            <v>2013</v>
          </cell>
          <cell r="CA7">
            <v>2013</v>
          </cell>
          <cell r="CB7">
            <v>2013</v>
          </cell>
          <cell r="CC7">
            <v>2013</v>
          </cell>
          <cell r="CD7">
            <v>2013</v>
          </cell>
          <cell r="CE7">
            <v>2013</v>
          </cell>
          <cell r="CF7">
            <v>2013</v>
          </cell>
          <cell r="CG7">
            <v>2013</v>
          </cell>
          <cell r="CH7">
            <v>2013</v>
          </cell>
          <cell r="CI7">
            <v>2014</v>
          </cell>
          <cell r="CJ7">
            <v>2014</v>
          </cell>
          <cell r="CK7">
            <v>2014</v>
          </cell>
          <cell r="CL7">
            <v>2014</v>
          </cell>
          <cell r="CM7">
            <v>2014</v>
          </cell>
          <cell r="CN7">
            <v>2014</v>
          </cell>
          <cell r="CO7">
            <v>2014</v>
          </cell>
          <cell r="CP7">
            <v>2014</v>
          </cell>
          <cell r="CQ7">
            <v>2014</v>
          </cell>
          <cell r="CR7">
            <v>2014</v>
          </cell>
          <cell r="CS7">
            <v>2014</v>
          </cell>
          <cell r="CT7">
            <v>2014</v>
          </cell>
          <cell r="CU7">
            <v>2015</v>
          </cell>
          <cell r="CV7">
            <v>2015</v>
          </cell>
          <cell r="CW7">
            <v>2015</v>
          </cell>
          <cell r="CX7">
            <v>2015</v>
          </cell>
          <cell r="CY7">
            <v>2015</v>
          </cell>
          <cell r="CZ7">
            <v>2015</v>
          </cell>
          <cell r="DA7">
            <v>2015</v>
          </cell>
          <cell r="DB7">
            <v>2015</v>
          </cell>
          <cell r="DC7">
            <v>2015</v>
          </cell>
          <cell r="DD7">
            <v>2015</v>
          </cell>
          <cell r="DE7">
            <v>2015</v>
          </cell>
          <cell r="DF7">
            <v>2015</v>
          </cell>
          <cell r="DG7">
            <v>2016</v>
          </cell>
          <cell r="DH7">
            <v>2016</v>
          </cell>
          <cell r="DI7">
            <v>2016</v>
          </cell>
          <cell r="DJ7">
            <v>2016</v>
          </cell>
          <cell r="DK7">
            <v>2016</v>
          </cell>
          <cell r="DL7">
            <v>2016</v>
          </cell>
          <cell r="DM7">
            <v>2016</v>
          </cell>
          <cell r="DN7">
            <v>2016</v>
          </cell>
          <cell r="DO7">
            <v>2016</v>
          </cell>
          <cell r="DP7">
            <v>2016</v>
          </cell>
          <cell r="DQ7">
            <v>2016</v>
          </cell>
          <cell r="DR7">
            <v>2016</v>
          </cell>
          <cell r="DS7">
            <v>2017</v>
          </cell>
          <cell r="DT7">
            <v>2017</v>
          </cell>
          <cell r="DU7">
            <v>2017</v>
          </cell>
          <cell r="DV7">
            <v>2017</v>
          </cell>
          <cell r="DW7">
            <v>2017</v>
          </cell>
          <cell r="DX7">
            <v>2017</v>
          </cell>
          <cell r="DY7">
            <v>2017</v>
          </cell>
          <cell r="DZ7">
            <v>2017</v>
          </cell>
          <cell r="EA7">
            <v>2017</v>
          </cell>
          <cell r="EB7">
            <v>2017</v>
          </cell>
          <cell r="EC7">
            <v>2017</v>
          </cell>
          <cell r="ED7">
            <v>2017</v>
          </cell>
          <cell r="EE7">
            <v>2018</v>
          </cell>
          <cell r="EF7">
            <v>2018</v>
          </cell>
          <cell r="EG7">
            <v>2018</v>
          </cell>
          <cell r="EH7">
            <v>2018</v>
          </cell>
          <cell r="EI7">
            <v>2018</v>
          </cell>
          <cell r="EJ7">
            <v>2018</v>
          </cell>
          <cell r="EK7">
            <v>2018</v>
          </cell>
          <cell r="EL7">
            <v>2018</v>
          </cell>
          <cell r="EM7">
            <v>2018</v>
          </cell>
          <cell r="EN7">
            <v>2018</v>
          </cell>
          <cell r="EO7">
            <v>2018</v>
          </cell>
          <cell r="EP7">
            <v>2018</v>
          </cell>
          <cell r="EQ7">
            <v>2019</v>
          </cell>
          <cell r="ER7">
            <v>2019</v>
          </cell>
          <cell r="ES7">
            <v>2019</v>
          </cell>
          <cell r="ET7">
            <v>2019</v>
          </cell>
          <cell r="EU7">
            <v>2019</v>
          </cell>
          <cell r="EV7">
            <v>2019</v>
          </cell>
          <cell r="EW7">
            <v>2019</v>
          </cell>
          <cell r="EX7">
            <v>2019</v>
          </cell>
          <cell r="EY7">
            <v>2019</v>
          </cell>
          <cell r="EZ7">
            <v>2019</v>
          </cell>
          <cell r="FA7">
            <v>2019</v>
          </cell>
          <cell r="FB7">
            <v>2019</v>
          </cell>
          <cell r="FC7">
            <v>2020</v>
          </cell>
          <cell r="FD7">
            <v>2020</v>
          </cell>
          <cell r="FE7">
            <v>2020</v>
          </cell>
          <cell r="FF7">
            <v>2020</v>
          </cell>
          <cell r="FG7">
            <v>2020</v>
          </cell>
          <cell r="FH7">
            <v>2020</v>
          </cell>
          <cell r="FI7">
            <v>2020</v>
          </cell>
          <cell r="FJ7">
            <v>2020</v>
          </cell>
          <cell r="FK7">
            <v>2020</v>
          </cell>
          <cell r="FL7">
            <v>2020</v>
          </cell>
          <cell r="FM7">
            <v>2020</v>
          </cell>
          <cell r="FN7">
            <v>2020</v>
          </cell>
          <cell r="FO7">
            <v>2021</v>
          </cell>
          <cell r="FP7">
            <v>2021</v>
          </cell>
          <cell r="FQ7">
            <v>2021</v>
          </cell>
          <cell r="FR7">
            <v>2021</v>
          </cell>
          <cell r="FS7">
            <v>2021</v>
          </cell>
          <cell r="FT7">
            <v>2021</v>
          </cell>
          <cell r="FU7">
            <v>2021</v>
          </cell>
          <cell r="FV7">
            <v>2021</v>
          </cell>
          <cell r="FW7">
            <v>2021</v>
          </cell>
          <cell r="FX7">
            <v>2021</v>
          </cell>
          <cell r="FY7">
            <v>2021</v>
          </cell>
          <cell r="FZ7">
            <v>2021</v>
          </cell>
          <cell r="GA7">
            <v>2022</v>
          </cell>
          <cell r="GB7">
            <v>2022</v>
          </cell>
          <cell r="GC7">
            <v>2022</v>
          </cell>
          <cell r="GD7">
            <v>2022</v>
          </cell>
          <cell r="GE7">
            <v>2022</v>
          </cell>
          <cell r="GF7">
            <v>2022</v>
          </cell>
          <cell r="GG7">
            <v>2022</v>
          </cell>
          <cell r="GH7">
            <v>2022</v>
          </cell>
          <cell r="GI7">
            <v>2022</v>
          </cell>
          <cell r="GJ7">
            <v>2022</v>
          </cell>
          <cell r="GK7">
            <v>2022</v>
          </cell>
          <cell r="GL7">
            <v>2022</v>
          </cell>
          <cell r="GN7">
            <v>2007</v>
          </cell>
          <cell r="GO7">
            <v>2007</v>
          </cell>
          <cell r="GP7">
            <v>2007</v>
          </cell>
          <cell r="GQ7">
            <v>2007</v>
          </cell>
          <cell r="GR7">
            <v>2008</v>
          </cell>
          <cell r="GS7">
            <v>2008</v>
          </cell>
          <cell r="GT7">
            <v>2008</v>
          </cell>
          <cell r="GU7">
            <v>2008</v>
          </cell>
          <cell r="GV7">
            <v>2009</v>
          </cell>
          <cell r="GW7">
            <v>2009</v>
          </cell>
          <cell r="GX7">
            <v>2009</v>
          </cell>
          <cell r="GY7">
            <v>2009</v>
          </cell>
          <cell r="GZ7">
            <v>2010</v>
          </cell>
          <cell r="HA7">
            <v>2010</v>
          </cell>
          <cell r="HB7">
            <v>2010</v>
          </cell>
          <cell r="HC7">
            <v>2010</v>
          </cell>
          <cell r="HD7">
            <v>2011</v>
          </cell>
          <cell r="HE7">
            <v>2011</v>
          </cell>
          <cell r="HF7">
            <v>2011</v>
          </cell>
          <cell r="HG7">
            <v>2011</v>
          </cell>
          <cell r="HH7">
            <v>2012</v>
          </cell>
          <cell r="HI7">
            <v>2012</v>
          </cell>
          <cell r="HJ7">
            <v>2012</v>
          </cell>
          <cell r="HK7">
            <v>2012</v>
          </cell>
          <cell r="HL7">
            <v>2013</v>
          </cell>
          <cell r="HM7">
            <v>2013</v>
          </cell>
          <cell r="HN7">
            <v>2013</v>
          </cell>
          <cell r="HO7">
            <v>2013</v>
          </cell>
          <cell r="HP7">
            <v>2014</v>
          </cell>
          <cell r="HQ7">
            <v>2014</v>
          </cell>
          <cell r="HR7">
            <v>2014</v>
          </cell>
          <cell r="HS7">
            <v>2014</v>
          </cell>
          <cell r="HT7">
            <v>2015</v>
          </cell>
          <cell r="HU7">
            <v>2015</v>
          </cell>
          <cell r="HV7">
            <v>2015</v>
          </cell>
          <cell r="HW7">
            <v>2015</v>
          </cell>
          <cell r="HX7">
            <v>2016</v>
          </cell>
          <cell r="HY7">
            <v>2016</v>
          </cell>
          <cell r="HZ7">
            <v>2016</v>
          </cell>
          <cell r="IA7">
            <v>2016</v>
          </cell>
          <cell r="IB7">
            <v>2017</v>
          </cell>
          <cell r="IC7">
            <v>2017</v>
          </cell>
          <cell r="ID7">
            <v>2017</v>
          </cell>
          <cell r="IE7">
            <v>2017</v>
          </cell>
          <cell r="IF7">
            <v>2018</v>
          </cell>
          <cell r="IG7">
            <v>2018</v>
          </cell>
          <cell r="IH7">
            <v>2018</v>
          </cell>
          <cell r="II7">
            <v>2018</v>
          </cell>
          <cell r="IJ7">
            <v>2019</v>
          </cell>
          <cell r="IK7">
            <v>2019</v>
          </cell>
          <cell r="IL7">
            <v>2019</v>
          </cell>
          <cell r="IM7">
            <v>2019</v>
          </cell>
          <cell r="IN7">
            <v>2020</v>
          </cell>
          <cell r="IO7">
            <v>2020</v>
          </cell>
          <cell r="IP7">
            <v>2020</v>
          </cell>
          <cell r="IQ7">
            <v>2020</v>
          </cell>
          <cell r="IR7">
            <v>2021</v>
          </cell>
          <cell r="IS7">
            <v>2021</v>
          </cell>
          <cell r="IT7">
            <v>2021</v>
          </cell>
          <cell r="IU7">
            <v>2021</v>
          </cell>
          <cell r="IV7">
            <v>2022</v>
          </cell>
          <cell r="IW7">
            <v>2022</v>
          </cell>
          <cell r="IX7">
            <v>2022</v>
          </cell>
          <cell r="IY7">
            <v>2022</v>
          </cell>
          <cell r="JA7">
            <v>2007</v>
          </cell>
          <cell r="JB7">
            <v>2008</v>
          </cell>
          <cell r="JC7">
            <v>2009</v>
          </cell>
          <cell r="JD7">
            <v>2010</v>
          </cell>
          <cell r="JE7">
            <v>2011</v>
          </cell>
          <cell r="JF7">
            <v>2012</v>
          </cell>
          <cell r="JG7">
            <v>2013</v>
          </cell>
          <cell r="JH7">
            <v>2014</v>
          </cell>
          <cell r="JI7">
            <v>2015</v>
          </cell>
          <cell r="JJ7">
            <v>2016</v>
          </cell>
          <cell r="JK7">
            <v>2017</v>
          </cell>
          <cell r="JL7">
            <v>2018</v>
          </cell>
          <cell r="JM7">
            <v>2019</v>
          </cell>
          <cell r="JN7">
            <v>2020</v>
          </cell>
          <cell r="JO7">
            <v>2021</v>
          </cell>
          <cell r="JP7">
            <v>2022</v>
          </cell>
        </row>
        <row r="8">
          <cell r="B8" t="str">
            <v>quarter</v>
          </cell>
          <cell r="C8">
            <v>1</v>
          </cell>
          <cell r="D8">
            <v>1</v>
          </cell>
          <cell r="E8">
            <v>1</v>
          </cell>
          <cell r="F8">
            <v>2</v>
          </cell>
          <cell r="G8">
            <v>2</v>
          </cell>
          <cell r="H8">
            <v>2</v>
          </cell>
          <cell r="I8">
            <v>3</v>
          </cell>
          <cell r="J8">
            <v>3</v>
          </cell>
          <cell r="K8">
            <v>3</v>
          </cell>
          <cell r="L8">
            <v>4</v>
          </cell>
          <cell r="M8">
            <v>4</v>
          </cell>
          <cell r="N8">
            <v>4</v>
          </cell>
          <cell r="O8">
            <v>1</v>
          </cell>
          <cell r="P8">
            <v>1</v>
          </cell>
          <cell r="Q8">
            <v>1</v>
          </cell>
          <cell r="R8">
            <v>2</v>
          </cell>
          <cell r="S8">
            <v>2</v>
          </cell>
          <cell r="T8">
            <v>2</v>
          </cell>
          <cell r="U8">
            <v>3</v>
          </cell>
          <cell r="V8">
            <v>3</v>
          </cell>
          <cell r="W8">
            <v>3</v>
          </cell>
          <cell r="X8">
            <v>4</v>
          </cell>
          <cell r="Y8">
            <v>4</v>
          </cell>
          <cell r="Z8">
            <v>4</v>
          </cell>
          <cell r="AA8">
            <v>1</v>
          </cell>
          <cell r="AB8">
            <v>1</v>
          </cell>
          <cell r="AC8">
            <v>1</v>
          </cell>
          <cell r="AD8">
            <v>2</v>
          </cell>
          <cell r="AE8">
            <v>2</v>
          </cell>
          <cell r="AF8">
            <v>2</v>
          </cell>
          <cell r="AG8">
            <v>3</v>
          </cell>
          <cell r="AH8">
            <v>3</v>
          </cell>
          <cell r="AI8">
            <v>3</v>
          </cell>
          <cell r="AJ8">
            <v>4</v>
          </cell>
          <cell r="AK8">
            <v>4</v>
          </cell>
          <cell r="AL8">
            <v>4</v>
          </cell>
          <cell r="AM8">
            <v>1</v>
          </cell>
          <cell r="AN8">
            <v>1</v>
          </cell>
          <cell r="AO8">
            <v>1</v>
          </cell>
          <cell r="AP8">
            <v>2</v>
          </cell>
          <cell r="AQ8">
            <v>2</v>
          </cell>
          <cell r="AR8">
            <v>2</v>
          </cell>
          <cell r="AS8">
            <v>3</v>
          </cell>
          <cell r="AT8">
            <v>3</v>
          </cell>
          <cell r="AU8">
            <v>3</v>
          </cell>
          <cell r="AV8">
            <v>4</v>
          </cell>
          <cell r="AW8">
            <v>4</v>
          </cell>
          <cell r="AX8">
            <v>4</v>
          </cell>
          <cell r="AY8">
            <v>1</v>
          </cell>
          <cell r="AZ8">
            <v>1</v>
          </cell>
          <cell r="BA8">
            <v>1</v>
          </cell>
          <cell r="BB8">
            <v>2</v>
          </cell>
          <cell r="BC8">
            <v>2</v>
          </cell>
          <cell r="BD8">
            <v>2</v>
          </cell>
          <cell r="BE8">
            <v>3</v>
          </cell>
          <cell r="BF8">
            <v>3</v>
          </cell>
          <cell r="BG8">
            <v>3</v>
          </cell>
          <cell r="BH8">
            <v>4</v>
          </cell>
          <cell r="BI8">
            <v>4</v>
          </cell>
          <cell r="BJ8">
            <v>4</v>
          </cell>
          <cell r="BK8">
            <v>1</v>
          </cell>
          <cell r="BL8">
            <v>1</v>
          </cell>
          <cell r="BM8">
            <v>1</v>
          </cell>
          <cell r="BN8">
            <v>2</v>
          </cell>
          <cell r="BO8">
            <v>2</v>
          </cell>
          <cell r="BP8">
            <v>2</v>
          </cell>
          <cell r="BQ8">
            <v>3</v>
          </cell>
          <cell r="BR8">
            <v>3</v>
          </cell>
          <cell r="BS8">
            <v>3</v>
          </cell>
          <cell r="BT8">
            <v>4</v>
          </cell>
          <cell r="BU8">
            <v>4</v>
          </cell>
          <cell r="BV8">
            <v>4</v>
          </cell>
          <cell r="BW8">
            <v>1</v>
          </cell>
          <cell r="BX8">
            <v>1</v>
          </cell>
          <cell r="BY8">
            <v>1</v>
          </cell>
          <cell r="BZ8">
            <v>2</v>
          </cell>
          <cell r="CA8">
            <v>2</v>
          </cell>
          <cell r="CB8">
            <v>2</v>
          </cell>
          <cell r="CC8">
            <v>3</v>
          </cell>
          <cell r="CD8">
            <v>3</v>
          </cell>
          <cell r="CE8">
            <v>3</v>
          </cell>
          <cell r="CF8">
            <v>4</v>
          </cell>
          <cell r="CG8">
            <v>4</v>
          </cell>
          <cell r="CH8">
            <v>4</v>
          </cell>
          <cell r="CI8">
            <v>1</v>
          </cell>
          <cell r="CJ8">
            <v>1</v>
          </cell>
          <cell r="CK8">
            <v>1</v>
          </cell>
          <cell r="CL8">
            <v>2</v>
          </cell>
          <cell r="CM8">
            <v>2</v>
          </cell>
          <cell r="CN8">
            <v>2</v>
          </cell>
          <cell r="CO8">
            <v>3</v>
          </cell>
          <cell r="CP8">
            <v>3</v>
          </cell>
          <cell r="CQ8">
            <v>3</v>
          </cell>
          <cell r="CR8">
            <v>4</v>
          </cell>
          <cell r="CS8">
            <v>4</v>
          </cell>
          <cell r="CT8">
            <v>4</v>
          </cell>
          <cell r="CU8">
            <v>1</v>
          </cell>
          <cell r="CV8">
            <v>1</v>
          </cell>
          <cell r="CW8">
            <v>1</v>
          </cell>
          <cell r="CX8">
            <v>2</v>
          </cell>
          <cell r="CY8">
            <v>2</v>
          </cell>
          <cell r="CZ8">
            <v>2</v>
          </cell>
          <cell r="DA8">
            <v>3</v>
          </cell>
          <cell r="DB8">
            <v>3</v>
          </cell>
          <cell r="DC8">
            <v>3</v>
          </cell>
          <cell r="DD8">
            <v>4</v>
          </cell>
          <cell r="DE8">
            <v>4</v>
          </cell>
          <cell r="DF8">
            <v>4</v>
          </cell>
          <cell r="DG8">
            <v>1</v>
          </cell>
          <cell r="DH8">
            <v>1</v>
          </cell>
          <cell r="DI8">
            <v>1</v>
          </cell>
          <cell r="DJ8">
            <v>2</v>
          </cell>
          <cell r="DK8">
            <v>2</v>
          </cell>
          <cell r="DL8">
            <v>2</v>
          </cell>
          <cell r="DM8">
            <v>3</v>
          </cell>
          <cell r="DN8">
            <v>3</v>
          </cell>
          <cell r="DO8">
            <v>3</v>
          </cell>
          <cell r="DP8">
            <v>4</v>
          </cell>
          <cell r="DQ8">
            <v>4</v>
          </cell>
          <cell r="DR8">
            <v>4</v>
          </cell>
          <cell r="DS8">
            <v>1</v>
          </cell>
          <cell r="DT8">
            <v>1</v>
          </cell>
          <cell r="DU8">
            <v>1</v>
          </cell>
          <cell r="DV8">
            <v>2</v>
          </cell>
          <cell r="DW8">
            <v>2</v>
          </cell>
          <cell r="DX8">
            <v>2</v>
          </cell>
          <cell r="DY8">
            <v>3</v>
          </cell>
          <cell r="DZ8">
            <v>3</v>
          </cell>
          <cell r="EA8">
            <v>3</v>
          </cell>
          <cell r="EB8">
            <v>4</v>
          </cell>
          <cell r="EC8">
            <v>4</v>
          </cell>
          <cell r="ED8">
            <v>4</v>
          </cell>
          <cell r="EE8">
            <v>1</v>
          </cell>
          <cell r="EF8">
            <v>1</v>
          </cell>
          <cell r="EG8">
            <v>1</v>
          </cell>
          <cell r="EH8">
            <v>2</v>
          </cell>
          <cell r="EI8">
            <v>2</v>
          </cell>
          <cell r="EJ8">
            <v>2</v>
          </cell>
          <cell r="EK8">
            <v>3</v>
          </cell>
          <cell r="EL8">
            <v>3</v>
          </cell>
          <cell r="EM8">
            <v>3</v>
          </cell>
          <cell r="EN8">
            <v>4</v>
          </cell>
          <cell r="EO8">
            <v>4</v>
          </cell>
          <cell r="EP8">
            <v>4</v>
          </cell>
          <cell r="EQ8">
            <v>1</v>
          </cell>
          <cell r="ER8">
            <v>1</v>
          </cell>
          <cell r="ES8">
            <v>1</v>
          </cell>
          <cell r="ET8">
            <v>2</v>
          </cell>
          <cell r="EU8">
            <v>2</v>
          </cell>
          <cell r="EV8">
            <v>2</v>
          </cell>
          <cell r="EW8">
            <v>3</v>
          </cell>
          <cell r="EX8">
            <v>3</v>
          </cell>
          <cell r="EY8">
            <v>3</v>
          </cell>
          <cell r="EZ8">
            <v>4</v>
          </cell>
          <cell r="FA8">
            <v>4</v>
          </cell>
          <cell r="FB8">
            <v>4</v>
          </cell>
          <cell r="FC8">
            <v>1</v>
          </cell>
          <cell r="FD8">
            <v>1</v>
          </cell>
          <cell r="FE8">
            <v>1</v>
          </cell>
          <cell r="FF8">
            <v>2</v>
          </cell>
          <cell r="FG8">
            <v>2</v>
          </cell>
          <cell r="FH8">
            <v>2</v>
          </cell>
          <cell r="FI8">
            <v>3</v>
          </cell>
          <cell r="FJ8">
            <v>3</v>
          </cell>
          <cell r="FK8">
            <v>3</v>
          </cell>
          <cell r="FL8">
            <v>4</v>
          </cell>
          <cell r="FM8">
            <v>4</v>
          </cell>
          <cell r="FN8">
            <v>4</v>
          </cell>
          <cell r="FO8">
            <v>1</v>
          </cell>
          <cell r="FP8">
            <v>1</v>
          </cell>
          <cell r="FQ8">
            <v>1</v>
          </cell>
          <cell r="FR8">
            <v>2</v>
          </cell>
          <cell r="FS8">
            <v>2</v>
          </cell>
          <cell r="FT8">
            <v>2</v>
          </cell>
          <cell r="FU8">
            <v>3</v>
          </cell>
          <cell r="FV8">
            <v>3</v>
          </cell>
          <cell r="FW8">
            <v>3</v>
          </cell>
          <cell r="FX8">
            <v>4</v>
          </cell>
          <cell r="FY8">
            <v>4</v>
          </cell>
          <cell r="FZ8">
            <v>4</v>
          </cell>
          <cell r="GA8">
            <v>1</v>
          </cell>
          <cell r="GB8">
            <v>1</v>
          </cell>
          <cell r="GC8">
            <v>1</v>
          </cell>
          <cell r="GD8">
            <v>2</v>
          </cell>
          <cell r="GE8">
            <v>2</v>
          </cell>
          <cell r="GF8">
            <v>2</v>
          </cell>
          <cell r="GG8">
            <v>3</v>
          </cell>
          <cell r="GH8">
            <v>3</v>
          </cell>
          <cell r="GI8">
            <v>3</v>
          </cell>
          <cell r="GJ8">
            <v>4</v>
          </cell>
          <cell r="GK8">
            <v>4</v>
          </cell>
          <cell r="GL8">
            <v>4</v>
          </cell>
          <cell r="GN8">
            <v>1</v>
          </cell>
          <cell r="GO8">
            <v>2</v>
          </cell>
          <cell r="GP8">
            <v>3</v>
          </cell>
          <cell r="GQ8">
            <v>4</v>
          </cell>
          <cell r="GR8">
            <v>1</v>
          </cell>
          <cell r="GS8">
            <v>2</v>
          </cell>
          <cell r="GT8">
            <v>3</v>
          </cell>
          <cell r="GU8">
            <v>4</v>
          </cell>
          <cell r="GV8">
            <v>1</v>
          </cell>
          <cell r="GW8">
            <v>2</v>
          </cell>
          <cell r="GX8">
            <v>3</v>
          </cell>
          <cell r="GY8">
            <v>4</v>
          </cell>
          <cell r="GZ8">
            <v>1</v>
          </cell>
          <cell r="HA8">
            <v>2</v>
          </cell>
          <cell r="HB8">
            <v>3</v>
          </cell>
          <cell r="HC8">
            <v>4</v>
          </cell>
          <cell r="HD8">
            <v>1</v>
          </cell>
          <cell r="HE8">
            <v>2</v>
          </cell>
          <cell r="HF8">
            <v>3</v>
          </cell>
          <cell r="HG8">
            <v>4</v>
          </cell>
          <cell r="HH8">
            <v>1</v>
          </cell>
          <cell r="HI8">
            <v>2</v>
          </cell>
          <cell r="HJ8">
            <v>3</v>
          </cell>
          <cell r="HK8">
            <v>4</v>
          </cell>
          <cell r="HL8">
            <v>1</v>
          </cell>
          <cell r="HM8">
            <v>2</v>
          </cell>
          <cell r="HN8">
            <v>3</v>
          </cell>
          <cell r="HO8">
            <v>4</v>
          </cell>
          <cell r="HP8">
            <v>1</v>
          </cell>
          <cell r="HQ8">
            <v>2</v>
          </cell>
          <cell r="HR8">
            <v>3</v>
          </cell>
          <cell r="HS8">
            <v>4</v>
          </cell>
          <cell r="HT8">
            <v>1</v>
          </cell>
          <cell r="HU8">
            <v>2</v>
          </cell>
          <cell r="HV8">
            <v>3</v>
          </cell>
          <cell r="HW8">
            <v>4</v>
          </cell>
          <cell r="HX8">
            <v>1</v>
          </cell>
          <cell r="HY8">
            <v>2</v>
          </cell>
          <cell r="HZ8">
            <v>3</v>
          </cell>
          <cell r="IA8">
            <v>4</v>
          </cell>
          <cell r="IB8">
            <v>1</v>
          </cell>
          <cell r="IC8">
            <v>2</v>
          </cell>
          <cell r="ID8">
            <v>3</v>
          </cell>
          <cell r="IE8">
            <v>4</v>
          </cell>
          <cell r="IF8">
            <v>1</v>
          </cell>
          <cell r="IG8">
            <v>2</v>
          </cell>
          <cell r="IH8">
            <v>3</v>
          </cell>
          <cell r="II8">
            <v>4</v>
          </cell>
          <cell r="IJ8">
            <v>1</v>
          </cell>
          <cell r="IK8">
            <v>2</v>
          </cell>
          <cell r="IL8">
            <v>3</v>
          </cell>
          <cell r="IM8">
            <v>4</v>
          </cell>
          <cell r="IN8">
            <v>1</v>
          </cell>
          <cell r="IO8">
            <v>2</v>
          </cell>
          <cell r="IP8">
            <v>3</v>
          </cell>
          <cell r="IQ8">
            <v>4</v>
          </cell>
          <cell r="IR8">
            <v>1</v>
          </cell>
          <cell r="IS8">
            <v>2</v>
          </cell>
          <cell r="IT8">
            <v>3</v>
          </cell>
          <cell r="IU8">
            <v>4</v>
          </cell>
          <cell r="IV8">
            <v>1</v>
          </cell>
          <cell r="IW8">
            <v>2</v>
          </cell>
          <cell r="IX8">
            <v>3</v>
          </cell>
          <cell r="IY8">
            <v>4</v>
          </cell>
        </row>
        <row r="9">
          <cell r="A9" t="str">
            <v>strdays</v>
          </cell>
          <cell r="B9" t="str">
            <v>strdays</v>
          </cell>
          <cell r="C9">
            <v>31</v>
          </cell>
          <cell r="D9">
            <v>28</v>
          </cell>
          <cell r="E9">
            <v>31</v>
          </cell>
          <cell r="F9">
            <v>30</v>
          </cell>
          <cell r="G9">
            <v>31</v>
          </cell>
          <cell r="H9">
            <v>30</v>
          </cell>
          <cell r="I9">
            <v>31</v>
          </cell>
          <cell r="J9">
            <v>31</v>
          </cell>
          <cell r="K9">
            <v>30</v>
          </cell>
          <cell r="L9">
            <v>31</v>
          </cell>
          <cell r="M9">
            <v>30</v>
          </cell>
          <cell r="N9">
            <v>31</v>
          </cell>
          <cell r="O9">
            <v>31</v>
          </cell>
          <cell r="P9">
            <v>28</v>
          </cell>
          <cell r="Q9">
            <v>31</v>
          </cell>
          <cell r="R9">
            <v>30</v>
          </cell>
          <cell r="S9">
            <v>31</v>
          </cell>
          <cell r="T9">
            <v>30</v>
          </cell>
          <cell r="U9">
            <v>31</v>
          </cell>
          <cell r="V9">
            <v>31</v>
          </cell>
          <cell r="W9">
            <v>30</v>
          </cell>
          <cell r="X9">
            <v>31</v>
          </cell>
          <cell r="Y9">
            <v>30</v>
          </cell>
          <cell r="Z9">
            <v>31</v>
          </cell>
          <cell r="AA9">
            <v>31</v>
          </cell>
          <cell r="AB9">
            <v>28</v>
          </cell>
          <cell r="AC9">
            <v>31</v>
          </cell>
          <cell r="AD9">
            <v>30</v>
          </cell>
          <cell r="AE9">
            <v>31</v>
          </cell>
          <cell r="AF9">
            <v>30</v>
          </cell>
          <cell r="AG9">
            <v>31</v>
          </cell>
          <cell r="AH9">
            <v>31</v>
          </cell>
          <cell r="AI9">
            <v>30</v>
          </cell>
          <cell r="AJ9">
            <v>31</v>
          </cell>
          <cell r="AK9">
            <v>30</v>
          </cell>
          <cell r="AL9">
            <v>31</v>
          </cell>
          <cell r="AM9">
            <v>31</v>
          </cell>
          <cell r="AN9">
            <v>28</v>
          </cell>
          <cell r="AO9">
            <v>31</v>
          </cell>
          <cell r="AP9">
            <v>30</v>
          </cell>
          <cell r="AQ9">
            <v>31</v>
          </cell>
          <cell r="AR9">
            <v>30</v>
          </cell>
          <cell r="AS9">
            <v>31</v>
          </cell>
          <cell r="AT9">
            <v>31</v>
          </cell>
          <cell r="AU9">
            <v>30</v>
          </cell>
          <cell r="AV9">
            <v>31</v>
          </cell>
          <cell r="AW9">
            <v>30</v>
          </cell>
          <cell r="AX9">
            <v>31</v>
          </cell>
          <cell r="AY9">
            <v>31</v>
          </cell>
          <cell r="AZ9">
            <v>28</v>
          </cell>
          <cell r="BA9">
            <v>31</v>
          </cell>
          <cell r="BB9">
            <v>30</v>
          </cell>
          <cell r="BC9">
            <v>31</v>
          </cell>
          <cell r="BD9">
            <v>30</v>
          </cell>
          <cell r="BE9">
            <v>31</v>
          </cell>
          <cell r="BF9">
            <v>31</v>
          </cell>
          <cell r="BG9">
            <v>30</v>
          </cell>
          <cell r="BH9">
            <v>31</v>
          </cell>
          <cell r="BI9">
            <v>30</v>
          </cell>
          <cell r="BJ9">
            <v>31</v>
          </cell>
          <cell r="BK9">
            <v>31</v>
          </cell>
          <cell r="BL9">
            <v>28</v>
          </cell>
          <cell r="BM9">
            <v>31</v>
          </cell>
          <cell r="BN9">
            <v>30</v>
          </cell>
          <cell r="BO9">
            <v>31</v>
          </cell>
          <cell r="BP9">
            <v>30</v>
          </cell>
          <cell r="BQ9">
            <v>31</v>
          </cell>
          <cell r="BR9">
            <v>31</v>
          </cell>
          <cell r="BS9">
            <v>30</v>
          </cell>
          <cell r="BT9">
            <v>31</v>
          </cell>
          <cell r="BU9">
            <v>30</v>
          </cell>
          <cell r="BV9">
            <v>31</v>
          </cell>
          <cell r="BW9">
            <v>31</v>
          </cell>
          <cell r="BX9">
            <v>28</v>
          </cell>
          <cell r="BY9">
            <v>31</v>
          </cell>
          <cell r="BZ9">
            <v>30</v>
          </cell>
          <cell r="CA9">
            <v>31</v>
          </cell>
          <cell r="CB9">
            <v>30</v>
          </cell>
          <cell r="CC9">
            <v>31</v>
          </cell>
          <cell r="CD9">
            <v>31</v>
          </cell>
          <cell r="CE9">
            <v>30</v>
          </cell>
          <cell r="CF9">
            <v>31</v>
          </cell>
          <cell r="CG9">
            <v>30</v>
          </cell>
          <cell r="CH9">
            <v>31</v>
          </cell>
          <cell r="CI9">
            <v>31</v>
          </cell>
          <cell r="CJ9">
            <v>28</v>
          </cell>
          <cell r="CK9">
            <v>31</v>
          </cell>
          <cell r="CL9">
            <v>30</v>
          </cell>
          <cell r="CM9">
            <v>31</v>
          </cell>
          <cell r="CN9">
            <v>30</v>
          </cell>
          <cell r="CO9">
            <v>31</v>
          </cell>
          <cell r="CP9">
            <v>31</v>
          </cell>
          <cell r="CQ9">
            <v>30</v>
          </cell>
          <cell r="CR9">
            <v>31</v>
          </cell>
          <cell r="CS9">
            <v>30</v>
          </cell>
          <cell r="CT9">
            <v>31</v>
          </cell>
          <cell r="CU9">
            <v>31</v>
          </cell>
          <cell r="CV9">
            <v>28</v>
          </cell>
          <cell r="CW9">
            <v>31</v>
          </cell>
          <cell r="CX9">
            <v>30</v>
          </cell>
          <cell r="CY9">
            <v>31</v>
          </cell>
          <cell r="CZ9">
            <v>30</v>
          </cell>
          <cell r="DA9">
            <v>31</v>
          </cell>
          <cell r="DB9">
            <v>31</v>
          </cell>
          <cell r="DC9">
            <v>30</v>
          </cell>
          <cell r="DD9">
            <v>31</v>
          </cell>
          <cell r="DE9">
            <v>30</v>
          </cell>
          <cell r="DF9">
            <v>31</v>
          </cell>
          <cell r="DG9">
            <v>31</v>
          </cell>
          <cell r="DH9">
            <v>28</v>
          </cell>
          <cell r="DI9">
            <v>31</v>
          </cell>
          <cell r="DJ9">
            <v>30</v>
          </cell>
          <cell r="DK9">
            <v>31</v>
          </cell>
          <cell r="DL9">
            <v>30</v>
          </cell>
          <cell r="DM9">
            <v>31</v>
          </cell>
          <cell r="DN9">
            <v>31</v>
          </cell>
          <cell r="DO9">
            <v>30</v>
          </cell>
          <cell r="DP9">
            <v>31</v>
          </cell>
          <cell r="DQ9">
            <v>30</v>
          </cell>
          <cell r="DR9">
            <v>31</v>
          </cell>
          <cell r="DS9">
            <v>31</v>
          </cell>
          <cell r="DT9">
            <v>28</v>
          </cell>
          <cell r="DU9">
            <v>31</v>
          </cell>
          <cell r="DV9">
            <v>30</v>
          </cell>
          <cell r="DW9">
            <v>31</v>
          </cell>
          <cell r="DX9">
            <v>30</v>
          </cell>
          <cell r="DY9">
            <v>31</v>
          </cell>
          <cell r="DZ9">
            <v>31</v>
          </cell>
          <cell r="EA9">
            <v>30</v>
          </cell>
          <cell r="EB9">
            <v>31</v>
          </cell>
          <cell r="EC9">
            <v>30</v>
          </cell>
          <cell r="ED9">
            <v>31</v>
          </cell>
          <cell r="EE9">
            <v>31</v>
          </cell>
          <cell r="EF9">
            <v>28</v>
          </cell>
          <cell r="EG9">
            <v>31</v>
          </cell>
          <cell r="EH9">
            <v>30</v>
          </cell>
          <cell r="EI9">
            <v>31</v>
          </cell>
          <cell r="EJ9">
            <v>30</v>
          </cell>
          <cell r="EK9">
            <v>31</v>
          </cell>
          <cell r="EL9">
            <v>31</v>
          </cell>
          <cell r="EM9">
            <v>30</v>
          </cell>
          <cell r="EN9">
            <v>31</v>
          </cell>
          <cell r="EO9">
            <v>30</v>
          </cell>
          <cell r="EP9">
            <v>31</v>
          </cell>
          <cell r="EQ9">
            <v>31</v>
          </cell>
          <cell r="ER9">
            <v>28</v>
          </cell>
          <cell r="ES9">
            <v>31</v>
          </cell>
          <cell r="ET9">
            <v>30</v>
          </cell>
          <cell r="EU9">
            <v>31</v>
          </cell>
          <cell r="EV9">
            <v>30</v>
          </cell>
          <cell r="EW9">
            <v>31</v>
          </cell>
          <cell r="EX9">
            <v>31</v>
          </cell>
          <cell r="EY9">
            <v>30</v>
          </cell>
          <cell r="EZ9">
            <v>31</v>
          </cell>
          <cell r="FA9">
            <v>30</v>
          </cell>
          <cell r="FB9">
            <v>31</v>
          </cell>
          <cell r="FC9">
            <v>31</v>
          </cell>
          <cell r="FD9">
            <v>28</v>
          </cell>
          <cell r="FE9">
            <v>31</v>
          </cell>
          <cell r="FF9">
            <v>30</v>
          </cell>
          <cell r="FG9">
            <v>31</v>
          </cell>
          <cell r="FH9">
            <v>30</v>
          </cell>
          <cell r="FI9">
            <v>31</v>
          </cell>
          <cell r="FJ9">
            <v>31</v>
          </cell>
          <cell r="FK9">
            <v>30</v>
          </cell>
          <cell r="FL9">
            <v>31</v>
          </cell>
          <cell r="FM9">
            <v>30</v>
          </cell>
          <cell r="FN9">
            <v>31</v>
          </cell>
          <cell r="FO9">
            <v>31</v>
          </cell>
          <cell r="FP9">
            <v>28</v>
          </cell>
          <cell r="FQ9">
            <v>31</v>
          </cell>
          <cell r="FR9">
            <v>30</v>
          </cell>
          <cell r="FS9">
            <v>31</v>
          </cell>
          <cell r="FT9">
            <v>30</v>
          </cell>
          <cell r="FU9">
            <v>31</v>
          </cell>
          <cell r="FV9">
            <v>31</v>
          </cell>
          <cell r="FW9">
            <v>30</v>
          </cell>
          <cell r="FX9">
            <v>31</v>
          </cell>
          <cell r="FY9">
            <v>30</v>
          </cell>
          <cell r="FZ9">
            <v>31</v>
          </cell>
          <cell r="GA9">
            <v>31</v>
          </cell>
          <cell r="GB9">
            <v>28</v>
          </cell>
          <cell r="GC9">
            <v>31</v>
          </cell>
          <cell r="GD9">
            <v>30</v>
          </cell>
          <cell r="GE9">
            <v>31</v>
          </cell>
          <cell r="GF9">
            <v>30</v>
          </cell>
          <cell r="GG9">
            <v>31</v>
          </cell>
          <cell r="GH9">
            <v>31</v>
          </cell>
          <cell r="GI9">
            <v>30</v>
          </cell>
          <cell r="GJ9">
            <v>31</v>
          </cell>
          <cell r="GK9">
            <v>30</v>
          </cell>
          <cell r="GL9">
            <v>31</v>
          </cell>
          <cell r="GN9">
            <v>90</v>
          </cell>
          <cell r="GO9">
            <v>91</v>
          </cell>
          <cell r="GP9">
            <v>92</v>
          </cell>
          <cell r="GQ9">
            <v>92</v>
          </cell>
          <cell r="GR9">
            <v>90</v>
          </cell>
          <cell r="GS9">
            <v>91</v>
          </cell>
          <cell r="GT9">
            <v>92</v>
          </cell>
          <cell r="GU9">
            <v>92</v>
          </cell>
          <cell r="GV9">
            <v>90</v>
          </cell>
          <cell r="GW9">
            <v>91</v>
          </cell>
          <cell r="GX9">
            <v>92</v>
          </cell>
          <cell r="GY9">
            <v>92</v>
          </cell>
          <cell r="GZ9">
            <v>90</v>
          </cell>
          <cell r="HA9">
            <v>91</v>
          </cell>
          <cell r="HB9">
            <v>92</v>
          </cell>
          <cell r="HC9">
            <v>92</v>
          </cell>
          <cell r="HD9">
            <v>90</v>
          </cell>
          <cell r="HE9">
            <v>91</v>
          </cell>
          <cell r="HF9">
            <v>92</v>
          </cell>
          <cell r="HG9">
            <v>92</v>
          </cell>
          <cell r="HH9">
            <v>90</v>
          </cell>
          <cell r="HI9">
            <v>91</v>
          </cell>
          <cell r="HJ9">
            <v>92</v>
          </cell>
          <cell r="HK9">
            <v>92</v>
          </cell>
          <cell r="HL9">
            <v>90</v>
          </cell>
          <cell r="HM9">
            <v>91</v>
          </cell>
          <cell r="HN9">
            <v>92</v>
          </cell>
          <cell r="HO9">
            <v>92</v>
          </cell>
          <cell r="HP9">
            <v>90</v>
          </cell>
          <cell r="HQ9">
            <v>91</v>
          </cell>
          <cell r="HR9">
            <v>92</v>
          </cell>
          <cell r="HS9">
            <v>92</v>
          </cell>
          <cell r="HT9">
            <v>90</v>
          </cell>
          <cell r="HU9">
            <v>91</v>
          </cell>
          <cell r="HV9">
            <v>92</v>
          </cell>
          <cell r="HW9">
            <v>92</v>
          </cell>
          <cell r="HX9">
            <v>90</v>
          </cell>
          <cell r="HY9">
            <v>91</v>
          </cell>
          <cell r="HZ9">
            <v>92</v>
          </cell>
          <cell r="IA9">
            <v>92</v>
          </cell>
          <cell r="IB9">
            <v>90</v>
          </cell>
          <cell r="IC9">
            <v>91</v>
          </cell>
          <cell r="ID9">
            <v>92</v>
          </cell>
          <cell r="IE9">
            <v>92</v>
          </cell>
          <cell r="IF9">
            <v>90</v>
          </cell>
          <cell r="IG9">
            <v>91</v>
          </cell>
          <cell r="IH9">
            <v>92</v>
          </cell>
          <cell r="II9">
            <v>92</v>
          </cell>
          <cell r="IJ9">
            <v>90</v>
          </cell>
          <cell r="IK9">
            <v>91</v>
          </cell>
          <cell r="IL9">
            <v>92</v>
          </cell>
          <cell r="IM9">
            <v>92</v>
          </cell>
          <cell r="IN9">
            <v>90</v>
          </cell>
          <cell r="IO9">
            <v>91</v>
          </cell>
          <cell r="IP9">
            <v>92</v>
          </cell>
          <cell r="IQ9">
            <v>92</v>
          </cell>
          <cell r="IR9">
            <v>90</v>
          </cell>
          <cell r="IS9">
            <v>91</v>
          </cell>
          <cell r="IT9">
            <v>92</v>
          </cell>
          <cell r="IU9">
            <v>92</v>
          </cell>
          <cell r="IV9">
            <v>90</v>
          </cell>
          <cell r="IW9">
            <v>91</v>
          </cell>
          <cell r="IX9">
            <v>92</v>
          </cell>
          <cell r="IY9">
            <v>92</v>
          </cell>
          <cell r="JA9">
            <v>365</v>
          </cell>
          <cell r="JB9">
            <v>365</v>
          </cell>
          <cell r="JC9">
            <v>365</v>
          </cell>
          <cell r="JD9">
            <v>365</v>
          </cell>
          <cell r="JE9">
            <v>365</v>
          </cell>
          <cell r="JF9">
            <v>365</v>
          </cell>
          <cell r="JG9">
            <v>365</v>
          </cell>
          <cell r="JH9">
            <v>365</v>
          </cell>
          <cell r="JI9">
            <v>365</v>
          </cell>
          <cell r="JJ9">
            <v>365</v>
          </cell>
          <cell r="JK9">
            <v>365</v>
          </cell>
          <cell r="JL9">
            <v>365</v>
          </cell>
          <cell r="JM9">
            <v>365</v>
          </cell>
          <cell r="JN9">
            <v>365</v>
          </cell>
          <cell r="JO9">
            <v>365</v>
          </cell>
          <cell r="JP9">
            <v>365</v>
          </cell>
        </row>
        <row r="10">
          <cell r="C10" t="str">
            <v>m</v>
          </cell>
          <cell r="D10" t="str">
            <v>m</v>
          </cell>
          <cell r="E10" t="str">
            <v>m</v>
          </cell>
          <cell r="F10" t="str">
            <v>m</v>
          </cell>
          <cell r="G10" t="str">
            <v>m</v>
          </cell>
          <cell r="H10" t="str">
            <v>m</v>
          </cell>
          <cell r="I10" t="str">
            <v>m</v>
          </cell>
          <cell r="J10" t="str">
            <v>m</v>
          </cell>
          <cell r="K10" t="str">
            <v>m</v>
          </cell>
          <cell r="L10" t="str">
            <v>m</v>
          </cell>
          <cell r="M10" t="str">
            <v>m</v>
          </cell>
          <cell r="N10" t="str">
            <v>m</v>
          </cell>
          <cell r="O10" t="str">
            <v>m</v>
          </cell>
          <cell r="P10" t="str">
            <v>m</v>
          </cell>
          <cell r="Q10" t="str">
            <v>m</v>
          </cell>
          <cell r="R10" t="str">
            <v>m</v>
          </cell>
          <cell r="S10" t="str">
            <v>m</v>
          </cell>
          <cell r="T10" t="str">
            <v>m</v>
          </cell>
          <cell r="U10" t="str">
            <v>m</v>
          </cell>
          <cell r="V10" t="str">
            <v>m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 t="str">
            <v>m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 t="str">
            <v>m</v>
          </cell>
          <cell r="AK10" t="str">
            <v>m</v>
          </cell>
          <cell r="AL10" t="str">
            <v>m</v>
          </cell>
          <cell r="AM10" t="str">
            <v>m</v>
          </cell>
          <cell r="AN10" t="str">
            <v>m</v>
          </cell>
          <cell r="AO10" t="str">
            <v>m</v>
          </cell>
          <cell r="AP10" t="str">
            <v>m</v>
          </cell>
          <cell r="AQ10" t="str">
            <v>m</v>
          </cell>
          <cell r="AR10" t="str">
            <v>m</v>
          </cell>
          <cell r="AS10" t="str">
            <v>m</v>
          </cell>
          <cell r="AT10" t="str">
            <v>m</v>
          </cell>
          <cell r="AU10" t="str">
            <v>m</v>
          </cell>
          <cell r="AV10" t="str">
            <v>m</v>
          </cell>
          <cell r="AW10" t="str">
            <v>m</v>
          </cell>
          <cell r="AX10" t="str">
            <v>m</v>
          </cell>
          <cell r="AY10" t="str">
            <v>m</v>
          </cell>
          <cell r="AZ10" t="str">
            <v>m</v>
          </cell>
          <cell r="BA10" t="str">
            <v>m</v>
          </cell>
          <cell r="BB10" t="str">
            <v>m</v>
          </cell>
          <cell r="BC10" t="str">
            <v>m</v>
          </cell>
          <cell r="BD10" t="str">
            <v>m</v>
          </cell>
          <cell r="BE10" t="str">
            <v>m</v>
          </cell>
          <cell r="BF10" t="str">
            <v>m</v>
          </cell>
          <cell r="BG10" t="str">
            <v>m</v>
          </cell>
          <cell r="BH10" t="str">
            <v>m</v>
          </cell>
          <cell r="BI10" t="str">
            <v>m</v>
          </cell>
          <cell r="BJ10" t="str">
            <v>m</v>
          </cell>
          <cell r="BK10" t="str">
            <v>m</v>
          </cell>
          <cell r="BL10" t="str">
            <v>m</v>
          </cell>
          <cell r="BM10" t="str">
            <v>m</v>
          </cell>
          <cell r="BN10" t="str">
            <v>m</v>
          </cell>
          <cell r="BO10" t="str">
            <v>m</v>
          </cell>
          <cell r="BP10" t="str">
            <v>m</v>
          </cell>
          <cell r="BQ10" t="str">
            <v>m</v>
          </cell>
          <cell r="BR10" t="str">
            <v>m</v>
          </cell>
          <cell r="BS10" t="str">
            <v>m</v>
          </cell>
          <cell r="BT10" t="str">
            <v>m</v>
          </cell>
          <cell r="BU10" t="str">
            <v>m</v>
          </cell>
          <cell r="BV10" t="str">
            <v>m</v>
          </cell>
          <cell r="BW10" t="str">
            <v>m</v>
          </cell>
          <cell r="BX10" t="str">
            <v>m</v>
          </cell>
          <cell r="BY10" t="str">
            <v>m</v>
          </cell>
          <cell r="BZ10" t="str">
            <v>m</v>
          </cell>
          <cell r="CA10" t="str">
            <v>m</v>
          </cell>
          <cell r="CB10" t="str">
            <v>m</v>
          </cell>
          <cell r="CC10" t="str">
            <v>m</v>
          </cell>
          <cell r="CD10" t="str">
            <v>m</v>
          </cell>
          <cell r="CE10" t="str">
            <v>m</v>
          </cell>
          <cell r="CF10" t="str">
            <v>m</v>
          </cell>
          <cell r="CG10" t="str">
            <v>m</v>
          </cell>
          <cell r="CH10" t="str">
            <v>m</v>
          </cell>
          <cell r="CI10" t="str">
            <v>m</v>
          </cell>
          <cell r="CJ10" t="str">
            <v>m</v>
          </cell>
          <cell r="CK10" t="str">
            <v>m</v>
          </cell>
          <cell r="CL10" t="str">
            <v>m</v>
          </cell>
          <cell r="CM10" t="str">
            <v>m</v>
          </cell>
          <cell r="CN10" t="str">
            <v>m</v>
          </cell>
          <cell r="CO10" t="str">
            <v>m</v>
          </cell>
          <cell r="CP10" t="str">
            <v>m</v>
          </cell>
          <cell r="CQ10" t="str">
            <v>m</v>
          </cell>
          <cell r="CR10" t="str">
            <v>m</v>
          </cell>
          <cell r="CS10" t="str">
            <v>m</v>
          </cell>
          <cell r="CT10" t="str">
            <v>m</v>
          </cell>
          <cell r="CU10" t="str">
            <v>m</v>
          </cell>
          <cell r="CV10" t="str">
            <v>m</v>
          </cell>
          <cell r="CW10" t="str">
            <v>m</v>
          </cell>
          <cell r="CX10" t="str">
            <v>m</v>
          </cell>
          <cell r="CY10" t="str">
            <v>m</v>
          </cell>
          <cell r="CZ10" t="str">
            <v>m</v>
          </cell>
          <cell r="DA10" t="str">
            <v>m</v>
          </cell>
          <cell r="DB10" t="str">
            <v>m</v>
          </cell>
          <cell r="DC10" t="str">
            <v>m</v>
          </cell>
          <cell r="DD10" t="str">
            <v>m</v>
          </cell>
          <cell r="DE10" t="str">
            <v>m</v>
          </cell>
          <cell r="DF10" t="str">
            <v>m</v>
          </cell>
          <cell r="DG10" t="str">
            <v>m</v>
          </cell>
          <cell r="DH10" t="str">
            <v>m</v>
          </cell>
          <cell r="DI10" t="str">
            <v>m</v>
          </cell>
          <cell r="DJ10" t="str">
            <v>m</v>
          </cell>
          <cell r="DK10" t="str">
            <v>m</v>
          </cell>
          <cell r="DL10" t="str">
            <v>m</v>
          </cell>
          <cell r="DM10" t="str">
            <v>m</v>
          </cell>
          <cell r="DN10" t="str">
            <v>m</v>
          </cell>
          <cell r="DO10" t="str">
            <v>m</v>
          </cell>
          <cell r="DP10" t="str">
            <v>m</v>
          </cell>
          <cell r="DQ10" t="str">
            <v>m</v>
          </cell>
          <cell r="DR10" t="str">
            <v>m</v>
          </cell>
          <cell r="DS10" t="str">
            <v>m</v>
          </cell>
          <cell r="DT10" t="str">
            <v>m</v>
          </cell>
          <cell r="DU10" t="str">
            <v>m</v>
          </cell>
          <cell r="DV10" t="str">
            <v>m</v>
          </cell>
          <cell r="DW10" t="str">
            <v>m</v>
          </cell>
          <cell r="DX10" t="str">
            <v>m</v>
          </cell>
          <cell r="DY10" t="str">
            <v>m</v>
          </cell>
          <cell r="DZ10" t="str">
            <v>m</v>
          </cell>
          <cell r="EA10" t="str">
            <v>m</v>
          </cell>
          <cell r="EB10" t="str">
            <v>m</v>
          </cell>
          <cell r="EC10" t="str">
            <v>m</v>
          </cell>
          <cell r="ED10" t="str">
            <v>m</v>
          </cell>
          <cell r="EE10" t="str">
            <v>m</v>
          </cell>
          <cell r="EF10" t="str">
            <v>m</v>
          </cell>
          <cell r="EG10" t="str">
            <v>m</v>
          </cell>
          <cell r="EH10" t="str">
            <v>m</v>
          </cell>
          <cell r="EI10" t="str">
            <v>m</v>
          </cell>
          <cell r="EJ10" t="str">
            <v>m</v>
          </cell>
          <cell r="EK10" t="str">
            <v>m</v>
          </cell>
          <cell r="EL10" t="str">
            <v>m</v>
          </cell>
          <cell r="EM10" t="str">
            <v>m</v>
          </cell>
          <cell r="EN10" t="str">
            <v>m</v>
          </cell>
          <cell r="EO10" t="str">
            <v>m</v>
          </cell>
          <cell r="EP10" t="str">
            <v>m</v>
          </cell>
          <cell r="EQ10" t="str">
            <v>m</v>
          </cell>
          <cell r="ER10" t="str">
            <v>m</v>
          </cell>
          <cell r="ES10" t="str">
            <v>m</v>
          </cell>
          <cell r="ET10" t="str">
            <v>m</v>
          </cell>
          <cell r="EU10" t="str">
            <v>m</v>
          </cell>
          <cell r="EV10" t="str">
            <v>m</v>
          </cell>
          <cell r="EW10" t="str">
            <v>m</v>
          </cell>
          <cell r="EX10" t="str">
            <v>m</v>
          </cell>
          <cell r="EY10" t="str">
            <v>m</v>
          </cell>
          <cell r="EZ10" t="str">
            <v>m</v>
          </cell>
          <cell r="FA10" t="str">
            <v>m</v>
          </cell>
          <cell r="FB10" t="str">
            <v>m</v>
          </cell>
          <cell r="FC10" t="str">
            <v>m</v>
          </cell>
          <cell r="FD10" t="str">
            <v>m</v>
          </cell>
          <cell r="FE10" t="str">
            <v>m</v>
          </cell>
          <cell r="FF10" t="str">
            <v>m</v>
          </cell>
          <cell r="FG10" t="str">
            <v>m</v>
          </cell>
          <cell r="FH10" t="str">
            <v>m</v>
          </cell>
          <cell r="FI10" t="str">
            <v>m</v>
          </cell>
          <cell r="FJ10" t="str">
            <v>m</v>
          </cell>
          <cell r="FK10" t="str">
            <v>m</v>
          </cell>
          <cell r="FL10" t="str">
            <v>m</v>
          </cell>
          <cell r="FM10" t="str">
            <v>m</v>
          </cell>
          <cell r="FN10" t="str">
            <v>m</v>
          </cell>
          <cell r="FO10" t="str">
            <v>m</v>
          </cell>
          <cell r="FP10" t="str">
            <v>m</v>
          </cell>
          <cell r="FQ10" t="str">
            <v>m</v>
          </cell>
          <cell r="FR10" t="str">
            <v>m</v>
          </cell>
          <cell r="FS10" t="str">
            <v>m</v>
          </cell>
          <cell r="FT10" t="str">
            <v>m</v>
          </cell>
          <cell r="FU10" t="str">
            <v>m</v>
          </cell>
          <cell r="FV10" t="str">
            <v>m</v>
          </cell>
          <cell r="FW10" t="str">
            <v>m</v>
          </cell>
          <cell r="FX10" t="str">
            <v>m</v>
          </cell>
          <cell r="FY10" t="str">
            <v>m</v>
          </cell>
          <cell r="FZ10" t="str">
            <v>m</v>
          </cell>
          <cell r="GA10" t="str">
            <v>m</v>
          </cell>
          <cell r="GB10" t="str">
            <v>m</v>
          </cell>
          <cell r="GC10" t="str">
            <v>m</v>
          </cell>
          <cell r="GD10" t="str">
            <v>m</v>
          </cell>
          <cell r="GE10" t="str">
            <v>m</v>
          </cell>
          <cell r="GF10" t="str">
            <v>m</v>
          </cell>
          <cell r="GG10" t="str">
            <v>m</v>
          </cell>
          <cell r="GH10" t="str">
            <v>m</v>
          </cell>
          <cell r="GI10" t="str">
            <v>m</v>
          </cell>
          <cell r="GJ10" t="str">
            <v>m</v>
          </cell>
          <cell r="GK10" t="str">
            <v>m</v>
          </cell>
          <cell r="GL10" t="str">
            <v>m</v>
          </cell>
          <cell r="GN10" t="str">
            <v>q</v>
          </cell>
          <cell r="GO10" t="str">
            <v>q</v>
          </cell>
          <cell r="GP10" t="str">
            <v>q</v>
          </cell>
          <cell r="GQ10" t="str">
            <v>q</v>
          </cell>
          <cell r="GR10" t="str">
            <v>q</v>
          </cell>
          <cell r="GS10" t="str">
            <v>q</v>
          </cell>
          <cell r="GT10" t="str">
            <v>q</v>
          </cell>
          <cell r="GU10" t="str">
            <v>q</v>
          </cell>
          <cell r="GV10" t="str">
            <v>q</v>
          </cell>
          <cell r="GW10" t="str">
            <v>q</v>
          </cell>
          <cell r="GX10" t="str">
            <v>q</v>
          </cell>
          <cell r="GY10" t="str">
            <v>q</v>
          </cell>
          <cell r="GZ10" t="str">
            <v>q</v>
          </cell>
          <cell r="HA10" t="str">
            <v>q</v>
          </cell>
          <cell r="HB10" t="str">
            <v>q</v>
          </cell>
          <cell r="HC10" t="str">
            <v>q</v>
          </cell>
          <cell r="HD10" t="str">
            <v>q</v>
          </cell>
          <cell r="HE10" t="str">
            <v>q</v>
          </cell>
          <cell r="HF10" t="str">
            <v>q</v>
          </cell>
          <cell r="HG10" t="str">
            <v>q</v>
          </cell>
          <cell r="HH10" t="str">
            <v>q</v>
          </cell>
          <cell r="HI10" t="str">
            <v>q</v>
          </cell>
          <cell r="HJ10" t="str">
            <v>q</v>
          </cell>
          <cell r="HK10" t="str">
            <v>q</v>
          </cell>
          <cell r="HL10" t="str">
            <v>q</v>
          </cell>
          <cell r="HM10" t="str">
            <v>q</v>
          </cell>
          <cell r="HN10" t="str">
            <v>q</v>
          </cell>
          <cell r="HO10" t="str">
            <v>q</v>
          </cell>
          <cell r="HP10" t="str">
            <v>q</v>
          </cell>
          <cell r="HQ10" t="str">
            <v>q</v>
          </cell>
          <cell r="HR10" t="str">
            <v>q</v>
          </cell>
          <cell r="HS10" t="str">
            <v>q</v>
          </cell>
          <cell r="HT10" t="str">
            <v>q</v>
          </cell>
          <cell r="HU10" t="str">
            <v>q</v>
          </cell>
          <cell r="HV10" t="str">
            <v>q</v>
          </cell>
          <cell r="HW10" t="str">
            <v>q</v>
          </cell>
          <cell r="HX10" t="str">
            <v>q</v>
          </cell>
          <cell r="HY10" t="str">
            <v>q</v>
          </cell>
          <cell r="HZ10" t="str">
            <v>q</v>
          </cell>
          <cell r="IA10" t="str">
            <v>q</v>
          </cell>
          <cell r="IB10" t="str">
            <v>q</v>
          </cell>
          <cell r="IC10" t="str">
            <v>q</v>
          </cell>
          <cell r="ID10" t="str">
            <v>q</v>
          </cell>
          <cell r="IE10" t="str">
            <v>q</v>
          </cell>
          <cell r="IF10" t="str">
            <v>q</v>
          </cell>
          <cell r="IG10" t="str">
            <v>q</v>
          </cell>
          <cell r="IH10" t="str">
            <v>q</v>
          </cell>
          <cell r="II10" t="str">
            <v>q</v>
          </cell>
          <cell r="IJ10" t="str">
            <v>q</v>
          </cell>
          <cell r="IK10" t="str">
            <v>q</v>
          </cell>
          <cell r="IL10" t="str">
            <v>q</v>
          </cell>
          <cell r="IM10" t="str">
            <v>q</v>
          </cell>
          <cell r="IN10" t="str">
            <v>q</v>
          </cell>
          <cell r="IO10" t="str">
            <v>q</v>
          </cell>
          <cell r="IP10" t="str">
            <v>q</v>
          </cell>
          <cell r="IQ10" t="str">
            <v>q</v>
          </cell>
          <cell r="IR10" t="str">
            <v>q</v>
          </cell>
          <cell r="IS10" t="str">
            <v>q</v>
          </cell>
          <cell r="IT10" t="str">
            <v>q</v>
          </cell>
          <cell r="IU10" t="str">
            <v>q</v>
          </cell>
          <cell r="IV10" t="str">
            <v>q</v>
          </cell>
          <cell r="IW10" t="str">
            <v>q</v>
          </cell>
          <cell r="IX10" t="str">
            <v>q</v>
          </cell>
          <cell r="IY10" t="str">
            <v>q</v>
          </cell>
          <cell r="JA10" t="str">
            <v>a</v>
          </cell>
          <cell r="JB10" t="str">
            <v>a</v>
          </cell>
          <cell r="JC10" t="str">
            <v>a</v>
          </cell>
          <cell r="JD10" t="str">
            <v>a</v>
          </cell>
          <cell r="JE10" t="str">
            <v>a</v>
          </cell>
          <cell r="JF10" t="str">
            <v>a</v>
          </cell>
          <cell r="JG10" t="str">
            <v>a</v>
          </cell>
          <cell r="JH10" t="str">
            <v>a</v>
          </cell>
          <cell r="JI10" t="str">
            <v>a</v>
          </cell>
          <cell r="JJ10" t="str">
            <v>a</v>
          </cell>
          <cell r="JK10" t="str">
            <v>a</v>
          </cell>
          <cell r="JL10" t="str">
            <v>a</v>
          </cell>
          <cell r="JM10" t="str">
            <v>a</v>
          </cell>
          <cell r="JN10" t="str">
            <v>a</v>
          </cell>
          <cell r="JO10" t="str">
            <v>a</v>
          </cell>
          <cell r="JP10" t="str">
            <v>a</v>
          </cell>
        </row>
        <row r="12">
          <cell r="B12" t="str">
            <v>Lodging measures</v>
          </cell>
        </row>
        <row r="13">
          <cell r="A13" t="str">
            <v>supt</v>
          </cell>
          <cell r="B13" t="str">
            <v>supt</v>
          </cell>
          <cell r="C13">
            <v>1694305</v>
          </cell>
          <cell r="D13">
            <v>1530340</v>
          </cell>
          <cell r="E13">
            <v>1694305</v>
          </cell>
          <cell r="F13">
            <v>1639650</v>
          </cell>
          <cell r="G13">
            <v>1699606</v>
          </cell>
          <cell r="H13">
            <v>1644780</v>
          </cell>
          <cell r="I13">
            <v>1702892</v>
          </cell>
          <cell r="J13">
            <v>1702892</v>
          </cell>
          <cell r="K13">
            <v>1655040</v>
          </cell>
          <cell r="L13">
            <v>1719632</v>
          </cell>
          <cell r="M13">
            <v>1676610</v>
          </cell>
          <cell r="N13">
            <v>1727630</v>
          </cell>
          <cell r="O13">
            <v>1727630</v>
          </cell>
          <cell r="P13">
            <v>1559208</v>
          </cell>
          <cell r="Q13">
            <v>1728560</v>
          </cell>
          <cell r="R13">
            <v>1669020</v>
          </cell>
          <cell r="S13">
            <v>1728994</v>
          </cell>
          <cell r="T13">
            <v>1680990</v>
          </cell>
          <cell r="U13">
            <v>1735070</v>
          </cell>
          <cell r="V13">
            <v>1735070</v>
          </cell>
          <cell r="W13">
            <v>1679100</v>
          </cell>
          <cell r="X13">
            <v>1735070</v>
          </cell>
          <cell r="Y13">
            <v>1694190</v>
          </cell>
          <cell r="Z13">
            <v>1787553</v>
          </cell>
          <cell r="AA13">
            <v>1789165</v>
          </cell>
          <cell r="AB13">
            <v>1617868</v>
          </cell>
          <cell r="AC13">
            <v>1791211</v>
          </cell>
          <cell r="AD13">
            <v>1734960</v>
          </cell>
          <cell r="AE13">
            <v>1795458</v>
          </cell>
          <cell r="AF13">
            <v>1739850</v>
          </cell>
          <cell r="AG13">
            <v>1804262</v>
          </cell>
          <cell r="AH13">
            <v>1805750</v>
          </cell>
          <cell r="AI13">
            <v>1746330</v>
          </cell>
          <cell r="AJ13">
            <v>1804541</v>
          </cell>
          <cell r="AK13">
            <v>1756830</v>
          </cell>
          <cell r="AL13">
            <v>1808664</v>
          </cell>
          <cell r="AM13">
            <v>1805905</v>
          </cell>
          <cell r="AN13">
            <v>1636516</v>
          </cell>
          <cell r="AO13">
            <v>1811888</v>
          </cell>
          <cell r="AP13">
            <v>1752900</v>
          </cell>
          <cell r="AQ13">
            <v>1811330</v>
          </cell>
          <cell r="AR13">
            <v>1754190</v>
          </cell>
          <cell r="AS13">
            <v>1816104</v>
          </cell>
          <cell r="AT13">
            <v>1816104</v>
          </cell>
          <cell r="AU13">
            <v>1757490</v>
          </cell>
          <cell r="AV13">
            <v>1816073</v>
          </cell>
          <cell r="AW13">
            <v>1757610</v>
          </cell>
          <cell r="AX13">
            <v>1816228</v>
          </cell>
          <cell r="AY13">
            <v>1816011</v>
          </cell>
          <cell r="AZ13">
            <v>1640268</v>
          </cell>
          <cell r="BA13">
            <v>1814120</v>
          </cell>
          <cell r="BB13">
            <v>1755360</v>
          </cell>
          <cell r="BC13">
            <v>1813841</v>
          </cell>
          <cell r="BD13">
            <v>1756230</v>
          </cell>
          <cell r="BE13">
            <v>1814740</v>
          </cell>
          <cell r="BF13">
            <v>1814709</v>
          </cell>
          <cell r="BG13">
            <v>1755660</v>
          </cell>
          <cell r="BH13">
            <v>1814182</v>
          </cell>
          <cell r="BI13">
            <v>1759860</v>
          </cell>
          <cell r="BJ13">
            <v>1815081</v>
          </cell>
          <cell r="BK13">
            <v>1806742</v>
          </cell>
          <cell r="BL13">
            <v>1629544</v>
          </cell>
          <cell r="BM13">
            <v>1804231</v>
          </cell>
          <cell r="BN13">
            <v>1746030</v>
          </cell>
          <cell r="BO13">
            <v>1804014</v>
          </cell>
          <cell r="BP13">
            <v>1752270</v>
          </cell>
          <cell r="BQ13">
            <v>1809904</v>
          </cell>
          <cell r="BR13">
            <v>1813314</v>
          </cell>
          <cell r="BS13">
            <v>1754970</v>
          </cell>
          <cell r="BT13">
            <v>1814771</v>
          </cell>
          <cell r="BU13">
            <v>1748670</v>
          </cell>
          <cell r="BV13">
            <v>1807734</v>
          </cell>
          <cell r="BW13">
            <v>1806246</v>
          </cell>
          <cell r="BX13">
            <v>1631392</v>
          </cell>
          <cell r="BY13">
            <v>1810152</v>
          </cell>
          <cell r="BZ13">
            <v>1759260</v>
          </cell>
          <cell r="CA13">
            <v>1817437</v>
          </cell>
          <cell r="CB13">
            <v>1764330</v>
          </cell>
          <cell r="CC13">
            <v>1829434</v>
          </cell>
          <cell r="CD13">
            <v>1820723</v>
          </cell>
          <cell r="CE13">
            <v>1765590</v>
          </cell>
          <cell r="CF13">
            <v>1824102</v>
          </cell>
          <cell r="CG13">
            <v>1765830</v>
          </cell>
          <cell r="CH13">
            <v>1824660</v>
          </cell>
          <cell r="CI13">
            <v>1829093</v>
          </cell>
          <cell r="CJ13">
            <v>1656032</v>
          </cell>
          <cell r="CK13">
            <v>1833464</v>
          </cell>
          <cell r="CL13">
            <v>1787520</v>
          </cell>
          <cell r="CM13">
            <v>1844066</v>
          </cell>
          <cell r="CN13">
            <v>1785750</v>
          </cell>
          <cell r="CO13">
            <v>1851661</v>
          </cell>
          <cell r="CP13">
            <v>1851568</v>
          </cell>
          <cell r="CQ13">
            <v>1785660</v>
          </cell>
          <cell r="CR13">
            <v>1844376</v>
          </cell>
          <cell r="CS13">
            <v>1784640</v>
          </cell>
          <cell r="CT13">
            <v>1844128</v>
          </cell>
          <cell r="CU13">
            <v>1844004</v>
          </cell>
          <cell r="CV13">
            <v>1665524</v>
          </cell>
          <cell r="CW13">
            <v>1848003</v>
          </cell>
          <cell r="CX13">
            <v>1790910</v>
          </cell>
          <cell r="CY13">
            <v>1856993</v>
          </cell>
          <cell r="CZ13">
            <v>1797240</v>
          </cell>
          <cell r="DA13">
            <v>1860186</v>
          </cell>
          <cell r="DB13">
            <v>1853521</v>
          </cell>
          <cell r="DC13">
            <v>1793670</v>
          </cell>
          <cell r="DD13">
            <v>1854947</v>
          </cell>
          <cell r="DE13">
            <v>1803270</v>
          </cell>
          <cell r="DF13">
            <v>1863379</v>
          </cell>
          <cell r="DG13">
            <v>1860155</v>
          </cell>
          <cell r="DH13">
            <v>1690304</v>
          </cell>
          <cell r="DI13">
            <v>1875593</v>
          </cell>
          <cell r="DJ13">
            <v>1818720</v>
          </cell>
          <cell r="DK13">
            <v>1879499</v>
          </cell>
          <cell r="DL13">
            <v>1818840</v>
          </cell>
          <cell r="DM13">
            <v>1885451</v>
          </cell>
          <cell r="DN13">
            <v>1885513</v>
          </cell>
          <cell r="DO13">
            <v>1824720</v>
          </cell>
          <cell r="DP13">
            <v>1885420</v>
          </cell>
          <cell r="DQ13">
            <v>1824570</v>
          </cell>
          <cell r="DR13">
            <v>1889915</v>
          </cell>
          <cell r="DS13">
            <v>1889822</v>
          </cell>
          <cell r="DT13">
            <v>1711724</v>
          </cell>
          <cell r="DU13">
            <v>1895495</v>
          </cell>
          <cell r="DV13">
            <v>1834350</v>
          </cell>
          <cell r="DW13">
            <v>1899091</v>
          </cell>
          <cell r="DX13">
            <v>1845390</v>
          </cell>
          <cell r="DY13">
            <v>1904826</v>
          </cell>
          <cell r="DZ13">
            <v>1904857</v>
          </cell>
          <cell r="EA13">
            <v>1843410</v>
          </cell>
          <cell r="EB13">
            <v>1909414</v>
          </cell>
          <cell r="EC13">
            <v>1847790</v>
          </cell>
          <cell r="ED13">
            <v>1909383</v>
          </cell>
          <cell r="EE13">
            <v>1899153</v>
          </cell>
          <cell r="EF13">
            <v>1718724</v>
          </cell>
          <cell r="EG13">
            <v>1902935</v>
          </cell>
          <cell r="EH13">
            <v>1849530</v>
          </cell>
          <cell r="EI13">
            <v>1911956</v>
          </cell>
          <cell r="EJ13">
            <v>1848900</v>
          </cell>
          <cell r="EK13">
            <v>1910530</v>
          </cell>
          <cell r="EL13">
            <v>1918528</v>
          </cell>
          <cell r="EM13">
            <v>1856610</v>
          </cell>
          <cell r="EN13">
            <v>1918683</v>
          </cell>
          <cell r="EO13">
            <v>1860570</v>
          </cell>
          <cell r="EP13">
            <v>1926154</v>
          </cell>
          <cell r="EQ13">
            <v>1926433</v>
          </cell>
          <cell r="ER13">
            <v>1747704</v>
          </cell>
          <cell r="ES13">
            <v>1949931</v>
          </cell>
          <cell r="ET13">
            <v>1887030</v>
          </cell>
          <cell r="EU13">
            <v>1952535</v>
          </cell>
          <cell r="EV13">
            <v>1894740</v>
          </cell>
          <cell r="EW13">
            <v>1962083</v>
          </cell>
          <cell r="EX13">
            <v>1968097</v>
          </cell>
          <cell r="EY13">
            <v>1912020</v>
          </cell>
          <cell r="EZ13">
            <v>1975568</v>
          </cell>
          <cell r="FA13">
            <v>1914840</v>
          </cell>
          <cell r="FB13">
            <v>1979877</v>
          </cell>
          <cell r="FC13">
            <v>1974483</v>
          </cell>
          <cell r="FD13">
            <v>1788920</v>
          </cell>
          <cell r="FE13">
            <v>1980590</v>
          </cell>
          <cell r="FF13">
            <v>1418010</v>
          </cell>
          <cell r="FG13">
            <v>1436540</v>
          </cell>
          <cell r="FH13">
            <v>1636290</v>
          </cell>
          <cell r="FI13">
            <v>1706826.52</v>
          </cell>
          <cell r="FJ13">
            <v>1789003.8</v>
          </cell>
          <cell r="FK13">
            <v>1750530.6</v>
          </cell>
          <cell r="FL13">
            <v>1831611.4400000002</v>
          </cell>
          <cell r="FM13">
            <v>1811060.4</v>
          </cell>
          <cell r="FN13">
            <v>1871429.0799999998</v>
          </cell>
          <cell r="FO13">
            <v>1874343.0799999998</v>
          </cell>
          <cell r="FP13">
            <v>1695587.0399999998</v>
          </cell>
          <cell r="FQ13">
            <v>1917198.7199999997</v>
          </cell>
          <cell r="FR13">
            <v>1877590.2</v>
          </cell>
          <cell r="FS13">
            <v>1963216.3599999999</v>
          </cell>
          <cell r="FT13">
            <v>1909580.0999999999</v>
          </cell>
          <cell r="FU13">
            <v>2006382</v>
          </cell>
          <cell r="FV13">
            <v>2009482</v>
          </cell>
          <cell r="FW13">
            <v>1935710.3785514655</v>
          </cell>
          <cell r="FX13">
            <v>2012993.6985975651</v>
          </cell>
          <cell r="FY13">
            <v>1952735.043305096</v>
          </cell>
          <cell r="FZ13">
            <v>2018040.4015199961</v>
          </cell>
          <cell r="GA13">
            <v>2018040.4015199961</v>
          </cell>
          <cell r="GB13">
            <v>1822746.1691148351</v>
          </cell>
          <cell r="GC13">
            <v>2018040.4015199961</v>
          </cell>
          <cell r="GD13">
            <v>1952942.324051609</v>
          </cell>
          <cell r="GE13">
            <v>2018040.4015199961</v>
          </cell>
          <cell r="GF13">
            <v>1952942.324051609</v>
          </cell>
          <cell r="GG13">
            <v>2018040.4015199961</v>
          </cell>
          <cell r="GH13">
            <v>2018040.4015199961</v>
          </cell>
          <cell r="GI13">
            <v>1952942.324051609</v>
          </cell>
          <cell r="GJ13">
            <v>2018040.4015199961</v>
          </cell>
          <cell r="GK13">
            <v>1952942.324051609</v>
          </cell>
          <cell r="GL13">
            <v>2018040.4015199961</v>
          </cell>
          <cell r="GM13"/>
          <cell r="GN13">
            <v>4918950</v>
          </cell>
          <cell r="GO13">
            <v>4984036</v>
          </cell>
          <cell r="GP13">
            <v>5060824</v>
          </cell>
          <cell r="GQ13">
            <v>5123872</v>
          </cell>
          <cell r="GR13">
            <v>5015398</v>
          </cell>
          <cell r="GS13">
            <v>5079004</v>
          </cell>
          <cell r="GT13">
            <v>5149240</v>
          </cell>
          <cell r="GU13">
            <v>5216813</v>
          </cell>
          <cell r="GV13">
            <v>5198244</v>
          </cell>
          <cell r="GW13">
            <v>5270268</v>
          </cell>
          <cell r="GX13">
            <v>5356342</v>
          </cell>
          <cell r="GY13">
            <v>5370035</v>
          </cell>
          <cell r="GZ13">
            <v>5254309</v>
          </cell>
          <cell r="HA13">
            <v>5318420</v>
          </cell>
          <cell r="HB13">
            <v>5389698</v>
          </cell>
          <cell r="HC13">
            <v>5389911</v>
          </cell>
          <cell r="HD13">
            <v>5270399</v>
          </cell>
          <cell r="HE13">
            <v>5325431</v>
          </cell>
          <cell r="HF13">
            <v>5385109</v>
          </cell>
          <cell r="HG13">
            <v>5389123</v>
          </cell>
          <cell r="HH13">
            <v>5240517</v>
          </cell>
          <cell r="HI13">
            <v>5302314</v>
          </cell>
          <cell r="HJ13">
            <v>5378188</v>
          </cell>
          <cell r="HK13">
            <v>5371175</v>
          </cell>
          <cell r="HL13">
            <v>5247790</v>
          </cell>
          <cell r="HM13">
            <v>5341027</v>
          </cell>
          <cell r="HN13">
            <v>5415747</v>
          </cell>
          <cell r="HO13">
            <v>5414592</v>
          </cell>
          <cell r="HP13">
            <v>5318589</v>
          </cell>
          <cell r="HQ13">
            <v>5417336</v>
          </cell>
          <cell r="HR13">
            <v>5488889</v>
          </cell>
          <cell r="HS13">
            <v>5473144</v>
          </cell>
          <cell r="HT13">
            <v>5357531</v>
          </cell>
          <cell r="HU13">
            <v>5445143</v>
          </cell>
          <cell r="HV13">
            <v>5507377</v>
          </cell>
          <cell r="HW13">
            <v>5521596</v>
          </cell>
          <cell r="HX13">
            <v>5426052</v>
          </cell>
          <cell r="HY13">
            <v>5517059</v>
          </cell>
          <cell r="HZ13">
            <v>5595684</v>
          </cell>
          <cell r="IA13">
            <v>5599905</v>
          </cell>
          <cell r="IB13">
            <v>5497041</v>
          </cell>
          <cell r="IC13">
            <v>5578831</v>
          </cell>
          <cell r="ID13">
            <v>5653093</v>
          </cell>
          <cell r="IE13">
            <v>5666587</v>
          </cell>
          <cell r="IF13">
            <v>5520812</v>
          </cell>
          <cell r="IG13">
            <v>5610386</v>
          </cell>
          <cell r="IH13">
            <v>5685668</v>
          </cell>
          <cell r="II13">
            <v>5705407</v>
          </cell>
          <cell r="IJ13">
            <v>5624068</v>
          </cell>
          <cell r="IK13">
            <v>5734305</v>
          </cell>
          <cell r="IL13">
            <v>5842200</v>
          </cell>
          <cell r="IM13">
            <v>5870285</v>
          </cell>
          <cell r="IN13">
            <v>5743993</v>
          </cell>
          <cell r="IO13">
            <v>4490840</v>
          </cell>
          <cell r="IP13">
            <v>5246360.92</v>
          </cell>
          <cell r="IQ13">
            <v>5514100.9199999999</v>
          </cell>
          <cell r="IR13">
            <v>5487128.8399999999</v>
          </cell>
          <cell r="IS13">
            <v>5750386.6599999992</v>
          </cell>
          <cell r="IT13">
            <v>5951574.3785514655</v>
          </cell>
          <cell r="IU13">
            <v>5983769.1434226576</v>
          </cell>
          <cell r="IV13">
            <v>5858826.9721548278</v>
          </cell>
          <cell r="IW13">
            <v>5923925.0496232146</v>
          </cell>
          <cell r="IX13">
            <v>5989023.1270916015</v>
          </cell>
          <cell r="IY13">
            <v>5989023.1270916015</v>
          </cell>
          <cell r="IZ13"/>
          <cell r="JA13">
            <v>20087682</v>
          </cell>
          <cell r="JB13">
            <v>20460455</v>
          </cell>
          <cell r="JC13">
            <v>21194889</v>
          </cell>
          <cell r="JD13">
            <v>21352338</v>
          </cell>
          <cell r="JE13">
            <v>21370062</v>
          </cell>
          <cell r="JF13">
            <v>21292194</v>
          </cell>
          <cell r="JG13">
            <v>21419156</v>
          </cell>
          <cell r="JH13">
            <v>21697958</v>
          </cell>
          <cell r="JI13">
            <v>21831647</v>
          </cell>
          <cell r="JJ13">
            <v>22138700</v>
          </cell>
          <cell r="JK13">
            <v>22395552</v>
          </cell>
          <cell r="JL13">
            <v>22522273</v>
          </cell>
          <cell r="JM13">
            <v>23070858</v>
          </cell>
          <cell r="JN13">
            <v>20995294.839999996</v>
          </cell>
          <cell r="JO13">
            <v>23172859.02197412</v>
          </cell>
          <cell r="JP13">
            <v>23760798.275961239</v>
          </cell>
        </row>
        <row r="14">
          <cell r="A14" t="str">
            <v>demt</v>
          </cell>
          <cell r="B14" t="str">
            <v>demt</v>
          </cell>
          <cell r="C14">
            <v>1043859</v>
          </cell>
          <cell r="D14">
            <v>1148441</v>
          </cell>
          <cell r="E14">
            <v>1271586</v>
          </cell>
          <cell r="F14">
            <v>1198280</v>
          </cell>
          <cell r="G14">
            <v>1188133.99999999</v>
          </cell>
          <cell r="H14">
            <v>1328536</v>
          </cell>
          <cell r="I14">
            <v>1438304</v>
          </cell>
          <cell r="J14">
            <v>1442569</v>
          </cell>
          <cell r="K14">
            <v>1167903.99999999</v>
          </cell>
          <cell r="L14">
            <v>1259257</v>
          </cell>
          <cell r="M14">
            <v>1190075</v>
          </cell>
          <cell r="N14">
            <v>936334.99999999895</v>
          </cell>
          <cell r="O14">
            <v>1060792</v>
          </cell>
          <cell r="P14">
            <v>1093362.99999999</v>
          </cell>
          <cell r="Q14">
            <v>1262859.99999999</v>
          </cell>
          <cell r="R14">
            <v>1234319</v>
          </cell>
          <cell r="S14">
            <v>1231787</v>
          </cell>
          <cell r="T14">
            <v>1327042</v>
          </cell>
          <cell r="U14">
            <v>1402370</v>
          </cell>
          <cell r="V14">
            <v>1457777.99999999</v>
          </cell>
          <cell r="W14">
            <v>1077080</v>
          </cell>
          <cell r="X14">
            <v>1185599</v>
          </cell>
          <cell r="Y14">
            <v>972605.99999999895</v>
          </cell>
          <cell r="Z14">
            <v>848202</v>
          </cell>
          <cell r="AA14">
            <v>940810</v>
          </cell>
          <cell r="AB14">
            <v>1016703</v>
          </cell>
          <cell r="AC14">
            <v>1095103.99999999</v>
          </cell>
          <cell r="AD14">
            <v>1111254</v>
          </cell>
          <cell r="AE14">
            <v>1097644</v>
          </cell>
          <cell r="AF14">
            <v>1159991</v>
          </cell>
          <cell r="AG14">
            <v>1424949</v>
          </cell>
          <cell r="AH14">
            <v>1352427</v>
          </cell>
          <cell r="AI14">
            <v>1078029</v>
          </cell>
          <cell r="AJ14">
            <v>1169006</v>
          </cell>
          <cell r="AK14">
            <v>955546.99999999895</v>
          </cell>
          <cell r="AL14">
            <v>873085</v>
          </cell>
          <cell r="AM14">
            <v>962515</v>
          </cell>
          <cell r="AN14">
            <v>1042671</v>
          </cell>
          <cell r="AO14">
            <v>1245500</v>
          </cell>
          <cell r="AP14">
            <v>1160049</v>
          </cell>
          <cell r="AQ14">
            <v>1176288.99999999</v>
          </cell>
          <cell r="AR14">
            <v>1285412.99999999</v>
          </cell>
          <cell r="AS14">
            <v>1500918.99999999</v>
          </cell>
          <cell r="AT14">
            <v>1416822.99999999</v>
          </cell>
          <cell r="AU14">
            <v>1141307</v>
          </cell>
          <cell r="AV14">
            <v>1191429</v>
          </cell>
          <cell r="AW14">
            <v>1067171.99999999</v>
          </cell>
          <cell r="AX14">
            <v>955435</v>
          </cell>
          <cell r="AY14">
            <v>1037124</v>
          </cell>
          <cell r="AZ14">
            <v>1099030.99999999</v>
          </cell>
          <cell r="BA14">
            <v>1263923</v>
          </cell>
          <cell r="BB14">
            <v>1182657</v>
          </cell>
          <cell r="BC14">
            <v>1187681</v>
          </cell>
          <cell r="BD14">
            <v>1339317.99999999</v>
          </cell>
          <cell r="BE14">
            <v>1570456</v>
          </cell>
          <cell r="BF14">
            <v>1435730.99999999</v>
          </cell>
          <cell r="BG14">
            <v>1225428</v>
          </cell>
          <cell r="BH14">
            <v>1196878</v>
          </cell>
          <cell r="BI14">
            <v>1064340.99999999</v>
          </cell>
          <cell r="BJ14">
            <v>1046198</v>
          </cell>
          <cell r="BK14">
            <v>1045893</v>
          </cell>
          <cell r="BL14">
            <v>1121766</v>
          </cell>
          <cell r="BM14">
            <v>1357310</v>
          </cell>
          <cell r="BN14">
            <v>1242257.99999999</v>
          </cell>
          <cell r="BO14">
            <v>1224371</v>
          </cell>
          <cell r="BP14">
            <v>1404043</v>
          </cell>
          <cell r="BQ14">
            <v>1564522</v>
          </cell>
          <cell r="BR14">
            <v>1482719</v>
          </cell>
          <cell r="BS14">
            <v>1222952</v>
          </cell>
          <cell r="BT14">
            <v>1271495</v>
          </cell>
          <cell r="BU14">
            <v>1078870.99999999</v>
          </cell>
          <cell r="BV14">
            <v>987876.99999999895</v>
          </cell>
          <cell r="BW14">
            <v>1126593</v>
          </cell>
          <cell r="BX14">
            <v>1107292</v>
          </cell>
          <cell r="BY14">
            <v>1310443</v>
          </cell>
          <cell r="BZ14">
            <v>1250376</v>
          </cell>
          <cell r="CA14">
            <v>1266864</v>
          </cell>
          <cell r="CB14">
            <v>1408799.99999999</v>
          </cell>
          <cell r="CC14">
            <v>1609875</v>
          </cell>
          <cell r="CD14">
            <v>1500001</v>
          </cell>
          <cell r="CE14">
            <v>1240418.99999999</v>
          </cell>
          <cell r="CF14">
            <v>1287188</v>
          </cell>
          <cell r="CG14">
            <v>1172180</v>
          </cell>
          <cell r="CH14">
            <v>1041775</v>
          </cell>
          <cell r="CI14">
            <v>1142993</v>
          </cell>
          <cell r="CJ14">
            <v>1213654</v>
          </cell>
          <cell r="CK14">
            <v>1409739</v>
          </cell>
          <cell r="CL14">
            <v>1374883</v>
          </cell>
          <cell r="CM14">
            <v>1378847.99999999</v>
          </cell>
          <cell r="CN14">
            <v>1454922.99999999</v>
          </cell>
          <cell r="CO14">
            <v>1608321.99999999</v>
          </cell>
          <cell r="CP14">
            <v>1583635</v>
          </cell>
          <cell r="CQ14">
            <v>1287457.99999999</v>
          </cell>
          <cell r="CR14">
            <v>1387974</v>
          </cell>
          <cell r="CS14">
            <v>1200787</v>
          </cell>
          <cell r="CT14">
            <v>1127304</v>
          </cell>
          <cell r="CU14">
            <v>1223283</v>
          </cell>
          <cell r="CV14">
            <v>1304481</v>
          </cell>
          <cell r="CW14">
            <v>1486502</v>
          </cell>
          <cell r="CX14">
            <v>1424230</v>
          </cell>
          <cell r="CY14">
            <v>1411164</v>
          </cell>
          <cell r="CZ14">
            <v>1495374</v>
          </cell>
          <cell r="DA14">
            <v>1607895</v>
          </cell>
          <cell r="DB14">
            <v>1537348</v>
          </cell>
          <cell r="DC14">
            <v>1338187</v>
          </cell>
          <cell r="DD14">
            <v>1447267</v>
          </cell>
          <cell r="DE14">
            <v>1215460</v>
          </cell>
          <cell r="DF14">
            <v>1165621.99999999</v>
          </cell>
          <cell r="DG14">
            <v>1259813</v>
          </cell>
          <cell r="DH14">
            <v>1269644.99999999</v>
          </cell>
          <cell r="DI14">
            <v>1509148</v>
          </cell>
          <cell r="DJ14">
            <v>1439578</v>
          </cell>
          <cell r="DK14">
            <v>1401380.99999999</v>
          </cell>
          <cell r="DL14">
            <v>1523290.99999999</v>
          </cell>
          <cell r="DM14">
            <v>1647147</v>
          </cell>
          <cell r="DN14">
            <v>1567939</v>
          </cell>
          <cell r="DO14">
            <v>1444132</v>
          </cell>
          <cell r="DP14">
            <v>1444833</v>
          </cell>
          <cell r="DQ14">
            <v>1286126</v>
          </cell>
          <cell r="DR14">
            <v>1254464</v>
          </cell>
          <cell r="DS14">
            <v>1258303</v>
          </cell>
          <cell r="DT14">
            <v>1298970</v>
          </cell>
          <cell r="DU14">
            <v>1569196.99999999</v>
          </cell>
          <cell r="DV14">
            <v>1470384.99999999</v>
          </cell>
          <cell r="DW14">
            <v>1428189</v>
          </cell>
          <cell r="DX14">
            <v>1565117</v>
          </cell>
          <cell r="DY14">
            <v>1688188</v>
          </cell>
          <cell r="DZ14">
            <v>1571939.99999999</v>
          </cell>
          <cell r="EA14">
            <v>1436133.99999999</v>
          </cell>
          <cell r="EB14">
            <v>1453748</v>
          </cell>
          <cell r="EC14">
            <v>1302171</v>
          </cell>
          <cell r="ED14">
            <v>1216052</v>
          </cell>
          <cell r="EE14">
            <v>1272279</v>
          </cell>
          <cell r="EF14">
            <v>1372607</v>
          </cell>
          <cell r="EG14">
            <v>1584860</v>
          </cell>
          <cell r="EH14">
            <v>1458785.99999999</v>
          </cell>
          <cell r="EI14">
            <v>1481091</v>
          </cell>
          <cell r="EJ14">
            <v>1594308</v>
          </cell>
          <cell r="EK14">
            <v>1695423</v>
          </cell>
          <cell r="EL14">
            <v>1628001</v>
          </cell>
          <cell r="EM14">
            <v>1436441</v>
          </cell>
          <cell r="EN14">
            <v>1509158</v>
          </cell>
          <cell r="EO14">
            <v>1362250.99999999</v>
          </cell>
          <cell r="EP14">
            <v>1290491</v>
          </cell>
          <cell r="EQ14">
            <v>1332595</v>
          </cell>
          <cell r="ER14">
            <v>1318380.99999999</v>
          </cell>
          <cell r="ES14">
            <v>1561296</v>
          </cell>
          <cell r="ET14">
            <v>1502155</v>
          </cell>
          <cell r="EU14">
            <v>1444016</v>
          </cell>
          <cell r="EV14">
            <v>1614804</v>
          </cell>
          <cell r="EW14">
            <v>1700281</v>
          </cell>
          <cell r="EX14">
            <v>1625513</v>
          </cell>
          <cell r="EY14">
            <v>1486285</v>
          </cell>
          <cell r="EZ14">
            <v>1481731</v>
          </cell>
          <cell r="FA14">
            <v>1375620</v>
          </cell>
          <cell r="FB14">
            <v>1241274.99999999</v>
          </cell>
          <cell r="FC14">
            <v>1390090.99999999</v>
          </cell>
          <cell r="FD14">
            <v>1384562.99999999</v>
          </cell>
          <cell r="FE14">
            <v>811138</v>
          </cell>
          <cell r="FF14">
            <v>367588</v>
          </cell>
          <cell r="FG14">
            <v>519402.99999999901</v>
          </cell>
          <cell r="FH14">
            <v>660559.99999999977</v>
          </cell>
          <cell r="FI14">
            <v>859086.21179194818</v>
          </cell>
          <cell r="FJ14">
            <v>938304.60168332187</v>
          </cell>
          <cell r="FK14">
            <v>750007.45537075331</v>
          </cell>
          <cell r="FL14">
            <v>726445.32383593556</v>
          </cell>
          <cell r="FM14">
            <v>740854.58754345647</v>
          </cell>
          <cell r="FN14">
            <v>807713.70503386215</v>
          </cell>
          <cell r="FO14">
            <v>655133.67678122618</v>
          </cell>
          <cell r="FP14">
            <v>673998.21276131389</v>
          </cell>
          <cell r="FQ14">
            <v>1176144.2869605571</v>
          </cell>
          <cell r="FR14">
            <v>1215673.2107315653</v>
          </cell>
          <cell r="FS14">
            <v>1227679.2535806429</v>
          </cell>
          <cell r="FT14">
            <v>1416722.7619389098</v>
          </cell>
          <cell r="FU14">
            <v>1526466.462847464</v>
          </cell>
          <cell r="FV14">
            <v>1478481.1537887831</v>
          </cell>
          <cell r="FW14">
            <v>1352424.6890417829</v>
          </cell>
          <cell r="FX14">
            <v>1354068.1519313259</v>
          </cell>
          <cell r="FY14">
            <v>1265219.388890563</v>
          </cell>
          <cell r="FZ14">
            <v>1152559.9501640277</v>
          </cell>
          <cell r="GA14">
            <v>1232455.8597746133</v>
          </cell>
          <cell r="GB14">
            <v>1224827.9479196016</v>
          </cell>
          <cell r="GC14">
            <v>1460945.1913377079</v>
          </cell>
          <cell r="GD14">
            <v>1411050.420787636</v>
          </cell>
          <cell r="GE14">
            <v>1360696.9999058426</v>
          </cell>
          <cell r="GF14">
            <v>1528182.1634508152</v>
          </cell>
          <cell r="GG14">
            <v>1616655.9484547714</v>
          </cell>
          <cell r="GH14">
            <v>1550694.243427942</v>
          </cell>
          <cell r="GI14">
            <v>1416510.9500485128</v>
          </cell>
          <cell r="GJ14">
            <v>1414526.5789879397</v>
          </cell>
          <cell r="GK14">
            <v>1317700.9588519516</v>
          </cell>
          <cell r="GL14">
            <v>1194855.5998482611</v>
          </cell>
          <cell r="GN14">
            <v>3463886</v>
          </cell>
          <cell r="GO14">
            <v>3714949.9999999898</v>
          </cell>
          <cell r="GP14">
            <v>4048776.9999999898</v>
          </cell>
          <cell r="GQ14">
            <v>3385666.9999999991</v>
          </cell>
          <cell r="GR14">
            <v>3417014.9999999795</v>
          </cell>
          <cell r="GS14">
            <v>3793148</v>
          </cell>
          <cell r="GT14">
            <v>3937227.9999999898</v>
          </cell>
          <cell r="GU14">
            <v>3006406.9999999991</v>
          </cell>
          <cell r="GV14">
            <v>3052616.9999999898</v>
          </cell>
          <cell r="GW14">
            <v>3368889</v>
          </cell>
          <cell r="GX14">
            <v>3855405</v>
          </cell>
          <cell r="GY14">
            <v>2997637.9999999991</v>
          </cell>
          <cell r="GZ14">
            <v>3250686</v>
          </cell>
          <cell r="HA14">
            <v>3621750.9999999795</v>
          </cell>
          <cell r="HB14">
            <v>4059048.99999998</v>
          </cell>
          <cell r="HC14">
            <v>3214035.9999999898</v>
          </cell>
          <cell r="HD14">
            <v>3400077.9999999898</v>
          </cell>
          <cell r="HE14">
            <v>3709655.9999999898</v>
          </cell>
          <cell r="HF14">
            <v>4231614.9999999898</v>
          </cell>
          <cell r="HG14">
            <v>3307416.9999999898</v>
          </cell>
          <cell r="HH14">
            <v>3524969</v>
          </cell>
          <cell r="HI14">
            <v>3870671.9999999898</v>
          </cell>
          <cell r="HJ14">
            <v>4270193</v>
          </cell>
          <cell r="HK14">
            <v>3338242.9999999888</v>
          </cell>
          <cell r="HL14">
            <v>3544328</v>
          </cell>
          <cell r="HM14">
            <v>3926039.9999999898</v>
          </cell>
          <cell r="HN14">
            <v>4350294.9999999898</v>
          </cell>
          <cell r="HO14">
            <v>3501143</v>
          </cell>
          <cell r="HP14">
            <v>3766386</v>
          </cell>
          <cell r="HQ14">
            <v>4208653.9999999795</v>
          </cell>
          <cell r="HR14">
            <v>4479414.9999999795</v>
          </cell>
          <cell r="HS14">
            <v>3716065</v>
          </cell>
          <cell r="HT14">
            <v>4014266</v>
          </cell>
          <cell r="HU14">
            <v>4330768</v>
          </cell>
          <cell r="HV14">
            <v>4483430</v>
          </cell>
          <cell r="HW14">
            <v>3828348.9999999898</v>
          </cell>
          <cell r="HX14">
            <v>4038605.9999999898</v>
          </cell>
          <cell r="HY14">
            <v>4364249.9999999795</v>
          </cell>
          <cell r="HZ14">
            <v>4659218</v>
          </cell>
          <cell r="IA14">
            <v>3985423</v>
          </cell>
          <cell r="IB14">
            <v>4126469.9999999898</v>
          </cell>
          <cell r="IC14">
            <v>4463690.9999999898</v>
          </cell>
          <cell r="ID14">
            <v>4696261.9999999795</v>
          </cell>
          <cell r="IE14">
            <v>3971971</v>
          </cell>
          <cell r="IF14">
            <v>4229746</v>
          </cell>
          <cell r="IG14">
            <v>4534184.9999999898</v>
          </cell>
          <cell r="IH14">
            <v>4759865</v>
          </cell>
          <cell r="II14">
            <v>4161899.9999999898</v>
          </cell>
          <cell r="IJ14">
            <v>4212271.9999999898</v>
          </cell>
          <cell r="IK14">
            <v>4560975</v>
          </cell>
          <cell r="IL14">
            <v>4812079</v>
          </cell>
          <cell r="IM14">
            <v>4098625.9999999898</v>
          </cell>
          <cell r="IN14">
            <v>3585791.99999998</v>
          </cell>
          <cell r="IO14">
            <v>1547550.9999999988</v>
          </cell>
          <cell r="IP14">
            <v>2547398.2688460234</v>
          </cell>
          <cell r="IQ14">
            <v>2275013.6164132543</v>
          </cell>
          <cell r="IR14">
            <v>2505276.1765030972</v>
          </cell>
          <cell r="IS14">
            <v>3860075.2262511179</v>
          </cell>
          <cell r="IT14">
            <v>4357372.3056780305</v>
          </cell>
          <cell r="IU14">
            <v>3771847.4909859169</v>
          </cell>
          <cell r="IV14">
            <v>3918228.9990319228</v>
          </cell>
          <cell r="IW14">
            <v>4299929.5841442943</v>
          </cell>
          <cell r="IX14">
            <v>4583861.1419312265</v>
          </cell>
          <cell r="IY14">
            <v>3927083.1376881525</v>
          </cell>
          <cell r="IZ14"/>
          <cell r="JA14">
            <v>14613279.999999978</v>
          </cell>
          <cell r="JB14">
            <v>14153797.999999968</v>
          </cell>
          <cell r="JC14">
            <v>13274548.999999987</v>
          </cell>
          <cell r="JD14">
            <v>14145521.99999995</v>
          </cell>
          <cell r="JE14">
            <v>14648765.999999961</v>
          </cell>
          <cell r="JF14">
            <v>15004076.999999978</v>
          </cell>
          <cell r="JG14">
            <v>15321805.99999998</v>
          </cell>
          <cell r="JH14">
            <v>16170519.999999961</v>
          </cell>
          <cell r="JI14">
            <v>16656812.999999991</v>
          </cell>
          <cell r="JJ14">
            <v>17047496.99999997</v>
          </cell>
          <cell r="JK14">
            <v>17258393.999999963</v>
          </cell>
          <cell r="JL14">
            <v>17685695.999999978</v>
          </cell>
          <cell r="JM14">
            <v>17683951.999999978</v>
          </cell>
          <cell r="JN14">
            <v>9955754.8852592576</v>
          </cell>
          <cell r="JO14">
            <v>14494571.199418159</v>
          </cell>
          <cell r="JP14">
            <v>16729102.862795595</v>
          </cell>
        </row>
        <row r="15">
          <cell r="A15" t="str">
            <v>occ</v>
          </cell>
          <cell r="B15" t="str">
            <v>occ</v>
          </cell>
          <cell r="C15">
            <v>0.61609863631400485</v>
          </cell>
          <cell r="D15">
            <v>0.75044826639831674</v>
          </cell>
          <cell r="E15">
            <v>0.75050595967077949</v>
          </cell>
          <cell r="F15">
            <v>0.73081450309517271</v>
          </cell>
          <cell r="G15">
            <v>0.69906437138959854</v>
          </cell>
          <cell r="H15">
            <v>0.80772869319909046</v>
          </cell>
          <cell r="I15">
            <v>0.84462432144845356</v>
          </cell>
          <cell r="J15">
            <v>0.84712888427451649</v>
          </cell>
          <cell r="K15">
            <v>0.70566511987625069</v>
          </cell>
          <cell r="L15">
            <v>0.73228283725820409</v>
          </cell>
          <cell r="M15">
            <v>0.70981027191773882</v>
          </cell>
          <cell r="N15">
            <v>0.54197658063358412</v>
          </cell>
          <cell r="O15">
            <v>0.61401573253532293</v>
          </cell>
          <cell r="P15">
            <v>0.70122972688697727</v>
          </cell>
          <cell r="Q15">
            <v>0.73058499560327095</v>
          </cell>
          <cell r="R15">
            <v>0.73954715941091176</v>
          </cell>
          <cell r="S15">
            <v>0.71242988697473786</v>
          </cell>
          <cell r="T15">
            <v>0.78944074622692584</v>
          </cell>
          <cell r="U15">
            <v>0.8082498112468085</v>
          </cell>
          <cell r="V15">
            <v>0.84018396952283769</v>
          </cell>
          <cell r="W15">
            <v>0.64146268834494669</v>
          </cell>
          <cell r="X15">
            <v>0.68331479421579533</v>
          </cell>
          <cell r="Y15">
            <v>0.57408319019708476</v>
          </cell>
          <cell r="Z15">
            <v>0.47450453217331179</v>
          </cell>
          <cell r="AA15">
            <v>0.52583747166974537</v>
          </cell>
          <cell r="AB15">
            <v>0.62842147814283988</v>
          </cell>
          <cell r="AC15">
            <v>0.61137632584881962</v>
          </cell>
          <cell r="AD15">
            <v>0.64050698575183285</v>
          </cell>
          <cell r="AE15">
            <v>0.6113448490580119</v>
          </cell>
          <cell r="AF15">
            <v>0.66671897002615166</v>
          </cell>
          <cell r="AG15">
            <v>0.78976833741441099</v>
          </cell>
          <cell r="AH15">
            <v>0.74895583552540501</v>
          </cell>
          <cell r="AI15">
            <v>0.61731116112075035</v>
          </cell>
          <cell r="AJ15">
            <v>0.64781348830533636</v>
          </cell>
          <cell r="AK15">
            <v>0.54390407723001033</v>
          </cell>
          <cell r="AL15">
            <v>0.48272371208803844</v>
          </cell>
          <cell r="AM15">
            <v>0.5329820782377811</v>
          </cell>
          <cell r="AN15">
            <v>0.63712850958988487</v>
          </cell>
          <cell r="AO15">
            <v>0.68740451948464809</v>
          </cell>
          <cell r="AP15">
            <v>0.66178846482971077</v>
          </cell>
          <cell r="AQ15">
            <v>0.64940623740565773</v>
          </cell>
          <cell r="AR15">
            <v>0.73276726010294779</v>
          </cell>
          <cell r="AS15">
            <v>0.82644991696510217</v>
          </cell>
          <cell r="AT15">
            <v>0.78014419879037211</v>
          </cell>
          <cell r="AU15">
            <v>0.64939601363307897</v>
          </cell>
          <cell r="AV15">
            <v>0.65604686595748074</v>
          </cell>
          <cell r="AW15">
            <v>0.60717223957532673</v>
          </cell>
          <cell r="AX15">
            <v>0.52605454821751452</v>
          </cell>
          <cell r="AY15">
            <v>0.57110006492251419</v>
          </cell>
          <cell r="AZ15">
            <v>0.67003136072885039</v>
          </cell>
          <cell r="BA15">
            <v>0.69671410932022138</v>
          </cell>
          <cell r="BB15">
            <v>0.67374042931364508</v>
          </cell>
          <cell r="BC15">
            <v>0.65478782318847129</v>
          </cell>
          <cell r="BD15">
            <v>0.76260968096433268</v>
          </cell>
          <cell r="BE15">
            <v>0.86538898134167985</v>
          </cell>
          <cell r="BF15">
            <v>0.79116321129172229</v>
          </cell>
          <cell r="BG15">
            <v>0.69798708178121049</v>
          </cell>
          <cell r="BH15">
            <v>0.65973424937520053</v>
          </cell>
          <cell r="BI15">
            <v>0.60478731262713514</v>
          </cell>
          <cell r="BJ15">
            <v>0.57639190757878023</v>
          </cell>
          <cell r="BK15">
            <v>0.57888342663202608</v>
          </cell>
          <cell r="BL15">
            <v>0.68839258099198308</v>
          </cell>
          <cell r="BM15">
            <v>0.75229280507872887</v>
          </cell>
          <cell r="BN15">
            <v>0.7114757478393785</v>
          </cell>
          <cell r="BO15">
            <v>0.67869262655389595</v>
          </cell>
          <cell r="BP15">
            <v>0.80127092286006152</v>
          </cell>
          <cell r="BQ15">
            <v>0.86442264341092123</v>
          </cell>
          <cell r="BR15">
            <v>0.8176846370788512</v>
          </cell>
          <cell r="BS15">
            <v>0.6968506584158134</v>
          </cell>
          <cell r="BT15">
            <v>0.70063660924711713</v>
          </cell>
          <cell r="BU15">
            <v>0.61696660890847899</v>
          </cell>
          <cell r="BV15">
            <v>0.54647254518640409</v>
          </cell>
          <cell r="BW15">
            <v>0.6237206892084467</v>
          </cell>
          <cell r="BX15">
            <v>0.67874060924658208</v>
          </cell>
          <cell r="BY15">
            <v>0.72394086242481293</v>
          </cell>
          <cell r="BZ15">
            <v>0.71073974284642405</v>
          </cell>
          <cell r="CA15">
            <v>0.69706075093662123</v>
          </cell>
          <cell r="CB15">
            <v>0.79849007838669073</v>
          </cell>
          <cell r="CC15">
            <v>0.87998528506631013</v>
          </cell>
          <cell r="CD15">
            <v>0.82384909730914591</v>
          </cell>
          <cell r="CE15">
            <v>0.70255212138717937</v>
          </cell>
          <cell r="CF15">
            <v>0.70565571442825015</v>
          </cell>
          <cell r="CG15">
            <v>0.66381248478052812</v>
          </cell>
          <cell r="CH15">
            <v>0.57094198371203397</v>
          </cell>
          <cell r="CI15">
            <v>0.6248960550393009</v>
          </cell>
          <cell r="CJ15">
            <v>0.73286868852775788</v>
          </cell>
          <cell r="CK15">
            <v>0.76889374430040625</v>
          </cell>
          <cell r="CL15">
            <v>0.76915670873612607</v>
          </cell>
          <cell r="CM15">
            <v>0.74772161083171096</v>
          </cell>
          <cell r="CN15">
            <v>0.81474058518829062</v>
          </cell>
          <cell r="CO15">
            <v>0.86858339620480751</v>
          </cell>
          <cell r="CP15">
            <v>0.8552939994642379</v>
          </cell>
          <cell r="CQ15">
            <v>0.7209983983513043</v>
          </cell>
          <cell r="CR15">
            <v>0.75254394982368022</v>
          </cell>
          <cell r="CS15">
            <v>0.67284550385511921</v>
          </cell>
          <cell r="CT15">
            <v>0.61129379305557963</v>
          </cell>
          <cell r="CU15">
            <v>0.66338413582616962</v>
          </cell>
          <cell r="CV15">
            <v>0.78322557945727589</v>
          </cell>
          <cell r="CW15">
            <v>0.80438289331781387</v>
          </cell>
          <cell r="CX15">
            <v>0.79525492626653493</v>
          </cell>
          <cell r="CY15">
            <v>0.75991885806785486</v>
          </cell>
          <cell r="CZ15">
            <v>0.83203912666087998</v>
          </cell>
          <cell r="DA15">
            <v>0.86437324009534533</v>
          </cell>
          <cell r="DB15">
            <v>0.8294203302795059</v>
          </cell>
          <cell r="DC15">
            <v>0.74606086961369711</v>
          </cell>
          <cell r="DD15">
            <v>0.78022013566964443</v>
          </cell>
          <cell r="DE15">
            <v>0.67403106578604421</v>
          </cell>
          <cell r="DF15">
            <v>0.62554209315442</v>
          </cell>
          <cell r="DG15">
            <v>0.67726237867274497</v>
          </cell>
          <cell r="DH15">
            <v>0.7511341155200425</v>
          </cell>
          <cell r="DI15">
            <v>0.80462445743826083</v>
          </cell>
          <cell r="DJ15">
            <v>0.79153360605260847</v>
          </cell>
          <cell r="DK15">
            <v>0.74561412376382752</v>
          </cell>
          <cell r="DL15">
            <v>0.83750687251214506</v>
          </cell>
          <cell r="DM15">
            <v>0.87360901980481065</v>
          </cell>
          <cell r="DN15">
            <v>0.83157156699529522</v>
          </cell>
          <cell r="DO15">
            <v>0.79142662983909862</v>
          </cell>
          <cell r="DP15">
            <v>0.76631891037540711</v>
          </cell>
          <cell r="DQ15">
            <v>0.70489265964035364</v>
          </cell>
          <cell r="DR15">
            <v>0.6637674181113965</v>
          </cell>
          <cell r="DS15">
            <v>0.66583149100814787</v>
          </cell>
          <cell r="DT15">
            <v>0.75886649950576146</v>
          </cell>
          <cell r="DU15">
            <v>0.82785604815628111</v>
          </cell>
          <cell r="DV15">
            <v>0.80158366723907104</v>
          </cell>
          <cell r="DW15">
            <v>0.75203821196561937</v>
          </cell>
          <cell r="DX15">
            <v>0.84812261906697228</v>
          </cell>
          <cell r="DY15">
            <v>0.88626887705228719</v>
          </cell>
          <cell r="DZ15">
            <v>0.82522730052701598</v>
          </cell>
          <cell r="EA15">
            <v>0.77906380023976762</v>
          </cell>
          <cell r="EB15">
            <v>0.76135819680802597</v>
          </cell>
          <cell r="EC15">
            <v>0.70471806861169284</v>
          </cell>
          <cell r="ED15">
            <v>0.63688217607467967</v>
          </cell>
          <cell r="EE15">
            <v>0.66991916922965133</v>
          </cell>
          <cell r="EF15">
            <v>0.79861979003027828</v>
          </cell>
          <cell r="EG15">
            <v>0.83285030755123013</v>
          </cell>
          <cell r="EH15">
            <v>0.78873335387908816</v>
          </cell>
          <cell r="EI15">
            <v>0.77464701070526731</v>
          </cell>
          <cell r="EJ15">
            <v>0.86230082751906534</v>
          </cell>
          <cell r="EK15">
            <v>0.88740977634478391</v>
          </cell>
          <cell r="EL15">
            <v>0.84856775611301993</v>
          </cell>
          <cell r="EM15">
            <v>0.7736902203478383</v>
          </cell>
          <cell r="EN15">
            <v>0.78655932220173941</v>
          </cell>
          <cell r="EO15">
            <v>0.73216863649311237</v>
          </cell>
          <cell r="EP15">
            <v>0.66998329313232485</v>
          </cell>
          <cell r="EQ15">
            <v>0.69174219918367263</v>
          </cell>
          <cell r="ER15">
            <v>0.7543502789946066</v>
          </cell>
          <cell r="ES15">
            <v>0.80069294759660725</v>
          </cell>
          <cell r="ET15">
            <v>0.79604192832122433</v>
          </cell>
          <cell r="EU15">
            <v>0.73955959816341321</v>
          </cell>
          <cell r="EV15">
            <v>0.85225624623958962</v>
          </cell>
          <cell r="EW15">
            <v>0.866569355119024</v>
          </cell>
          <cell r="EX15">
            <v>0.8259313438311221</v>
          </cell>
          <cell r="EY15">
            <v>0.77733758015083521</v>
          </cell>
          <cell r="EZ15">
            <v>0.75002784009459555</v>
          </cell>
          <cell r="FA15">
            <v>0.71839944851789184</v>
          </cell>
          <cell r="FB15">
            <v>0.62694551227171691</v>
          </cell>
          <cell r="FC15">
            <v>0.70402783918625278</v>
          </cell>
          <cell r="FD15">
            <v>0.77396585649441563</v>
          </cell>
          <cell r="FE15">
            <v>0.4095436208402547</v>
          </cell>
          <cell r="FF15">
            <v>0.25922807314475921</v>
          </cell>
          <cell r="FG15">
            <v>0.3615652888189671</v>
          </cell>
          <cell r="FH15">
            <v>0.4036937217730352</v>
          </cell>
          <cell r="FI15">
            <v>0.50332368388085991</v>
          </cell>
          <cell r="FJ15">
            <v>0.52448440952630837</v>
          </cell>
          <cell r="FK15">
            <v>0.42844578402157224</v>
          </cell>
          <cell r="FL15">
            <v>0.39661541087335395</v>
          </cell>
          <cell r="FM15">
            <v>0.40907226923158196</v>
          </cell>
          <cell r="FN15">
            <v>0.43160262585738074</v>
          </cell>
          <cell r="FO15">
            <v>0.34952708699478124</v>
          </cell>
          <cell r="FP15">
            <v>0.39750139442049165</v>
          </cell>
          <cell r="FQ15">
            <v>0.61347020248404782</v>
          </cell>
          <cell r="FR15">
            <v>0.6474646122096106</v>
          </cell>
          <cell r="FS15">
            <v>0.62534078188949227</v>
          </cell>
          <cell r="FT15">
            <v>0.74190276801633503</v>
          </cell>
          <cell r="FU15">
            <v>0.76080550106981826</v>
          </cell>
          <cell r="FV15">
            <v>0.73575237488506151</v>
          </cell>
          <cell r="FW15">
            <v>0.69867099129459231</v>
          </cell>
          <cell r="FX15">
            <v>0.67266388010786782</v>
          </cell>
          <cell r="FY15">
            <v>0.64792168974912212</v>
          </cell>
          <cell r="FZ15">
            <v>0.57112828330687282</v>
          </cell>
          <cell r="GA15">
            <v>0.6107191208096342</v>
          </cell>
          <cell r="GB15">
            <v>0.67196846641263519</v>
          </cell>
          <cell r="GC15">
            <v>0.72394248907867165</v>
          </cell>
          <cell r="GD15">
            <v>0.72252539330513643</v>
          </cell>
          <cell r="GE15">
            <v>0.67426648092920249</v>
          </cell>
          <cell r="GF15">
            <v>0.78250245520841666</v>
          </cell>
          <cell r="GG15">
            <v>0.8011018744902727</v>
          </cell>
          <cell r="GH15">
            <v>0.76841585642187982</v>
          </cell>
          <cell r="GI15">
            <v>0.72532144580173463</v>
          </cell>
          <cell r="GJ15">
            <v>0.70094066398398791</v>
          </cell>
          <cell r="GK15">
            <v>0.67472599811254319</v>
          </cell>
          <cell r="GL15">
            <v>0.59208705581329846</v>
          </cell>
          <cell r="GN15">
            <v>0.70419215482979092</v>
          </cell>
          <cell r="GO15">
            <v>0.74536981675092029</v>
          </cell>
          <cell r="GP15">
            <v>0.80002327684187191</v>
          </cell>
          <cell r="GQ15">
            <v>0.66076338362863063</v>
          </cell>
          <cell r="GR15">
            <v>0.68130485357293269</v>
          </cell>
          <cell r="GS15">
            <v>0.74682910271383918</v>
          </cell>
          <cell r="GT15">
            <v>0.76462312885008077</v>
          </cell>
          <cell r="GU15">
            <v>0.57629188548640697</v>
          </cell>
          <cell r="GV15">
            <v>0.58724003721256446</v>
          </cell>
          <cell r="GW15">
            <v>0.63922536766631222</v>
          </cell>
          <cell r="GX15">
            <v>0.71978320279026242</v>
          </cell>
          <cell r="GY15">
            <v>0.55821572857532564</v>
          </cell>
          <cell r="GZ15">
            <v>0.61867050453256556</v>
          </cell>
          <cell r="HA15">
            <v>0.68098250984314501</v>
          </cell>
          <cell r="HB15">
            <v>0.75311251205540275</v>
          </cell>
          <cell r="HC15">
            <v>0.59630595013535281</v>
          </cell>
          <cell r="HD15">
            <v>0.6451272474816403</v>
          </cell>
          <cell r="HE15">
            <v>0.6965926325963081</v>
          </cell>
          <cell r="HF15">
            <v>0.78579932179645573</v>
          </cell>
          <cell r="HG15">
            <v>0.61372082247890603</v>
          </cell>
          <cell r="HH15">
            <v>0.67263764243108071</v>
          </cell>
          <cell r="HI15">
            <v>0.72999675236132555</v>
          </cell>
          <cell r="HJ15">
            <v>0.79398358703712102</v>
          </cell>
          <cell r="HK15">
            <v>0.62151074951011442</v>
          </cell>
          <cell r="HL15">
            <v>0.67539440412059171</v>
          </cell>
          <cell r="HM15">
            <v>0.73507211253565841</v>
          </cell>
          <cell r="HN15">
            <v>0.80326776712427472</v>
          </cell>
          <cell r="HO15">
            <v>0.64661252408307035</v>
          </cell>
          <cell r="HP15">
            <v>0.70815511407254816</v>
          </cell>
          <cell r="HQ15">
            <v>0.77688627768334462</v>
          </cell>
          <cell r="HR15">
            <v>0.81608773651643884</v>
          </cell>
          <cell r="HS15">
            <v>0.67896349885915663</v>
          </cell>
          <cell r="HT15">
            <v>0.74927536583549403</v>
          </cell>
          <cell r="HU15">
            <v>0.79534513602305756</v>
          </cell>
          <cell r="HV15">
            <v>0.8140771913744056</v>
          </cell>
          <cell r="HW15">
            <v>0.69334101951681903</v>
          </cell>
          <cell r="HX15">
            <v>0.74429917000426637</v>
          </cell>
          <cell r="HY15">
            <v>0.79104646152959024</v>
          </cell>
          <cell r="HZ15">
            <v>0.83264494564024705</v>
          </cell>
          <cell r="IA15">
            <v>0.71169475196454224</v>
          </cell>
          <cell r="IB15">
            <v>0.75067113379725381</v>
          </cell>
          <cell r="IC15">
            <v>0.80011224573750128</v>
          </cell>
          <cell r="ID15">
            <v>0.83074203803121216</v>
          </cell>
          <cell r="IE15">
            <v>0.70094591329842815</v>
          </cell>
          <cell r="IF15">
            <v>0.76614563220048071</v>
          </cell>
          <cell r="IG15">
            <v>0.80817701313242796</v>
          </cell>
          <cell r="IH15">
            <v>0.83716900107428005</v>
          </cell>
          <cell r="II15">
            <v>0.72946592591904302</v>
          </cell>
          <cell r="IJ15">
            <v>0.74897245196892881</v>
          </cell>
          <cell r="IK15">
            <v>0.79538409624182882</v>
          </cell>
          <cell r="IL15">
            <v>0.82367584129266369</v>
          </cell>
          <cell r="IM15">
            <v>0.69819880976817816</v>
          </cell>
          <cell r="IN15">
            <v>0.62426817024324022</v>
          </cell>
          <cell r="IO15">
            <v>0.34460167808249653</v>
          </cell>
          <cell r="IP15">
            <v>0.48555528445153623</v>
          </cell>
          <cell r="IQ15">
            <v>0.41258106251948218</v>
          </cell>
          <cell r="IR15">
            <v>0.45657323703430613</v>
          </cell>
          <cell r="IS15">
            <v>0.67127229080124473</v>
          </cell>
          <cell r="IT15">
            <v>0.73213775524360625</v>
          </cell>
          <cell r="IU15">
            <v>0.63034642556889431</v>
          </cell>
          <cell r="IV15">
            <v>0.66877363295656955</v>
          </cell>
          <cell r="IW15">
            <v>0.72585820180452609</v>
          </cell>
          <cell r="IX15">
            <v>0.76537709817748656</v>
          </cell>
          <cell r="IY15">
            <v>0.65571347018578452</v>
          </cell>
          <cell r="JA15">
            <v>0.72747467826302592</v>
          </cell>
          <cell r="JB15">
            <v>0.69176359958759315</v>
          </cell>
          <cell r="JC15">
            <v>0.62630896533593483</v>
          </cell>
          <cell r="JD15">
            <v>0.66248117653438932</v>
          </cell>
          <cell r="JE15">
            <v>0.68548074404276227</v>
          </cell>
          <cell r="JF15">
            <v>0.704675009066702</v>
          </cell>
          <cell r="JG15">
            <v>0.7153319206415033</v>
          </cell>
          <cell r="JH15">
            <v>0.74525538301806837</v>
          </cell>
          <cell r="JI15">
            <v>0.76296639461053906</v>
          </cell>
          <cell r="JJ15">
            <v>0.77003152849986545</v>
          </cell>
          <cell r="JK15">
            <v>0.77061704038373169</v>
          </cell>
          <cell r="JL15">
            <v>0.78525360206760564</v>
          </cell>
          <cell r="JM15">
            <v>0.76650603978404175</v>
          </cell>
          <cell r="JN15">
            <v>0.47418981067565991</v>
          </cell>
          <cell r="JO15">
            <v>0.62549775086765924</v>
          </cell>
          <cell r="JP15">
            <v>0.70406316608143593</v>
          </cell>
        </row>
        <row r="16">
          <cell r="A16" t="str">
            <v>adr</v>
          </cell>
          <cell r="B16" t="str">
            <v>adr</v>
          </cell>
          <cell r="C16">
            <v>127.70825274294708</v>
          </cell>
          <cell r="D16">
            <v>142.65412502688338</v>
          </cell>
          <cell r="E16">
            <v>135.04210725817995</v>
          </cell>
          <cell r="F16">
            <v>136.28248572954485</v>
          </cell>
          <cell r="G16">
            <v>138.48147515347713</v>
          </cell>
          <cell r="H16">
            <v>143.03168224270851</v>
          </cell>
          <cell r="I16">
            <v>157.42293701470621</v>
          </cell>
          <cell r="J16">
            <v>153.68494262666118</v>
          </cell>
          <cell r="K16">
            <v>136.36720483875504</v>
          </cell>
          <cell r="L16">
            <v>136.254819310117</v>
          </cell>
          <cell r="M16">
            <v>133.07376677940465</v>
          </cell>
          <cell r="N16">
            <v>116.24568236795605</v>
          </cell>
          <cell r="O16">
            <v>135.09290228433096</v>
          </cell>
          <cell r="P16">
            <v>140.08482727145642</v>
          </cell>
          <cell r="Q16">
            <v>139.81663842389608</v>
          </cell>
          <cell r="R16">
            <v>147.08501205928127</v>
          </cell>
          <cell r="S16">
            <v>146.06137749464801</v>
          </cell>
          <cell r="T16">
            <v>155.04417192522919</v>
          </cell>
          <cell r="U16">
            <v>158.02764676939751</v>
          </cell>
          <cell r="V16">
            <v>155.87662318953952</v>
          </cell>
          <cell r="W16">
            <v>137.06606380213168</v>
          </cell>
          <cell r="X16">
            <v>138.4347152789434</v>
          </cell>
          <cell r="Y16">
            <v>128.08299969360681</v>
          </cell>
          <cell r="Z16">
            <v>111.2152128856098</v>
          </cell>
          <cell r="AA16">
            <v>124.69874091474368</v>
          </cell>
          <cell r="AB16">
            <v>132.02818041256887</v>
          </cell>
          <cell r="AC16">
            <v>124.08399274406926</v>
          </cell>
          <cell r="AD16">
            <v>123.51790813801345</v>
          </cell>
          <cell r="AE16">
            <v>126.20613043937743</v>
          </cell>
          <cell r="AF16">
            <v>125.55121275940934</v>
          </cell>
          <cell r="AG16">
            <v>141.06241103365804</v>
          </cell>
          <cell r="AH16">
            <v>131.34913364639939</v>
          </cell>
          <cell r="AI16">
            <v>116.42647887023448</v>
          </cell>
          <cell r="AJ16">
            <v>128.51957122546847</v>
          </cell>
          <cell r="AK16">
            <v>116.40304021675556</v>
          </cell>
          <cell r="AL16">
            <v>99.178624131671029</v>
          </cell>
          <cell r="AM16">
            <v>111.03768880484981</v>
          </cell>
          <cell r="AN16">
            <v>118.65049975495627</v>
          </cell>
          <cell r="AO16">
            <v>115.69767792854276</v>
          </cell>
          <cell r="AP16">
            <v>118.44768682184977</v>
          </cell>
          <cell r="AQ16">
            <v>118.04885750015615</v>
          </cell>
          <cell r="AR16">
            <v>125.76546438382159</v>
          </cell>
          <cell r="AS16">
            <v>141.72931892394021</v>
          </cell>
          <cell r="AT16">
            <v>134.12750755034421</v>
          </cell>
          <cell r="AU16">
            <v>119.85160646521925</v>
          </cell>
          <cell r="AV16">
            <v>124.58195501368526</v>
          </cell>
          <cell r="AW16">
            <v>118.68561583325011</v>
          </cell>
          <cell r="AX16">
            <v>103.69586369559416</v>
          </cell>
          <cell r="AY16">
            <v>117.59931998488126</v>
          </cell>
          <cell r="AZ16">
            <v>129.3685828243255</v>
          </cell>
          <cell r="BA16">
            <v>123.6191576939418</v>
          </cell>
          <cell r="BB16">
            <v>118.9415945620742</v>
          </cell>
          <cell r="BC16">
            <v>118.75426129575197</v>
          </cell>
          <cell r="BD16">
            <v>128.51561737391813</v>
          </cell>
          <cell r="BE16">
            <v>149.31396736998681</v>
          </cell>
          <cell r="BF16">
            <v>134.68971006407284</v>
          </cell>
          <cell r="BG16">
            <v>124.72914800379948</v>
          </cell>
          <cell r="BH16">
            <v>126.22028908543645</v>
          </cell>
          <cell r="BI16">
            <v>116.18918157808555</v>
          </cell>
          <cell r="BJ16">
            <v>116.46037648705121</v>
          </cell>
          <cell r="BK16">
            <v>119.27221747348915</v>
          </cell>
          <cell r="BL16">
            <v>124.59571604060027</v>
          </cell>
          <cell r="BM16">
            <v>131.50559281962117</v>
          </cell>
          <cell r="BN16">
            <v>126.57259375266753</v>
          </cell>
          <cell r="BO16">
            <v>128.11950516632621</v>
          </cell>
          <cell r="BP16">
            <v>136.8857282932218</v>
          </cell>
          <cell r="BQ16">
            <v>158.67258338329535</v>
          </cell>
          <cell r="BR16">
            <v>145.83892485359667</v>
          </cell>
          <cell r="BS16">
            <v>128.62822513066743</v>
          </cell>
          <cell r="BT16">
            <v>133.36188071522108</v>
          </cell>
          <cell r="BU16">
            <v>123.95755312729811</v>
          </cell>
          <cell r="BV16">
            <v>108.16108606638286</v>
          </cell>
          <cell r="BW16">
            <v>124.79845453504504</v>
          </cell>
          <cell r="BX16">
            <v>127.46649306596544</v>
          </cell>
          <cell r="BY16">
            <v>128.55746917645408</v>
          </cell>
          <cell r="BZ16">
            <v>131.67141165537407</v>
          </cell>
          <cell r="CA16">
            <v>131.44275107667437</v>
          </cell>
          <cell r="CB16">
            <v>137.60879466212475</v>
          </cell>
          <cell r="CC16">
            <v>169.58188089758457</v>
          </cell>
          <cell r="CD16">
            <v>153.05972776018149</v>
          </cell>
          <cell r="CE16">
            <v>129.27187135959809</v>
          </cell>
          <cell r="CF16">
            <v>137.48520235583302</v>
          </cell>
          <cell r="CG16">
            <v>125.23471256974184</v>
          </cell>
          <cell r="CH16">
            <v>111.46324770703846</v>
          </cell>
          <cell r="CI16">
            <v>124.55773053728238</v>
          </cell>
          <cell r="CJ16">
            <v>135.22194175605154</v>
          </cell>
          <cell r="CK16">
            <v>137.0713092352556</v>
          </cell>
          <cell r="CL16">
            <v>138.03063377756433</v>
          </cell>
          <cell r="CM16">
            <v>139.92769552554117</v>
          </cell>
          <cell r="CN16">
            <v>147.03116450149008</v>
          </cell>
          <cell r="CO16">
            <v>178.88942587989331</v>
          </cell>
          <cell r="CP16">
            <v>162.88845353253748</v>
          </cell>
          <cell r="CQ16">
            <v>135.25950824026987</v>
          </cell>
          <cell r="CR16">
            <v>140.25646401157371</v>
          </cell>
          <cell r="CS16">
            <v>127.9143738065119</v>
          </cell>
          <cell r="CT16">
            <v>117.47016764776849</v>
          </cell>
          <cell r="CU16">
            <v>131.81696533835589</v>
          </cell>
          <cell r="CV16">
            <v>142.43459489252814</v>
          </cell>
          <cell r="CW16">
            <v>148.51476317556182</v>
          </cell>
          <cell r="CX16">
            <v>149.96867255288822</v>
          </cell>
          <cell r="CY16">
            <v>148.02476875827332</v>
          </cell>
          <cell r="CZ16">
            <v>159.23540573796254</v>
          </cell>
          <cell r="DA16">
            <v>190.16304725121978</v>
          </cell>
          <cell r="DB16">
            <v>164.6175191823842</v>
          </cell>
          <cell r="DC16">
            <v>147.57878797208463</v>
          </cell>
          <cell r="DD16">
            <v>150.41572933674297</v>
          </cell>
          <cell r="DE16">
            <v>138.38742499136131</v>
          </cell>
          <cell r="DF16">
            <v>122.93388957140584</v>
          </cell>
          <cell r="DG16">
            <v>136.3332885833056</v>
          </cell>
          <cell r="DH16">
            <v>146.89549204699068</v>
          </cell>
          <cell r="DI16">
            <v>149.09554128554655</v>
          </cell>
          <cell r="DJ16">
            <v>153.26600828854012</v>
          </cell>
          <cell r="DK16">
            <v>153.84726750969261</v>
          </cell>
          <cell r="DL16">
            <v>159.35555232060165</v>
          </cell>
          <cell r="DM16">
            <v>195.37704919475917</v>
          </cell>
          <cell r="DN16">
            <v>168.92874916052219</v>
          </cell>
          <cell r="DO16">
            <v>154.24966080662986</v>
          </cell>
          <cell r="DP16">
            <v>148.61265638312526</v>
          </cell>
          <cell r="DQ16">
            <v>142.16812230683462</v>
          </cell>
          <cell r="DR16">
            <v>136.92620728055965</v>
          </cell>
          <cell r="DS16">
            <v>142.37155446661021</v>
          </cell>
          <cell r="DT16">
            <v>151.96184533899859</v>
          </cell>
          <cell r="DU16">
            <v>163.07689177968197</v>
          </cell>
          <cell r="DV16">
            <v>155.38060963625279</v>
          </cell>
          <cell r="DW16">
            <v>154.8847775819587</v>
          </cell>
          <cell r="DX16">
            <v>171.81240558373594</v>
          </cell>
          <cell r="DY16">
            <v>201.27380330271274</v>
          </cell>
          <cell r="DZ16">
            <v>175.09352244360585</v>
          </cell>
          <cell r="EA16">
            <v>158.38314436535907</v>
          </cell>
          <cell r="EB16">
            <v>156.8395244911766</v>
          </cell>
          <cell r="EC16">
            <v>147.10636926333024</v>
          </cell>
          <cell r="ED16">
            <v>126.83834129626037</v>
          </cell>
          <cell r="EE16">
            <v>140.49110444328562</v>
          </cell>
          <cell r="EF16">
            <v>160.95580656371416</v>
          </cell>
          <cell r="EG16">
            <v>160.19042944487211</v>
          </cell>
          <cell r="EH16">
            <v>161.13312171901953</v>
          </cell>
          <cell r="EI16">
            <v>161.41491815830358</v>
          </cell>
          <cell r="EJ16">
            <v>176.20742495176589</v>
          </cell>
          <cell r="EK16">
            <v>208.62917752678831</v>
          </cell>
          <cell r="EL16">
            <v>183.02028158459362</v>
          </cell>
          <cell r="EM16">
            <v>164.53088035638081</v>
          </cell>
          <cell r="EN16">
            <v>165.43460012801839</v>
          </cell>
          <cell r="EO16">
            <v>156.68035882521031</v>
          </cell>
          <cell r="EP16">
            <v>143.25706861186941</v>
          </cell>
          <cell r="EQ16">
            <v>149.75034128148388</v>
          </cell>
          <cell r="ER16">
            <v>161.10550923443347</v>
          </cell>
          <cell r="ES16">
            <v>162.58779149501376</v>
          </cell>
          <cell r="ET16">
            <v>165.65162070492062</v>
          </cell>
          <cell r="EU16">
            <v>166.27142687477078</v>
          </cell>
          <cell r="EV16">
            <v>183.13113221790326</v>
          </cell>
          <cell r="EW16">
            <v>207.95624995515388</v>
          </cell>
          <cell r="EX16">
            <v>179.44773622850079</v>
          </cell>
          <cell r="EY16">
            <v>163.877936761792</v>
          </cell>
          <cell r="EZ16">
            <v>159.19556149530447</v>
          </cell>
          <cell r="FA16">
            <v>148.8069214535991</v>
          </cell>
          <cell r="FB16">
            <v>133.54786880425397</v>
          </cell>
          <cell r="FC16">
            <v>147.99001302073137</v>
          </cell>
          <cell r="FD16">
            <v>160.66661466470043</v>
          </cell>
          <cell r="FE16">
            <v>135.09299005841174</v>
          </cell>
          <cell r="FF16">
            <v>89.560710387716412</v>
          </cell>
          <cell r="FG16">
            <v>93.747350381110806</v>
          </cell>
          <cell r="FH16">
            <v>108.75794833171901</v>
          </cell>
          <cell r="FI16">
            <v>131.58689853483688</v>
          </cell>
          <cell r="FJ16">
            <v>120.1377779593308</v>
          </cell>
          <cell r="FK16">
            <v>115.13040494348724</v>
          </cell>
          <cell r="FL16">
            <v>114.20859552516757</v>
          </cell>
          <cell r="FM16">
            <v>108.8582366018309</v>
          </cell>
          <cell r="FN16">
            <v>86.956261579039079</v>
          </cell>
          <cell r="FO16">
            <v>97.50608500618992</v>
          </cell>
          <cell r="FP16">
            <v>104.89971070483645</v>
          </cell>
          <cell r="FQ16">
            <v>129.10409299966122</v>
          </cell>
          <cell r="FR16">
            <v>136.65415083860449</v>
          </cell>
          <cell r="FS16">
            <v>140.07605611460653</v>
          </cell>
          <cell r="FT16">
            <v>155.7221624596765</v>
          </cell>
          <cell r="FU16">
            <v>178.3879664406432</v>
          </cell>
          <cell r="FV16">
            <v>155.20867890328745</v>
          </cell>
          <cell r="FW16">
            <v>142.84878115558112</v>
          </cell>
          <cell r="FX16">
            <v>139.78867313912141</v>
          </cell>
          <cell r="FY16">
            <v>131.21068380961427</v>
          </cell>
          <cell r="FZ16">
            <v>118.22975179080366</v>
          </cell>
          <cell r="GA16">
            <v>132.91731050629562</v>
          </cell>
          <cell r="GB16">
            <v>143.35826343617435</v>
          </cell>
          <cell r="GC16">
            <v>144.85636407184171</v>
          </cell>
          <cell r="GD16">
            <v>147.76671516298944</v>
          </cell>
          <cell r="GE16">
            <v>148.49912097272434</v>
          </cell>
          <cell r="GF16">
            <v>163.75248167338236</v>
          </cell>
          <cell r="GG16">
            <v>186.17070026107717</v>
          </cell>
          <cell r="GH16">
            <v>160.83673559649645</v>
          </cell>
          <cell r="GI16">
            <v>147.05168347903111</v>
          </cell>
          <cell r="GJ16">
            <v>143.01352843325839</v>
          </cell>
          <cell r="GK16">
            <v>133.8321412825733</v>
          </cell>
          <cell r="GL16">
            <v>120.24303420021624</v>
          </cell>
          <cell r="GN16">
            <v>135.35575593423079</v>
          </cell>
          <cell r="GO16">
            <v>139.39941721961247</v>
          </cell>
          <cell r="GP16">
            <v>150.01739488245499</v>
          </cell>
          <cell r="GQ16">
            <v>129.60297010899185</v>
          </cell>
          <cell r="GR16">
            <v>138.43599662278416</v>
          </cell>
          <cell r="GS16">
            <v>149.53712826391165</v>
          </cell>
          <cell r="GT16">
            <v>151.49690569100915</v>
          </cell>
          <cell r="GU16">
            <v>127.40634252115569</v>
          </cell>
          <cell r="GV16">
            <v>126.91934374341797</v>
          </cell>
          <cell r="GW16">
            <v>125.09389539696917</v>
          </cell>
          <cell r="GX16">
            <v>130.76654123237353</v>
          </cell>
          <cell r="GY16">
            <v>116.1114500149785</v>
          </cell>
          <cell r="GZ16">
            <v>115.2650037961218</v>
          </cell>
          <cell r="HA16">
            <v>120.91534069018066</v>
          </cell>
          <cell r="HB16">
            <v>132.9243974832535</v>
          </cell>
          <cell r="HC16">
            <v>116.41536610977637</v>
          </cell>
          <cell r="HD16">
            <v>123.64135668064124</v>
          </cell>
          <cell r="HE16">
            <v>122.33818144863034</v>
          </cell>
          <cell r="HF16">
            <v>137.23266375603674</v>
          </cell>
          <cell r="HG16">
            <v>119.90499227342673</v>
          </cell>
          <cell r="HH16">
            <v>125.67687021928418</v>
          </cell>
          <cell r="HI16">
            <v>130.80288705423794</v>
          </cell>
          <cell r="HJ16">
            <v>145.61192843040115</v>
          </cell>
          <cell r="HK16">
            <v>122.86493914313647</v>
          </cell>
          <cell r="HL16">
            <v>127.02180185073136</v>
          </cell>
          <cell r="HM16">
            <v>133.72816689081145</v>
          </cell>
          <cell r="HN16">
            <v>152.3911965993112</v>
          </cell>
          <cell r="HO16">
            <v>125.6408415508878</v>
          </cell>
          <cell r="HP16">
            <v>132.6778601582522</v>
          </cell>
          <cell r="HQ16">
            <v>141.76361799520748</v>
          </cell>
          <cell r="HR16">
            <v>160.6925438433374</v>
          </cell>
          <cell r="HS16">
            <v>129.35587306196206</v>
          </cell>
          <cell r="HT16">
            <v>141.45055860274306</v>
          </cell>
          <cell r="HU16">
            <v>152.53497599271074</v>
          </cell>
          <cell r="HV16">
            <v>168.69330897995508</v>
          </cell>
          <cell r="HW16">
            <v>138.22944228961398</v>
          </cell>
          <cell r="HX16">
            <v>144.42280683731008</v>
          </cell>
          <cell r="HY16">
            <v>155.57813826430709</v>
          </cell>
          <cell r="HZ16">
            <v>173.72906046465309</v>
          </cell>
          <cell r="IA16">
            <v>142.85449407001462</v>
          </cell>
          <cell r="IB16">
            <v>153.26421897893349</v>
          </cell>
          <cell r="IC16">
            <v>160.98349327944109</v>
          </cell>
          <cell r="ID16">
            <v>179.39458015119317</v>
          </cell>
          <cell r="IE16">
            <v>144.46349473095324</v>
          </cell>
          <cell r="IF16">
            <v>154.51338039210842</v>
          </cell>
          <cell r="IG16">
            <v>166.52558991527732</v>
          </cell>
          <cell r="IH16">
            <v>186.56218396950334</v>
          </cell>
          <cell r="II16">
            <v>155.69256432879251</v>
          </cell>
          <cell r="IJ16">
            <v>158.06260063927488</v>
          </cell>
          <cell r="IK16">
            <v>172.03643867374805</v>
          </cell>
          <cell r="IL16">
            <v>184.71184864795401</v>
          </cell>
          <cell r="IM16">
            <v>147.94138491045521</v>
          </cell>
          <cell r="IN16">
            <v>149.96734137395671</v>
          </cell>
          <cell r="IO16">
            <v>99.160058563498268</v>
          </cell>
          <cell r="IP16">
            <v>122.52461106831699</v>
          </cell>
          <cell r="IQ16">
            <v>102.79067635826659</v>
          </cell>
          <cell r="IR16">
            <v>114.32942268163883</v>
          </cell>
          <cell r="IS16">
            <v>144.74080365595648</v>
          </cell>
          <cell r="IT16">
            <v>159.49258509283143</v>
          </cell>
          <cell r="IU16">
            <v>130.32355350808768</v>
          </cell>
          <cell r="IV16">
            <v>140.63270280587932</v>
          </cell>
          <cell r="IW16">
            <v>153.67977609590503</v>
          </cell>
          <cell r="IX16">
            <v>165.51175229923405</v>
          </cell>
          <cell r="IY16">
            <v>133.00463027154268</v>
          </cell>
          <cell r="JA16">
            <v>139.11307044003811</v>
          </cell>
          <cell r="JB16">
            <v>142.70145122885063</v>
          </cell>
          <cell r="JC16">
            <v>125.13281364285902</v>
          </cell>
          <cell r="JD16">
            <v>122.04041749042601</v>
          </cell>
          <cell r="JE16">
            <v>126.39388422547012</v>
          </cell>
          <cell r="JF16">
            <v>132.04718987512547</v>
          </cell>
          <cell r="JG16">
            <v>135.62776312204977</v>
          </cell>
          <cell r="JH16">
            <v>142.03955572548088</v>
          </cell>
          <cell r="JI16">
            <v>150.92496688472161</v>
          </cell>
          <cell r="JJ16">
            <v>154.9216202302311</v>
          </cell>
          <cell r="JK16">
            <v>160.3457154350516</v>
          </cell>
          <cell r="JL16">
            <v>166.49601337996552</v>
          </cell>
          <cell r="JM16">
            <v>166.5725499254915</v>
          </cell>
          <cell r="JN16">
            <v>124.26743380993052</v>
          </cell>
          <cell r="JO16">
            <v>140.16739667190723</v>
          </cell>
          <cell r="JP16">
            <v>149.01256219069819</v>
          </cell>
        </row>
        <row r="17">
          <cell r="A17" t="str">
            <v>revpar</v>
          </cell>
          <cell r="B17" t="str">
            <v>revpar</v>
          </cell>
          <cell r="C17">
            <v>78.680880360973973</v>
          </cell>
          <cell r="D17">
            <v>107.05454082099337</v>
          </cell>
          <cell r="E17">
            <v>101.34990630376467</v>
          </cell>
          <cell r="F17">
            <v>99.597217089012275</v>
          </cell>
          <cell r="G17">
            <v>96.807465377269793</v>
          </cell>
          <cell r="H17">
            <v>115.53079378397049</v>
          </cell>
          <cell r="I17">
            <v>132.96324135646887</v>
          </cell>
          <cell r="J17">
            <v>130.19095397711658</v>
          </cell>
          <cell r="K17">
            <v>96.229579949729313</v>
          </cell>
          <cell r="L17">
            <v>99.777065674516408</v>
          </cell>
          <cell r="M17">
            <v>94.457126582806978</v>
          </cell>
          <cell r="N17">
            <v>63.002437443202538</v>
          </cell>
          <cell r="O17">
            <v>82.949167356436277</v>
          </cell>
          <cell r="P17">
            <v>98.231645168572769</v>
          </cell>
          <cell r="Q17">
            <v>102.14793816818623</v>
          </cell>
          <cell r="R17">
            <v>108.77630286036117</v>
          </cell>
          <cell r="S17">
            <v>104.05849065988662</v>
          </cell>
          <cell r="T17">
            <v>122.39818678278871</v>
          </cell>
          <cell r="U17">
            <v>127.72581567314288</v>
          </cell>
          <cell r="V17">
            <v>130.96504002720292</v>
          </cell>
          <cell r="W17">
            <v>87.922765767375381</v>
          </cell>
          <cell r="X17">
            <v>94.594488983153411</v>
          </cell>
          <cell r="Y17">
            <v>73.53029707411801</v>
          </cell>
          <cell r="Z17">
            <v>52.772122560841552</v>
          </cell>
          <cell r="AA17">
            <v>65.571270643009441</v>
          </cell>
          <cell r="AB17">
            <v>82.969344291376061</v>
          </cell>
          <cell r="AC17">
            <v>75.862015580520662</v>
          </cell>
          <cell r="AD17">
            <v>79.114083027850796</v>
          </cell>
          <cell r="AE17">
            <v>77.155467763656958</v>
          </cell>
          <cell r="AF17">
            <v>83.707375256487637</v>
          </cell>
          <cell r="AG17">
            <v>111.40662583372037</v>
          </cell>
          <cell r="AH17">
            <v>98.374700135677145</v>
          </cell>
          <cell r="AI17">
            <v>71.871364856584961</v>
          </cell>
          <cell r="AJ17">
            <v>83.256711751076864</v>
          </cell>
          <cell r="AK17">
            <v>63.312088175862208</v>
          </cell>
          <cell r="AL17">
            <v>47.875873600624544</v>
          </cell>
          <cell r="AM17">
            <v>59.181098141928842</v>
          </cell>
          <cell r="AN17">
            <v>75.59561607097028</v>
          </cell>
          <cell r="AO17">
            <v>79.531106701959516</v>
          </cell>
          <cell r="AP17">
            <v>78.387312824462327</v>
          </cell>
          <cell r="AQ17">
            <v>76.661664379213065</v>
          </cell>
          <cell r="AR17">
            <v>92.15681475210782</v>
          </cell>
          <cell r="AS17">
            <v>117.13218385621087</v>
          </cell>
          <cell r="AT17">
            <v>104.63879691361288</v>
          </cell>
          <cell r="AU17">
            <v>77.831155466033934</v>
          </cell>
          <cell r="AV17">
            <v>81.731601141584079</v>
          </cell>
          <cell r="AW17">
            <v>72.062611170851326</v>
          </cell>
          <cell r="AX17">
            <v>54.549680728410749</v>
          </cell>
          <cell r="AY17">
            <v>67.160979278209211</v>
          </cell>
          <cell r="AZ17">
            <v>86.681007585345796</v>
          </cell>
          <cell r="BA17">
            <v>86.127211347650658</v>
          </cell>
          <cell r="BB17">
            <v>80.135760983501385</v>
          </cell>
          <cell r="BC17">
            <v>77.758844248200361</v>
          </cell>
          <cell r="BD17">
            <v>98.007253964457959</v>
          </cell>
          <cell r="BE17">
            <v>129.2146621223977</v>
          </cell>
          <cell r="BF17">
            <v>106.56154354224286</v>
          </cell>
          <cell r="BG17">
            <v>87.059334028228704</v>
          </cell>
          <cell r="BH17">
            <v>83.271847675701238</v>
          </cell>
          <cell r="BI17">
            <v>70.269742882956592</v>
          </cell>
          <cell r="BJ17">
            <v>67.126818560714369</v>
          </cell>
          <cell r="BK17">
            <v>69.044709953053612</v>
          </cell>
          <cell r="BL17">
            <v>85.770766545733039</v>
          </cell>
          <cell r="BM17">
            <v>98.930711305813944</v>
          </cell>
          <cell r="BN17">
            <v>90.05333079614897</v>
          </cell>
          <cell r="BO17">
            <v>86.953763474119384</v>
          </cell>
          <cell r="BP17">
            <v>109.68255383588146</v>
          </cell>
          <cell r="BQ17">
            <v>137.16017396502798</v>
          </cell>
          <cell r="BR17">
            <v>119.25024834088305</v>
          </cell>
          <cell r="BS17">
            <v>89.634663373163079</v>
          </cell>
          <cell r="BT17">
            <v>93.438215907130981</v>
          </cell>
          <cell r="BU17">
            <v>76.477671201541739</v>
          </cell>
          <cell r="BV17">
            <v>59.107063992821949</v>
          </cell>
          <cell r="BW17">
            <v>77.839378074747287</v>
          </cell>
          <cell r="BX17">
            <v>86.51668516211862</v>
          </cell>
          <cell r="BY17">
            <v>93.068005106753475</v>
          </cell>
          <cell r="BZ17">
            <v>93.584105260166211</v>
          </cell>
          <cell r="CA17">
            <v>91.623582770682006</v>
          </cell>
          <cell r="CB17">
            <v>109.87925723645803</v>
          </cell>
          <cell r="CC17">
            <v>149.22955980374201</v>
          </cell>
          <cell r="CD17">
            <v>126.09811854960913</v>
          </cell>
          <cell r="CE17">
            <v>90.820227459376184</v>
          </cell>
          <cell r="CF17">
            <v>97.0172186917179</v>
          </cell>
          <cell r="CG17">
            <v>83.132365731695572</v>
          </cell>
          <cell r="CH17">
            <v>63.639047756842366</v>
          </cell>
          <cell r="CI17">
            <v>77.835634437396024</v>
          </cell>
          <cell r="CJ17">
            <v>99.09992711493436</v>
          </cell>
          <cell r="CK17">
            <v>105.39327219405453</v>
          </cell>
          <cell r="CL17">
            <v>106.16718798111295</v>
          </cell>
          <cell r="CM17">
            <v>104.62696189832685</v>
          </cell>
          <cell r="CN17">
            <v>119.79225700685986</v>
          </cell>
          <cell r="CO17">
            <v>155.3803850758859</v>
          </cell>
          <cell r="CP17">
            <v>139.31751688838867</v>
          </cell>
          <cell r="CQ17">
            <v>97.521888803019621</v>
          </cell>
          <cell r="CR17">
            <v>105.54915341557253</v>
          </cell>
          <cell r="CS17">
            <v>86.066611294154569</v>
          </cell>
          <cell r="CT17">
            <v>71.808784352279233</v>
          </cell>
          <cell r="CU17">
            <v>87.445283638213368</v>
          </cell>
          <cell r="CV17">
            <v>111.5584181194627</v>
          </cell>
          <cell r="CW17">
            <v>119.46273490356833</v>
          </cell>
          <cell r="CX17">
            <v>119.26332563333723</v>
          </cell>
          <cell r="CY17">
            <v>112.48681324054533</v>
          </cell>
          <cell r="CZ17">
            <v>132.49008792370523</v>
          </cell>
          <cell r="DA17">
            <v>164.37184929894107</v>
          </cell>
          <cell r="DB17">
            <v>136.537117130046</v>
          </cell>
          <cell r="DC17">
            <v>110.10275889098887</v>
          </cell>
          <cell r="DD17">
            <v>117.35738074996212</v>
          </cell>
          <cell r="DE17">
            <v>93.277423558313515</v>
          </cell>
          <cell r="DF17">
            <v>76.90032260211153</v>
          </cell>
          <cell r="DG17">
            <v>92.33340731820735</v>
          </cell>
          <cell r="DH17">
            <v>110.33821549259778</v>
          </cell>
          <cell r="DI17">
            <v>119.96591901334671</v>
          </cell>
          <cell r="DJ17">
            <v>121.31519622591713</v>
          </cell>
          <cell r="DK17">
            <v>114.71069555769861</v>
          </cell>
          <cell r="DL17">
            <v>133.46137024147259</v>
          </cell>
          <cell r="DM17">
            <v>170.68315243938983</v>
          </cell>
          <cell r="DN17">
            <v>140.4763446499706</v>
          </cell>
          <cell r="DO17">
            <v>122.07728920601517</v>
          </cell>
          <cell r="DP17">
            <v>113.88468890751132</v>
          </cell>
          <cell r="DQ17">
            <v>100.21326584893976</v>
          </cell>
          <cell r="DR17">
            <v>90.887155078402998</v>
          </cell>
          <cell r="DS17">
            <v>94.795464387650796</v>
          </cell>
          <cell r="DT17">
            <v>115.31875363084177</v>
          </cell>
          <cell r="DU17">
            <v>135.00419117433705</v>
          </cell>
          <cell r="DV17">
            <v>124.55055889007005</v>
          </cell>
          <cell r="DW17">
            <v>116.47927119342886</v>
          </cell>
          <cell r="DX17">
            <v>145.71798741187501</v>
          </cell>
          <cell r="DY17">
            <v>178.38270763313812</v>
          </cell>
          <cell r="DZ17">
            <v>144.49195486590332</v>
          </cell>
          <cell r="EA17">
            <v>123.39057434320037</v>
          </cell>
          <cell r="EB17">
            <v>119.41105755483044</v>
          </cell>
          <cell r="EC17">
            <v>103.66851642773258</v>
          </cell>
          <cell r="ED17">
            <v>80.781078814465204</v>
          </cell>
          <cell r="EE17">
            <v>94.117683972802084</v>
          </cell>
          <cell r="EF17">
            <v>128.5424924420675</v>
          </cell>
          <cell r="EG17">
            <v>133.41464842992534</v>
          </cell>
          <cell r="EH17">
            <v>127.09106751444962</v>
          </cell>
          <cell r="EI17">
            <v>125.03958383456524</v>
          </cell>
          <cell r="EJ17">
            <v>151.94380835091135</v>
          </cell>
          <cell r="EK17">
            <v>185.13957176804342</v>
          </cell>
          <cell r="EL17">
            <v>155.30510966741167</v>
          </cell>
          <cell r="EM17">
            <v>127.29593307695208</v>
          </cell>
          <cell r="EN17">
            <v>130.12412694540996</v>
          </cell>
          <cell r="EO17">
            <v>114.71644468630582</v>
          </cell>
          <cell r="EP17">
            <v>95.97984259306368</v>
          </cell>
          <cell r="EQ17">
            <v>103.58863040655918</v>
          </cell>
          <cell r="ER17">
            <v>121.52998583856305</v>
          </cell>
          <cell r="ES17">
            <v>130.18289801536517</v>
          </cell>
          <cell r="ET17">
            <v>131.86563557548106</v>
          </cell>
          <cell r="EU17">
            <v>122.96762964556281</v>
          </cell>
          <cell r="EV17">
            <v>156.0746513136362</v>
          </cell>
          <cell r="EW17">
            <v>180.20851341660827</v>
          </cell>
          <cell r="EX17">
            <v>148.21150993065839</v>
          </cell>
          <cell r="EY17">
            <v>127.388478802523</v>
          </cell>
          <cell r="EZ17">
            <v>119.40110314096958</v>
          </cell>
          <cell r="FA17">
            <v>106.90281030791084</v>
          </cell>
          <cell r="FB17">
            <v>83.727237020279048</v>
          </cell>
          <cell r="FC17">
            <v>104.18908908813091</v>
          </cell>
          <cell r="FD17">
            <v>124.3504740290231</v>
          </cell>
          <cell r="FE17">
            <v>55.32647229865848</v>
          </cell>
          <cell r="FF17">
            <v>23.216650383283547</v>
          </cell>
          <cell r="FG17">
            <v>33.895787816559235</v>
          </cell>
          <cell r="FH17">
            <v>43.904900934431105</v>
          </cell>
          <cell r="FI17">
            <v>66.230802521011029</v>
          </cell>
          <cell r="FJ17">
            <v>63.010391534802366</v>
          </cell>
          <cell r="FK17">
            <v>49.327136610733483</v>
          </cell>
          <cell r="FL17">
            <v>45.296889039483027</v>
          </cell>
          <cell r="FM17">
            <v>44.530885871259414</v>
          </cell>
          <cell r="FN17">
            <v>37.530550832254534</v>
          </cell>
          <cell r="FO17">
            <v>34.081017856479079</v>
          </cell>
          <cell r="FP17">
            <v>41.697781279478669</v>
          </cell>
          <cell r="FQ17">
            <v>79.201514074021517</v>
          </cell>
          <cell r="FR17">
            <v>88.478726779550698</v>
          </cell>
          <cell r="FS17">
            <v>87.595270454704448</v>
          </cell>
          <cell r="FT17">
            <v>115.53070337032341</v>
          </cell>
          <cell r="FU17">
            <v>135.71854619269948</v>
          </cell>
          <cell r="FV17">
            <v>114.19515410586668</v>
          </cell>
          <cell r="FW17">
            <v>99.804299535194133</v>
          </cell>
          <cell r="FX17">
            <v>94.030791268891889</v>
          </cell>
          <cell r="FY17">
            <v>85.014247967063056</v>
          </cell>
          <cell r="FZ17">
            <v>67.524355176079368</v>
          </cell>
          <cell r="GA17">
            <v>81.175143012786023</v>
          </cell>
          <cell r="GB17">
            <v>96.332232428784636</v>
          </cell>
          <cell r="GC17">
            <v>104.86767676505535</v>
          </cell>
          <cell r="GD17">
            <v>106.76520399054701</v>
          </cell>
          <cell r="GE17">
            <v>100.12797971935878</v>
          </cell>
          <cell r="GF17">
            <v>128.13671895589295</v>
          </cell>
          <cell r="GG17">
            <v>149.14169695431562</v>
          </cell>
          <cell r="GH17">
            <v>123.58949792748128</v>
          </cell>
          <cell r="GI17">
            <v>106.65973966858991</v>
          </cell>
          <cell r="GJ17">
            <v>100.24399757870108</v>
          </cell>
          <cell r="GK17">
            <v>90.300025106423163</v>
          </cell>
          <cell r="GL17">
            <v>71.194344101663788</v>
          </cell>
          <cell r="GN17">
            <v>95.31646143994125</v>
          </cell>
          <cell r="GO17">
            <v>103.90411806816763</v>
          </cell>
          <cell r="GP17">
            <v>120.01740783714273</v>
          </cell>
          <cell r="GQ17">
            <v>85.636897057537738</v>
          </cell>
          <cell r="GR17">
            <v>94.317116408308976</v>
          </cell>
          <cell r="GS17">
            <v>111.67867932374142</v>
          </cell>
          <cell r="GT17">
            <v>115.83803804056502</v>
          </cell>
          <cell r="GU17">
            <v>73.423241354443789</v>
          </cell>
          <cell r="GV17">
            <v>74.532120142879023</v>
          </cell>
          <cell r="GW17">
            <v>79.963191277938819</v>
          </cell>
          <cell r="GX17">
            <v>94.123559866042726</v>
          </cell>
          <cell r="GY17">
            <v>64.815237666048731</v>
          </cell>
          <cell r="GZ17">
            <v>71.311058053494762</v>
          </cell>
          <cell r="HA17">
            <v>82.341232181738192</v>
          </cell>
          <cell r="HB17">
            <v>100.10702690206389</v>
          </cell>
          <cell r="HC17">
            <v>69.419175498445156</v>
          </cell>
          <cell r="HD17">
            <v>79.764408110277799</v>
          </cell>
          <cell r="HE17">
            <v>85.21987588234623</v>
          </cell>
          <cell r="HF17">
            <v>107.83733410781473</v>
          </cell>
          <cell r="HG17">
            <v>73.588190477374326</v>
          </cell>
          <cell r="HH17">
            <v>84.534993692416222</v>
          </cell>
          <cell r="HI17">
            <v>95.48568274907899</v>
          </cell>
          <cell r="HJ17">
            <v>115.61348125056246</v>
          </cell>
          <cell r="HK17">
            <v>76.361880415365349</v>
          </cell>
          <cell r="HL17">
            <v>85.789814171298588</v>
          </cell>
          <cell r="HM17">
            <v>98.299846141949857</v>
          </cell>
          <cell r="HN17">
            <v>122.41093622172508</v>
          </cell>
          <cell r="HO17">
            <v>81.240941683140662</v>
          </cell>
          <cell r="HP17">
            <v>93.95650519526869</v>
          </cell>
          <cell r="HQ17">
            <v>110.13420949522035</v>
          </cell>
          <cell r="HR17">
            <v>131.13921438017783</v>
          </cell>
          <cell r="HS17">
            <v>87.827916172130685</v>
          </cell>
          <cell r="HT17">
            <v>105.9854190447053</v>
          </cell>
          <cell r="HU17">
            <v>121.31795122919637</v>
          </cell>
          <cell r="HV17">
            <v>137.32937517805664</v>
          </cell>
          <cell r="HW17">
            <v>95.840142444322254</v>
          </cell>
          <cell r="HX17">
            <v>107.49377525869639</v>
          </cell>
          <cell r="HY17">
            <v>123.06953576534146</v>
          </cell>
          <cell r="HZ17">
            <v>144.65462410672225</v>
          </cell>
          <cell r="IA17">
            <v>101.66879372417924</v>
          </cell>
          <cell r="IB17">
            <v>115.05102503146657</v>
          </cell>
          <cell r="IC17">
            <v>128.80486433448155</v>
          </cell>
          <cell r="ID17">
            <v>149.03061912655585</v>
          </cell>
          <cell r="IE17">
            <v>101.26109625247068</v>
          </cell>
          <cell r="IF17">
            <v>118.37975150394526</v>
          </cell>
          <cell r="IG17">
            <v>134.58215386784437</v>
          </cell>
          <cell r="IH17">
            <v>156.18407719198518</v>
          </cell>
          <cell r="II17">
            <v>113.57242059681282</v>
          </cell>
          <cell r="IJ17">
            <v>118.38453356538329</v>
          </cell>
          <cell r="IK17">
            <v>136.83504729518188</v>
          </cell>
          <cell r="IL17">
            <v>152.14268733182669</v>
          </cell>
          <cell r="IM17">
            <v>103.29249885993575</v>
          </cell>
          <cell r="IN17">
            <v>93.619837795763331</v>
          </cell>
          <cell r="IO17">
            <v>34.170722579740136</v>
          </cell>
          <cell r="IP17">
            <v>59.492472379590502</v>
          </cell>
          <cell r="IQ17">
            <v>42.409486468989847</v>
          </cell>
          <cell r="IR17">
            <v>52.199754602019262</v>
          </cell>
          <cell r="IS17">
            <v>97.160490842547091</v>
          </cell>
          <cell r="IT17">
            <v>116.77054322786546</v>
          </cell>
          <cell r="IU17">
            <v>82.148986121259611</v>
          </cell>
          <cell r="IV17">
            <v>94.05144356798948</v>
          </cell>
          <cell r="IW17">
            <v>111.54972593069581</v>
          </cell>
          <cell r="IX17">
            <v>126.6789046890587</v>
          </cell>
          <cell r="IY17">
            <v>87.212927666130483</v>
          </cell>
          <cell r="JA17">
            <v>101.20123616054839</v>
          </cell>
          <cell r="JB17">
            <v>98.715669568443076</v>
          </cell>
          <cell r="JC17">
            <v>78.371803042233381</v>
          </cell>
          <cell r="JD17">
            <v>80.849479363805486</v>
          </cell>
          <cell r="JE17">
            <v>86.640573801330007</v>
          </cell>
          <cell r="JF17">
            <v>93.05035472248656</v>
          </cell>
          <cell r="JG17">
            <v>97.018868286406715</v>
          </cell>
          <cell r="JH17">
            <v>105.85574350590953</v>
          </cell>
          <cell r="JI17">
            <v>115.15067784075104</v>
          </cell>
          <cell r="JJ17">
            <v>119.29453202356052</v>
          </cell>
          <cell r="JK17">
            <v>123.5651406667715</v>
          </cell>
          <cell r="JL17">
            <v>130.74159423651417</v>
          </cell>
          <cell r="JM17">
            <v>127.67886558011807</v>
          </cell>
          <cell r="JN17">
            <v>58.926350911481059</v>
          </cell>
          <cell r="JO17">
            <v>87.674391363253008</v>
          </cell>
          <cell r="JP17">
            <v>104.91425632188984</v>
          </cell>
        </row>
        <row r="18">
          <cell r="A18" t="str">
            <v>rmrevt</v>
          </cell>
          <cell r="B18" t="str">
            <v>rmrevt</v>
          </cell>
          <cell r="C18">
            <v>133309409</v>
          </cell>
          <cell r="D18">
            <v>163829845.99999899</v>
          </cell>
          <cell r="E18">
            <v>171717653</v>
          </cell>
          <cell r="F18">
            <v>163304576.99999899</v>
          </cell>
          <cell r="G18">
            <v>164534549</v>
          </cell>
          <cell r="H18">
            <v>190022738.99999899</v>
          </cell>
          <cell r="I18">
            <v>226422040</v>
          </cell>
          <cell r="J18">
            <v>221701134</v>
          </cell>
          <cell r="K18">
            <v>159263804</v>
          </cell>
          <cell r="L18">
            <v>171579835</v>
          </cell>
          <cell r="M18">
            <v>158367763</v>
          </cell>
          <cell r="N18">
            <v>108844901</v>
          </cell>
          <cell r="O18">
            <v>143305470</v>
          </cell>
          <cell r="P18">
            <v>153163567</v>
          </cell>
          <cell r="Q18">
            <v>176568840</v>
          </cell>
          <cell r="R18">
            <v>181549825</v>
          </cell>
          <cell r="S18">
            <v>179916506</v>
          </cell>
          <cell r="T18">
            <v>205750128</v>
          </cell>
          <cell r="U18">
            <v>221613231</v>
          </cell>
          <cell r="V18">
            <v>227233511.99999899</v>
          </cell>
          <cell r="W18">
            <v>147631116</v>
          </cell>
          <cell r="X18">
            <v>164128060</v>
          </cell>
          <cell r="Y18">
            <v>124574294</v>
          </cell>
          <cell r="Z18">
            <v>94332966</v>
          </cell>
          <cell r="AA18">
            <v>117317822.44</v>
          </cell>
          <cell r="AB18">
            <v>134233447.11000001</v>
          </cell>
          <cell r="AC18">
            <v>135884876.78999999</v>
          </cell>
          <cell r="AD18">
            <v>137259769.49000001</v>
          </cell>
          <cell r="AE18">
            <v>138529401.84</v>
          </cell>
          <cell r="AF18">
            <v>145638276.84</v>
          </cell>
          <cell r="AG18">
            <v>201006741.53999999</v>
          </cell>
          <cell r="AH18">
            <v>177640114.769999</v>
          </cell>
          <cell r="AI18">
            <v>125511120.59</v>
          </cell>
          <cell r="AJ18">
            <v>150240149.88</v>
          </cell>
          <cell r="AK18">
            <v>111228575.87</v>
          </cell>
          <cell r="AL18">
            <v>86591369.049999997</v>
          </cell>
          <cell r="AM18">
            <v>106875441.04000001</v>
          </cell>
          <cell r="AN18">
            <v>123713435.23</v>
          </cell>
          <cell r="AO18">
            <v>144101457.86000001</v>
          </cell>
          <cell r="AP18">
            <v>137405120.65000001</v>
          </cell>
          <cell r="AQ18">
            <v>138859572.53999999</v>
          </cell>
          <cell r="AR18">
            <v>161660562.87</v>
          </cell>
          <cell r="AS18">
            <v>212724227.63</v>
          </cell>
          <cell r="AT18">
            <v>190034937.63</v>
          </cell>
          <cell r="AU18">
            <v>136787477.41999999</v>
          </cell>
          <cell r="AV18">
            <v>148430554.08000001</v>
          </cell>
          <cell r="AW18">
            <v>126657966.02</v>
          </cell>
          <cell r="AX18">
            <v>99074657.530000001</v>
          </cell>
          <cell r="AY18">
            <v>121965077.14</v>
          </cell>
          <cell r="AZ18">
            <v>142180082.94999999</v>
          </cell>
          <cell r="BA18">
            <v>156245096.65000001</v>
          </cell>
          <cell r="BB18">
            <v>140667109.39999899</v>
          </cell>
          <cell r="BC18">
            <v>141042179.81</v>
          </cell>
          <cell r="BD18">
            <v>172123279.63</v>
          </cell>
          <cell r="BE18">
            <v>234491015.94</v>
          </cell>
          <cell r="BF18">
            <v>193378192.12</v>
          </cell>
          <cell r="BG18">
            <v>152846590.38</v>
          </cell>
          <cell r="BH18">
            <v>151070287.15999901</v>
          </cell>
          <cell r="BI18">
            <v>123664909.70999999</v>
          </cell>
          <cell r="BJ18">
            <v>121840612.95999999</v>
          </cell>
          <cell r="BK18">
            <v>124745977.34999999</v>
          </cell>
          <cell r="BL18">
            <v>139767238</v>
          </cell>
          <cell r="BM18">
            <v>178493856.19</v>
          </cell>
          <cell r="BN18">
            <v>157235817.16999999</v>
          </cell>
          <cell r="BO18">
            <v>156865806.66</v>
          </cell>
          <cell r="BP18">
            <v>192193448.61000001</v>
          </cell>
          <cell r="BQ18">
            <v>248246747.5</v>
          </cell>
          <cell r="BR18">
            <v>216238144.81999999</v>
          </cell>
          <cell r="BS18">
            <v>157306145.18000001</v>
          </cell>
          <cell r="BT18">
            <v>169568964.52000001</v>
          </cell>
          <cell r="BU18">
            <v>133734209.3</v>
          </cell>
          <cell r="BV18">
            <v>106849849.22</v>
          </cell>
          <cell r="BW18">
            <v>140597065.28999999</v>
          </cell>
          <cell r="BX18">
            <v>141142628.03999901</v>
          </cell>
          <cell r="BY18">
            <v>168467235.58000001</v>
          </cell>
          <cell r="BZ18">
            <v>164638773.02000001</v>
          </cell>
          <cell r="CA18">
            <v>166520089.40000001</v>
          </cell>
          <cell r="CB18">
            <v>193863269.91999999</v>
          </cell>
          <cell r="CC18">
            <v>273005630.50999898</v>
          </cell>
          <cell r="CD18">
            <v>229589744.69999999</v>
          </cell>
          <cell r="CE18">
            <v>160351285.40000001</v>
          </cell>
          <cell r="CF18">
            <v>176969302.65000001</v>
          </cell>
          <cell r="CG18">
            <v>146797625.38</v>
          </cell>
          <cell r="CH18">
            <v>116119624.88</v>
          </cell>
          <cell r="CI18">
            <v>142368614.09999999</v>
          </cell>
          <cell r="CJ18">
            <v>164112650.49999899</v>
          </cell>
          <cell r="CK18">
            <v>193234770.41</v>
          </cell>
          <cell r="CL18">
            <v>189775971.859999</v>
          </cell>
          <cell r="CM18">
            <v>192939023.12</v>
          </cell>
          <cell r="CN18">
            <v>213919022.94999999</v>
          </cell>
          <cell r="CO18">
            <v>287711799.20999998</v>
          </cell>
          <cell r="CP18">
            <v>257955856.11000001</v>
          </cell>
          <cell r="CQ18">
            <v>174140935.96000001</v>
          </cell>
          <cell r="CR18">
            <v>194672325.38</v>
          </cell>
          <cell r="CS18">
            <v>153597917.18000001</v>
          </cell>
          <cell r="CT18">
            <v>132424589.87</v>
          </cell>
          <cell r="CU18">
            <v>161249452.81</v>
          </cell>
          <cell r="CV18">
            <v>185803222.78</v>
          </cell>
          <cell r="CW18">
            <v>220767492.489999</v>
          </cell>
          <cell r="CX18">
            <v>213589882.50999999</v>
          </cell>
          <cell r="CY18">
            <v>208887224.78</v>
          </cell>
          <cell r="CZ18">
            <v>238116485.62</v>
          </cell>
          <cell r="DA18">
            <v>305762212.86000001</v>
          </cell>
          <cell r="DB18">
            <v>253074413.88</v>
          </cell>
          <cell r="DC18">
            <v>197488015.53999999</v>
          </cell>
          <cell r="DD18">
            <v>217691721.34999999</v>
          </cell>
          <cell r="DE18">
            <v>168204379.58000001</v>
          </cell>
          <cell r="DF18">
            <v>143294446.22999999</v>
          </cell>
          <cell r="DG18">
            <v>171754449.28999999</v>
          </cell>
          <cell r="DH18">
            <v>186505127</v>
          </cell>
          <cell r="DI18">
            <v>225007237.94</v>
          </cell>
          <cell r="DJ18">
            <v>220638373.68000001</v>
          </cell>
          <cell r="DK18">
            <v>215598637.58999899</v>
          </cell>
          <cell r="DL18">
            <v>242744878.65000001</v>
          </cell>
          <cell r="DM18">
            <v>321814720.44999999</v>
          </cell>
          <cell r="DN18">
            <v>264869974.03</v>
          </cell>
          <cell r="DO18">
            <v>222756871.16</v>
          </cell>
          <cell r="DP18">
            <v>214720470.16</v>
          </cell>
          <cell r="DQ18">
            <v>182846118.47</v>
          </cell>
          <cell r="DR18">
            <v>171768997.69</v>
          </cell>
          <cell r="DS18">
            <v>179146554.09999901</v>
          </cell>
          <cell r="DT18">
            <v>197393878.239999</v>
          </cell>
          <cell r="DU18">
            <v>255899769.34999999</v>
          </cell>
          <cell r="DV18">
            <v>228469317.69999999</v>
          </cell>
          <cell r="DW18">
            <v>221204735.61000001</v>
          </cell>
          <cell r="DX18">
            <v>268906516.79000002</v>
          </cell>
          <cell r="DY18">
            <v>339788019.44999999</v>
          </cell>
          <cell r="DZ18">
            <v>275236511.67000002</v>
          </cell>
          <cell r="EA18">
            <v>227459418.64999899</v>
          </cell>
          <cell r="EB18">
            <v>228005145.049999</v>
          </cell>
          <cell r="EC18">
            <v>191557647.97</v>
          </cell>
          <cell r="ED18">
            <v>154242018.61000001</v>
          </cell>
          <cell r="EE18">
            <v>178743881.86999899</v>
          </cell>
          <cell r="EF18">
            <v>220929066.78</v>
          </cell>
          <cell r="EG18">
            <v>253879404.00999999</v>
          </cell>
          <cell r="EH18">
            <v>235058742.09999999</v>
          </cell>
          <cell r="EI18">
            <v>239070182.55000001</v>
          </cell>
          <cell r="EJ18">
            <v>280928907.25999999</v>
          </cell>
          <cell r="EK18">
            <v>353714706.05000001</v>
          </cell>
          <cell r="EL18">
            <v>297957201.44</v>
          </cell>
          <cell r="EM18">
            <v>236338902.31</v>
          </cell>
          <cell r="EN18">
            <v>249666950.25999999</v>
          </cell>
          <cell r="EO18">
            <v>213437975.49000001</v>
          </cell>
          <cell r="EP18">
            <v>184871957.72999999</v>
          </cell>
          <cell r="EQ18">
            <v>199556556.03999901</v>
          </cell>
          <cell r="ER18">
            <v>212398442.37</v>
          </cell>
          <cell r="ES18">
            <v>253847668.50999901</v>
          </cell>
          <cell r="ET18">
            <v>248834410.30000001</v>
          </cell>
          <cell r="EU18">
            <v>240098600.74999899</v>
          </cell>
          <cell r="EV18">
            <v>295720884.82999903</v>
          </cell>
          <cell r="EW18">
            <v>353584060.62999898</v>
          </cell>
          <cell r="EX18">
            <v>291694628.05999899</v>
          </cell>
          <cell r="EY18">
            <v>243569319.24000001</v>
          </cell>
          <cell r="EZ18">
            <v>235884998.52999899</v>
          </cell>
          <cell r="FA18">
            <v>204701777.28999999</v>
          </cell>
          <cell r="FB18">
            <v>165769630.84999901</v>
          </cell>
          <cell r="FC18">
            <v>205719585.19</v>
          </cell>
          <cell r="FD18">
            <v>222453050</v>
          </cell>
          <cell r="FE18">
            <v>109579057.77</v>
          </cell>
          <cell r="FF18">
            <v>32921442.4099999</v>
          </cell>
          <cell r="FG18">
            <v>48692655.030000001</v>
          </cell>
          <cell r="FH18">
            <v>71841150.350000277</v>
          </cell>
          <cell r="FI18">
            <v>113044490.18374448</v>
          </cell>
          <cell r="FJ18">
            <v>112725829.89524926</v>
          </cell>
          <cell r="FK18">
            <v>86348662.047469258</v>
          </cell>
          <cell r="FL18">
            <v>82966300.161127731</v>
          </cell>
          <cell r="FM18">
            <v>80648123.978357419</v>
          </cell>
          <cell r="FN18">
            <v>70235764.215899333</v>
          </cell>
          <cell r="FO18">
            <v>63879519.978647992</v>
          </cell>
          <cell r="FP18">
            <v>70702217.534238636</v>
          </cell>
          <cell r="FQ18">
            <v>151845041.40477601</v>
          </cell>
          <cell r="FR18">
            <v>166126790.30976194</v>
          </cell>
          <cell r="FS18">
            <v>171968468.01530039</v>
          </cell>
          <cell r="FT18">
            <v>220615132.09497249</v>
          </cell>
          <cell r="FU18">
            <v>272303248.14720076</v>
          </cell>
          <cell r="FV18">
            <v>229473106.66296518</v>
          </cell>
          <cell r="FW18">
            <v>193192218.43433449</v>
          </cell>
          <cell r="FX18">
            <v>189283390.29842231</v>
          </cell>
          <cell r="FY18">
            <v>166010301.18551305</v>
          </cell>
          <cell r="FZ18">
            <v>136266876.83191404</v>
          </cell>
          <cell r="GA18">
            <v>163814718.19896582</v>
          </cell>
          <cell r="GB18">
            <v>175589207.62184709</v>
          </cell>
          <cell r="GC18">
            <v>211627208.52542147</v>
          </cell>
          <cell r="GD18">
            <v>208506285.60914299</v>
          </cell>
          <cell r="GE18">
            <v>202062308.3962408</v>
          </cell>
          <cell r="GF18">
            <v>250243621.71406943</v>
          </cell>
          <cell r="GG18">
            <v>300973970.00506067</v>
          </cell>
          <cell r="GH18">
            <v>249408600.02122903</v>
          </cell>
          <cell r="GI18">
            <v>208300319.87111557</v>
          </cell>
          <cell r="GJ18">
            <v>202296437.12369144</v>
          </cell>
          <cell r="GK18">
            <v>176350740.89325669</v>
          </cell>
          <cell r="GL18">
            <v>143673062.75687435</v>
          </cell>
          <cell r="GN18">
            <v>468856907.99999899</v>
          </cell>
          <cell r="GO18">
            <v>517861864.99999797</v>
          </cell>
          <cell r="GP18">
            <v>607386978</v>
          </cell>
          <cell r="GQ18">
            <v>438792499</v>
          </cell>
          <cell r="GR18">
            <v>473037877</v>
          </cell>
          <cell r="GS18">
            <v>567216459</v>
          </cell>
          <cell r="GT18">
            <v>596477858.99999905</v>
          </cell>
          <cell r="GU18">
            <v>383035320</v>
          </cell>
          <cell r="GV18">
            <v>387436146.34000003</v>
          </cell>
          <cell r="GW18">
            <v>421427448.17000008</v>
          </cell>
          <cell r="GX18">
            <v>504157976.89999902</v>
          </cell>
          <cell r="GY18">
            <v>348060094.80000001</v>
          </cell>
          <cell r="GZ18">
            <v>374690334.13</v>
          </cell>
          <cell r="HA18">
            <v>437925256.06</v>
          </cell>
          <cell r="HB18">
            <v>539546642.67999995</v>
          </cell>
          <cell r="HC18">
            <v>374163177.63</v>
          </cell>
          <cell r="HD18">
            <v>420390256.74000001</v>
          </cell>
          <cell r="HE18">
            <v>453832568.83999896</v>
          </cell>
          <cell r="HF18">
            <v>580715798.44000006</v>
          </cell>
          <cell r="HG18">
            <v>396575809.82999897</v>
          </cell>
          <cell r="HH18">
            <v>443007071.53999996</v>
          </cell>
          <cell r="HI18">
            <v>506295072.44</v>
          </cell>
          <cell r="HJ18">
            <v>621791037.5</v>
          </cell>
          <cell r="HK18">
            <v>410153023.03999996</v>
          </cell>
          <cell r="HL18">
            <v>450206928.90999901</v>
          </cell>
          <cell r="HM18">
            <v>525022132.34000003</v>
          </cell>
          <cell r="HN18">
            <v>662946660.60999894</v>
          </cell>
          <cell r="HO18">
            <v>439886552.90999997</v>
          </cell>
          <cell r="HP18">
            <v>499716035.00999892</v>
          </cell>
          <cell r="HQ18">
            <v>596634017.92999899</v>
          </cell>
          <cell r="HR18">
            <v>719808591.27999997</v>
          </cell>
          <cell r="HS18">
            <v>480694832.43000001</v>
          </cell>
          <cell r="HT18">
            <v>567820168.07999897</v>
          </cell>
          <cell r="HU18">
            <v>660593592.90999997</v>
          </cell>
          <cell r="HV18">
            <v>756324642.27999997</v>
          </cell>
          <cell r="HW18">
            <v>529190547.15999997</v>
          </cell>
          <cell r="HX18">
            <v>583266814.23000002</v>
          </cell>
          <cell r="HY18">
            <v>678981889.919999</v>
          </cell>
          <cell r="HZ18">
            <v>809441565.63999999</v>
          </cell>
          <cell r="IA18">
            <v>569335586.31999993</v>
          </cell>
          <cell r="IB18">
            <v>632440201.68999803</v>
          </cell>
          <cell r="IC18">
            <v>718580570.10000002</v>
          </cell>
          <cell r="ID18">
            <v>842483949.76999903</v>
          </cell>
          <cell r="IE18">
            <v>573804811.62999904</v>
          </cell>
          <cell r="IF18">
            <v>653552352.65999901</v>
          </cell>
          <cell r="IG18">
            <v>755057831.90999997</v>
          </cell>
          <cell r="IH18">
            <v>888010809.79999995</v>
          </cell>
          <cell r="II18">
            <v>647976883.48000002</v>
          </cell>
          <cell r="IJ18">
            <v>665802666.91999805</v>
          </cell>
          <cell r="IK18">
            <v>784653895.87999797</v>
          </cell>
          <cell r="IL18">
            <v>888848007.92999792</v>
          </cell>
          <cell r="IM18">
            <v>606356406.66999793</v>
          </cell>
          <cell r="IN18">
            <v>537751692.96000004</v>
          </cell>
          <cell r="IO18">
            <v>153455247.7900002</v>
          </cell>
          <cell r="IP18">
            <v>312118982.126463</v>
          </cell>
          <cell r="IQ18">
            <v>233850188.35538447</v>
          </cell>
          <cell r="IR18">
            <v>286426778.91766262</v>
          </cell>
          <cell r="IS18">
            <v>558710390.42003489</v>
          </cell>
          <cell r="IT18">
            <v>694968573.2445004</v>
          </cell>
          <cell r="IU18">
            <v>491560568.31584942</v>
          </cell>
          <cell r="IV18">
            <v>551031134.34623444</v>
          </cell>
          <cell r="IW18">
            <v>660812215.71945322</v>
          </cell>
          <cell r="IX18">
            <v>758682889.89740527</v>
          </cell>
          <cell r="IY18">
            <v>522320240.77382243</v>
          </cell>
          <cell r="IZ18"/>
          <cell r="JA18">
            <v>2032898249.9999969</v>
          </cell>
          <cell r="JB18">
            <v>2019767514.999999</v>
          </cell>
          <cell r="JC18">
            <v>1661081666.2099988</v>
          </cell>
          <cell r="JD18">
            <v>1726325410.4999998</v>
          </cell>
          <cell r="JE18">
            <v>1851514433.849998</v>
          </cell>
          <cell r="JF18">
            <v>1981246204.52</v>
          </cell>
          <cell r="JG18">
            <v>2078062274.7699981</v>
          </cell>
          <cell r="JH18">
            <v>2296853476.6499977</v>
          </cell>
          <cell r="JI18">
            <v>2513928950.4299989</v>
          </cell>
          <cell r="JJ18">
            <v>2641025856.1099992</v>
          </cell>
          <cell r="JK18">
            <v>2767309533.1899958</v>
          </cell>
          <cell r="JL18">
            <v>2944597877.849999</v>
          </cell>
          <cell r="JM18">
            <v>2945660977.3999915</v>
          </cell>
          <cell r="JN18">
            <v>1237176111.2318473</v>
          </cell>
          <cell r="JO18">
            <v>2031666310.8980472</v>
          </cell>
          <cell r="JP18">
            <v>2492846480.7369156</v>
          </cell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  <cell r="DI19"/>
          <cell r="DJ19"/>
          <cell r="DK19"/>
          <cell r="DL19"/>
          <cell r="DM19"/>
          <cell r="DN19"/>
          <cell r="DO19"/>
          <cell r="DP19"/>
          <cell r="DQ19"/>
          <cell r="DR19"/>
          <cell r="DS19"/>
          <cell r="DT19"/>
          <cell r="DU19"/>
          <cell r="DV19"/>
          <cell r="DW19"/>
          <cell r="DX19"/>
          <cell r="DY19"/>
          <cell r="DZ19"/>
          <cell r="EA19"/>
          <cell r="EB19"/>
          <cell r="EC19"/>
          <cell r="ED19"/>
          <cell r="EE19"/>
          <cell r="EF19"/>
          <cell r="EG19"/>
          <cell r="EH19"/>
          <cell r="EI19"/>
          <cell r="EJ19"/>
          <cell r="EK19"/>
          <cell r="EL19"/>
          <cell r="EM19"/>
          <cell r="EN19"/>
          <cell r="EO19"/>
          <cell r="EP19"/>
          <cell r="EQ19"/>
          <cell r="ER19"/>
          <cell r="ES19"/>
          <cell r="ET19"/>
          <cell r="EU19"/>
          <cell r="EV19"/>
          <cell r="EW19"/>
          <cell r="EX19"/>
          <cell r="EY19"/>
          <cell r="EZ19"/>
          <cell r="FA19"/>
          <cell r="FB19"/>
          <cell r="FC19"/>
          <cell r="FD19"/>
          <cell r="FE19"/>
          <cell r="FF19"/>
          <cell r="FG19"/>
          <cell r="FH19"/>
          <cell r="FI19"/>
          <cell r="FJ19"/>
          <cell r="FK19"/>
          <cell r="FL19"/>
          <cell r="FM19"/>
          <cell r="FN19"/>
          <cell r="FO19"/>
          <cell r="FP19"/>
          <cell r="FQ19"/>
          <cell r="FR19"/>
          <cell r="FS19"/>
          <cell r="FT19"/>
          <cell r="FU19"/>
          <cell r="FV19"/>
          <cell r="FW19"/>
          <cell r="FX19"/>
          <cell r="FY19"/>
          <cell r="FZ19"/>
          <cell r="GA19"/>
          <cell r="GB19"/>
          <cell r="GC19"/>
          <cell r="GD19"/>
          <cell r="GE19"/>
          <cell r="GF19"/>
          <cell r="GG19"/>
          <cell r="GH19"/>
          <cell r="GI19"/>
          <cell r="GJ19"/>
          <cell r="GK19"/>
          <cell r="GL19"/>
          <cell r="GN19"/>
          <cell r="GO19"/>
          <cell r="GP19"/>
          <cell r="GQ19"/>
          <cell r="GR19"/>
          <cell r="GS19"/>
          <cell r="GT19"/>
          <cell r="GU19"/>
          <cell r="GV19"/>
          <cell r="GW19"/>
          <cell r="GX19"/>
          <cell r="GY19"/>
          <cell r="GZ19"/>
          <cell r="HA19"/>
          <cell r="HB19"/>
          <cell r="HC19"/>
          <cell r="HD19"/>
          <cell r="HE19"/>
          <cell r="HF19"/>
          <cell r="HG19"/>
          <cell r="HH19"/>
          <cell r="HI19"/>
          <cell r="HJ19"/>
          <cell r="HK19"/>
          <cell r="HL19"/>
          <cell r="HM19"/>
          <cell r="HN19"/>
          <cell r="HO19"/>
          <cell r="HP19"/>
          <cell r="HQ19"/>
          <cell r="HR19"/>
          <cell r="HS19"/>
          <cell r="HT19"/>
          <cell r="HU19"/>
          <cell r="HV19"/>
          <cell r="HW19"/>
          <cell r="HX19"/>
          <cell r="HY19"/>
          <cell r="HZ19"/>
          <cell r="IA19"/>
          <cell r="IB19"/>
          <cell r="IC19"/>
          <cell r="ID19"/>
          <cell r="IE19"/>
          <cell r="IF19"/>
          <cell r="IG19"/>
          <cell r="IH19"/>
          <cell r="II19"/>
          <cell r="IJ19"/>
          <cell r="IK19"/>
          <cell r="IL19"/>
          <cell r="IM19"/>
          <cell r="IN19"/>
          <cell r="IO19"/>
          <cell r="IP19"/>
          <cell r="IQ19"/>
          <cell r="IR19"/>
          <cell r="IS19"/>
          <cell r="IT19"/>
          <cell r="IU19"/>
          <cell r="IV19"/>
          <cell r="IW19"/>
          <cell r="IX19"/>
          <cell r="IY19"/>
          <cell r="IZ19"/>
        </row>
        <row r="20">
          <cell r="A20" t="str">
            <v>supd</v>
          </cell>
          <cell r="B20" t="str">
            <v>supd</v>
          </cell>
          <cell r="C20">
            <v>54655</v>
          </cell>
          <cell r="D20">
            <v>54655</v>
          </cell>
          <cell r="E20">
            <v>54655</v>
          </cell>
          <cell r="F20">
            <v>54655</v>
          </cell>
          <cell r="G20">
            <v>54826</v>
          </cell>
          <cell r="H20">
            <v>54826</v>
          </cell>
          <cell r="I20">
            <v>54932</v>
          </cell>
          <cell r="J20">
            <v>54932</v>
          </cell>
          <cell r="K20">
            <v>55168</v>
          </cell>
          <cell r="L20">
            <v>55472</v>
          </cell>
          <cell r="M20">
            <v>55887</v>
          </cell>
          <cell r="N20">
            <v>55730</v>
          </cell>
          <cell r="O20">
            <v>55730</v>
          </cell>
          <cell r="P20">
            <v>55686</v>
          </cell>
          <cell r="Q20">
            <v>55760</v>
          </cell>
          <cell r="R20">
            <v>55634</v>
          </cell>
          <cell r="S20">
            <v>55774</v>
          </cell>
          <cell r="T20">
            <v>56033</v>
          </cell>
          <cell r="U20">
            <v>55970</v>
          </cell>
          <cell r="V20">
            <v>55970</v>
          </cell>
          <cell r="W20">
            <v>55970</v>
          </cell>
          <cell r="X20">
            <v>55970</v>
          </cell>
          <cell r="Y20">
            <v>56473</v>
          </cell>
          <cell r="Z20">
            <v>57663</v>
          </cell>
          <cell r="AA20">
            <v>57715</v>
          </cell>
          <cell r="AB20">
            <v>57781</v>
          </cell>
          <cell r="AC20">
            <v>57781</v>
          </cell>
          <cell r="AD20">
            <v>57832</v>
          </cell>
          <cell r="AE20">
            <v>57918</v>
          </cell>
          <cell r="AF20">
            <v>57995</v>
          </cell>
          <cell r="AG20">
            <v>58202</v>
          </cell>
          <cell r="AH20">
            <v>58250</v>
          </cell>
          <cell r="AI20">
            <v>58211</v>
          </cell>
          <cell r="AJ20">
            <v>58211</v>
          </cell>
          <cell r="AK20">
            <v>58561</v>
          </cell>
          <cell r="AL20">
            <v>58344</v>
          </cell>
          <cell r="AM20">
            <v>58255</v>
          </cell>
          <cell r="AN20">
            <v>58447</v>
          </cell>
          <cell r="AO20">
            <v>58448</v>
          </cell>
          <cell r="AP20">
            <v>58430</v>
          </cell>
          <cell r="AQ20">
            <v>58430</v>
          </cell>
          <cell r="AR20">
            <v>58473</v>
          </cell>
          <cell r="AS20">
            <v>58584</v>
          </cell>
          <cell r="AT20">
            <v>58584</v>
          </cell>
          <cell r="AU20">
            <v>58583</v>
          </cell>
          <cell r="AV20">
            <v>58583</v>
          </cell>
          <cell r="AW20">
            <v>58587</v>
          </cell>
          <cell r="AX20">
            <v>58588</v>
          </cell>
          <cell r="AY20">
            <v>58581</v>
          </cell>
          <cell r="AZ20">
            <v>58581</v>
          </cell>
          <cell r="BA20">
            <v>58520</v>
          </cell>
          <cell r="BB20">
            <v>58512</v>
          </cell>
          <cell r="BC20">
            <v>58511</v>
          </cell>
          <cell r="BD20">
            <v>58541</v>
          </cell>
          <cell r="BE20">
            <v>58540</v>
          </cell>
          <cell r="BF20">
            <v>58539</v>
          </cell>
          <cell r="BG20">
            <v>58522</v>
          </cell>
          <cell r="BH20">
            <v>58522</v>
          </cell>
          <cell r="BI20">
            <v>58662</v>
          </cell>
          <cell r="BJ20">
            <v>58551</v>
          </cell>
          <cell r="BK20">
            <v>58282</v>
          </cell>
          <cell r="BL20">
            <v>58198</v>
          </cell>
          <cell r="BM20">
            <v>58201</v>
          </cell>
          <cell r="BN20">
            <v>58201</v>
          </cell>
          <cell r="BO20">
            <v>58194</v>
          </cell>
          <cell r="BP20">
            <v>58409</v>
          </cell>
          <cell r="BQ20">
            <v>58384</v>
          </cell>
          <cell r="BR20">
            <v>58494</v>
          </cell>
          <cell r="BS20">
            <v>58499</v>
          </cell>
          <cell r="BT20">
            <v>58541</v>
          </cell>
          <cell r="BU20">
            <v>58289</v>
          </cell>
          <cell r="BV20">
            <v>58314</v>
          </cell>
          <cell r="BW20">
            <v>58266</v>
          </cell>
          <cell r="BX20">
            <v>58264</v>
          </cell>
          <cell r="BY20">
            <v>58392</v>
          </cell>
          <cell r="BZ20">
            <v>58642</v>
          </cell>
          <cell r="CA20">
            <v>58627</v>
          </cell>
          <cell r="CB20">
            <v>58811</v>
          </cell>
          <cell r="CC20">
            <v>59014</v>
          </cell>
          <cell r="CD20">
            <v>58733</v>
          </cell>
          <cell r="CE20">
            <v>58853</v>
          </cell>
          <cell r="CF20">
            <v>58842</v>
          </cell>
          <cell r="CG20">
            <v>58861</v>
          </cell>
          <cell r="CH20">
            <v>58860</v>
          </cell>
          <cell r="CI20">
            <v>59003</v>
          </cell>
          <cell r="CJ20">
            <v>59144</v>
          </cell>
          <cell r="CK20">
            <v>59144</v>
          </cell>
          <cell r="CL20">
            <v>59584</v>
          </cell>
          <cell r="CM20">
            <v>59486</v>
          </cell>
          <cell r="CN20">
            <v>59525</v>
          </cell>
          <cell r="CO20">
            <v>59731</v>
          </cell>
          <cell r="CP20">
            <v>59728</v>
          </cell>
          <cell r="CQ20">
            <v>59522</v>
          </cell>
          <cell r="CR20">
            <v>59496</v>
          </cell>
          <cell r="CS20">
            <v>59488</v>
          </cell>
          <cell r="CT20">
            <v>59488</v>
          </cell>
          <cell r="CU20">
            <v>59484</v>
          </cell>
          <cell r="CV20">
            <v>59483</v>
          </cell>
          <cell r="CW20">
            <v>59613</v>
          </cell>
          <cell r="CX20">
            <v>59697</v>
          </cell>
          <cell r="CY20">
            <v>59903</v>
          </cell>
          <cell r="CZ20">
            <v>59908</v>
          </cell>
          <cell r="DA20">
            <v>60006</v>
          </cell>
          <cell r="DB20">
            <v>59791</v>
          </cell>
          <cell r="DC20">
            <v>59789</v>
          </cell>
          <cell r="DD20">
            <v>59837</v>
          </cell>
          <cell r="DE20">
            <v>60109</v>
          </cell>
          <cell r="DF20">
            <v>60109</v>
          </cell>
          <cell r="DG20">
            <v>60005</v>
          </cell>
          <cell r="DH20">
            <v>60368</v>
          </cell>
          <cell r="DI20">
            <v>60503</v>
          </cell>
          <cell r="DJ20">
            <v>60624</v>
          </cell>
          <cell r="DK20">
            <v>60629</v>
          </cell>
          <cell r="DL20">
            <v>60628</v>
          </cell>
          <cell r="DM20">
            <v>60821</v>
          </cell>
          <cell r="DN20">
            <v>60823</v>
          </cell>
          <cell r="DO20">
            <v>60824</v>
          </cell>
          <cell r="DP20">
            <v>60820</v>
          </cell>
          <cell r="DQ20">
            <v>60819</v>
          </cell>
          <cell r="DR20">
            <v>60965</v>
          </cell>
          <cell r="DS20">
            <v>60962</v>
          </cell>
          <cell r="DT20">
            <v>61133</v>
          </cell>
          <cell r="DU20">
            <v>61145</v>
          </cell>
          <cell r="DV20">
            <v>61145</v>
          </cell>
          <cell r="DW20">
            <v>61261</v>
          </cell>
          <cell r="DX20">
            <v>61513</v>
          </cell>
          <cell r="DY20">
            <v>61446</v>
          </cell>
          <cell r="DZ20">
            <v>61447</v>
          </cell>
          <cell r="EA20">
            <v>61447</v>
          </cell>
          <cell r="EB20">
            <v>61594</v>
          </cell>
          <cell r="EC20">
            <v>61593</v>
          </cell>
          <cell r="ED20">
            <v>61593</v>
          </cell>
          <cell r="EE20">
            <v>61263</v>
          </cell>
          <cell r="EF20">
            <v>61383</v>
          </cell>
          <cell r="EG20">
            <v>61385</v>
          </cell>
          <cell r="EH20">
            <v>61651</v>
          </cell>
          <cell r="EI20">
            <v>61676</v>
          </cell>
          <cell r="EJ20">
            <v>61630</v>
          </cell>
          <cell r="EK20">
            <v>61630</v>
          </cell>
          <cell r="EL20">
            <v>61888</v>
          </cell>
          <cell r="EM20">
            <v>61887</v>
          </cell>
          <cell r="EN20">
            <v>61893</v>
          </cell>
          <cell r="EO20">
            <v>62019</v>
          </cell>
          <cell r="EP20">
            <v>62134</v>
          </cell>
          <cell r="EQ20">
            <v>62143</v>
          </cell>
          <cell r="ER20">
            <v>62418</v>
          </cell>
          <cell r="ES20">
            <v>62901</v>
          </cell>
          <cell r="ET20">
            <v>62901</v>
          </cell>
          <cell r="EU20">
            <v>62985</v>
          </cell>
          <cell r="EV20">
            <v>63158</v>
          </cell>
          <cell r="EW20">
            <v>63293</v>
          </cell>
          <cell r="EX20">
            <v>63487</v>
          </cell>
          <cell r="EY20">
            <v>63734</v>
          </cell>
          <cell r="EZ20">
            <v>63728</v>
          </cell>
          <cell r="FA20">
            <v>63828</v>
          </cell>
          <cell r="FB20">
            <v>63867</v>
          </cell>
          <cell r="FC20">
            <v>63693</v>
          </cell>
          <cell r="FD20">
            <v>63890</v>
          </cell>
          <cell r="FE20">
            <v>63890</v>
          </cell>
          <cell r="FF20">
            <v>47267</v>
          </cell>
          <cell r="FG20">
            <v>46340</v>
          </cell>
          <cell r="FH20">
            <v>54543</v>
          </cell>
          <cell r="FI20">
            <v>55058.92</v>
          </cell>
          <cell r="FJ20">
            <v>57709.8</v>
          </cell>
          <cell r="FK20">
            <v>58351.020000000004</v>
          </cell>
          <cell r="FL20">
            <v>59084.240000000005</v>
          </cell>
          <cell r="FM20">
            <v>60368.679999999993</v>
          </cell>
          <cell r="FN20">
            <v>60368.679999999993</v>
          </cell>
          <cell r="FO20">
            <v>60462.679999999993</v>
          </cell>
          <cell r="FP20">
            <v>60556.679999999993</v>
          </cell>
          <cell r="FQ20">
            <v>61845.119999999995</v>
          </cell>
          <cell r="FR20">
            <v>62586.34</v>
          </cell>
          <cell r="FS20">
            <v>63329.56</v>
          </cell>
          <cell r="FT20">
            <v>63652.67</v>
          </cell>
          <cell r="FU20">
            <v>64722</v>
          </cell>
          <cell r="FV20">
            <v>64822</v>
          </cell>
          <cell r="FW20">
            <v>64523.679285048849</v>
          </cell>
          <cell r="FX20">
            <v>64935.280599921454</v>
          </cell>
          <cell r="FY20">
            <v>65091.168110169863</v>
          </cell>
          <cell r="FZ20">
            <v>65098.077468386968</v>
          </cell>
          <cell r="GA20">
            <v>65098.077468386968</v>
          </cell>
          <cell r="GB20">
            <v>65098.077468386968</v>
          </cell>
          <cell r="GC20">
            <v>65098.077468386968</v>
          </cell>
          <cell r="GD20">
            <v>65098.077468386968</v>
          </cell>
          <cell r="GE20">
            <v>65098.077468386968</v>
          </cell>
          <cell r="GF20">
            <v>65098.077468386968</v>
          </cell>
          <cell r="GG20">
            <v>65098.077468386968</v>
          </cell>
          <cell r="GH20">
            <v>65098.077468386968</v>
          </cell>
          <cell r="GI20">
            <v>65098.077468386968</v>
          </cell>
          <cell r="GJ20">
            <v>65098.077468386968</v>
          </cell>
          <cell r="GK20">
            <v>65098.077468386968</v>
          </cell>
          <cell r="GL20">
            <v>65098.077468386968</v>
          </cell>
          <cell r="GN20">
            <v>54655</v>
          </cell>
          <cell r="GO20">
            <v>54769.626373626372</v>
          </cell>
          <cell r="GP20">
            <v>55008.956521739128</v>
          </cell>
          <cell r="GQ20">
            <v>55694.260869565216</v>
          </cell>
          <cell r="GR20">
            <v>55726.644444444442</v>
          </cell>
          <cell r="GS20">
            <v>55813.230769230766</v>
          </cell>
          <cell r="GT20">
            <v>55970</v>
          </cell>
          <cell r="GU20">
            <v>56704.489130434784</v>
          </cell>
          <cell r="GV20">
            <v>57758.26666666667</v>
          </cell>
          <cell r="GW20">
            <v>57915.032967032967</v>
          </cell>
          <cell r="GX20">
            <v>58221.108695652176</v>
          </cell>
          <cell r="GY20">
            <v>58369.945652173912</v>
          </cell>
          <cell r="GZ20">
            <v>58381.211111111108</v>
          </cell>
          <cell r="HA20">
            <v>58444.175824175822</v>
          </cell>
          <cell r="HB20">
            <v>58583.67391304348</v>
          </cell>
          <cell r="HC20">
            <v>58585.989130434784</v>
          </cell>
          <cell r="HD20">
            <v>58559.988888888889</v>
          </cell>
          <cell r="HE20">
            <v>58521.219780219777</v>
          </cell>
          <cell r="HF20">
            <v>58533.793478260872</v>
          </cell>
          <cell r="HG20">
            <v>58577.42391304348</v>
          </cell>
          <cell r="HH20">
            <v>58227.966666666667</v>
          </cell>
          <cell r="HI20">
            <v>58267.18681318681</v>
          </cell>
          <cell r="HJ20">
            <v>58458.565217391304</v>
          </cell>
          <cell r="HK20">
            <v>58382.336956521736</v>
          </cell>
          <cell r="HL20">
            <v>58308.777777777781</v>
          </cell>
          <cell r="HM20">
            <v>58692.604395604394</v>
          </cell>
          <cell r="HN20">
            <v>58866.815217391304</v>
          </cell>
          <cell r="HO20">
            <v>58854.260869565216</v>
          </cell>
          <cell r="HP20">
            <v>59095.433333333334</v>
          </cell>
          <cell r="HQ20">
            <v>59531.164835164833</v>
          </cell>
          <cell r="HR20">
            <v>59661.836956521736</v>
          </cell>
          <cell r="HS20">
            <v>59490.695652173912</v>
          </cell>
          <cell r="HT20">
            <v>59528.12222222222</v>
          </cell>
          <cell r="HU20">
            <v>59836.73626373626</v>
          </cell>
          <cell r="HV20">
            <v>59862.793478260872</v>
          </cell>
          <cell r="HW20">
            <v>60017.34782608696</v>
          </cell>
          <cell r="HX20">
            <v>60289.466666666667</v>
          </cell>
          <cell r="HY20">
            <v>60627.021978021978</v>
          </cell>
          <cell r="HZ20">
            <v>60822.65217391304</v>
          </cell>
          <cell r="IA20">
            <v>60868.532608695656</v>
          </cell>
          <cell r="IB20">
            <v>61078.23333333333</v>
          </cell>
          <cell r="IC20">
            <v>61305.835164835167</v>
          </cell>
          <cell r="ID20">
            <v>61446.663043478264</v>
          </cell>
          <cell r="IE20">
            <v>61593.336956521736</v>
          </cell>
          <cell r="IF20">
            <v>61342.355555555558</v>
          </cell>
          <cell r="IG20">
            <v>61652.593406593405</v>
          </cell>
          <cell r="IH20">
            <v>61800.739130434784</v>
          </cell>
          <cell r="II20">
            <v>62015.293478260872</v>
          </cell>
          <cell r="IJ20">
            <v>62489.644444444442</v>
          </cell>
          <cell r="IK20">
            <v>63014.340659340662</v>
          </cell>
          <cell r="IL20">
            <v>63502.17391304348</v>
          </cell>
          <cell r="IM20">
            <v>63807.445652173912</v>
          </cell>
          <cell r="IN20">
            <v>63822.144444444442</v>
          </cell>
          <cell r="IO20">
            <v>49349.890109890111</v>
          </cell>
          <cell r="IP20">
            <v>57025.662173913042</v>
          </cell>
          <cell r="IQ20">
            <v>59935.879565217394</v>
          </cell>
          <cell r="IR20">
            <v>60968.098222222223</v>
          </cell>
          <cell r="IS20">
            <v>63191.062197802188</v>
          </cell>
          <cell r="IT20">
            <v>64691.025853820276</v>
          </cell>
          <cell r="IU20">
            <v>65040.968950246279</v>
          </cell>
          <cell r="IV20">
            <v>65098.077468386975</v>
          </cell>
          <cell r="IW20">
            <v>65098.077468386975</v>
          </cell>
          <cell r="IX20">
            <v>65098.077468386975</v>
          </cell>
          <cell r="IY20">
            <v>65098.077468386975</v>
          </cell>
          <cell r="IZ20"/>
          <cell r="JA20">
            <v>55034.745205479448</v>
          </cell>
          <cell r="JB20">
            <v>56056.04109589041</v>
          </cell>
          <cell r="JC20">
            <v>58068.189041095888</v>
          </cell>
          <cell r="JD20">
            <v>58499.556164383561</v>
          </cell>
          <cell r="JE20">
            <v>58548.115068493149</v>
          </cell>
          <cell r="JF20">
            <v>58334.778082191784</v>
          </cell>
          <cell r="JG20">
            <v>58682.61917808219</v>
          </cell>
          <cell r="JH20">
            <v>59446.460273972603</v>
          </cell>
          <cell r="JI20">
            <v>59812.731506849312</v>
          </cell>
          <cell r="JJ20">
            <v>60653.972602739726</v>
          </cell>
          <cell r="JK20">
            <v>61357.676712328765</v>
          </cell>
          <cell r="JL20">
            <v>61704.857534246577</v>
          </cell>
          <cell r="JM20">
            <v>63207.830136986304</v>
          </cell>
          <cell r="JN20">
            <v>57521.355726027388</v>
          </cell>
          <cell r="JO20">
            <v>63487.284991709916</v>
          </cell>
          <cell r="JP20">
            <v>65098.077468386953</v>
          </cell>
        </row>
        <row r="21">
          <cell r="A21" t="str">
            <v>demd</v>
          </cell>
          <cell r="B21" t="str">
            <v>demd</v>
          </cell>
          <cell r="C21">
            <v>33672.870967741932</v>
          </cell>
          <cell r="D21">
            <v>41015.75</v>
          </cell>
          <cell r="E21">
            <v>41018.903225806454</v>
          </cell>
          <cell r="F21">
            <v>39942.666666666664</v>
          </cell>
          <cell r="G21">
            <v>38326.903225806127</v>
          </cell>
          <cell r="H21">
            <v>44284.533333333333</v>
          </cell>
          <cell r="I21">
            <v>46396.903225806454</v>
          </cell>
          <cell r="J21">
            <v>46534.483870967742</v>
          </cell>
          <cell r="K21">
            <v>38930.133333332997</v>
          </cell>
          <cell r="L21">
            <v>40621.193548387098</v>
          </cell>
          <cell r="M21">
            <v>39669.166666666664</v>
          </cell>
          <cell r="N21">
            <v>30204.354838709645</v>
          </cell>
          <cell r="O21">
            <v>34219.096774193546</v>
          </cell>
          <cell r="P21">
            <v>39048.678571428216</v>
          </cell>
          <cell r="Q21">
            <v>40737.419354838385</v>
          </cell>
          <cell r="R21">
            <v>41143.966666666667</v>
          </cell>
          <cell r="S21">
            <v>39735.06451612903</v>
          </cell>
          <cell r="T21">
            <v>44234.73333333333</v>
          </cell>
          <cell r="U21">
            <v>45237.741935483871</v>
          </cell>
          <cell r="V21">
            <v>47025.096774193225</v>
          </cell>
          <cell r="W21">
            <v>35902.666666666664</v>
          </cell>
          <cell r="X21">
            <v>38245.129032258068</v>
          </cell>
          <cell r="Y21">
            <v>32420.199999999964</v>
          </cell>
          <cell r="Z21">
            <v>27361.354838709678</v>
          </cell>
          <cell r="AA21">
            <v>30348.709677419356</v>
          </cell>
          <cell r="AB21">
            <v>36310.821428571428</v>
          </cell>
          <cell r="AC21">
            <v>35325.935483870642</v>
          </cell>
          <cell r="AD21">
            <v>37041.800000000003</v>
          </cell>
          <cell r="AE21">
            <v>35407.870967741932</v>
          </cell>
          <cell r="AF21">
            <v>38666.366666666669</v>
          </cell>
          <cell r="AG21">
            <v>45966.096774193546</v>
          </cell>
          <cell r="AH21">
            <v>43626.677419354841</v>
          </cell>
          <cell r="AI21">
            <v>35934.300000000003</v>
          </cell>
          <cell r="AJ21">
            <v>37709.870967741932</v>
          </cell>
          <cell r="AK21">
            <v>31851.566666666633</v>
          </cell>
          <cell r="AL21">
            <v>28164.032258064515</v>
          </cell>
          <cell r="AM21">
            <v>31048.870967741936</v>
          </cell>
          <cell r="AN21">
            <v>37238.25</v>
          </cell>
          <cell r="AO21">
            <v>40177.419354838712</v>
          </cell>
          <cell r="AP21">
            <v>38668.300000000003</v>
          </cell>
          <cell r="AQ21">
            <v>37944.806451612581</v>
          </cell>
          <cell r="AR21">
            <v>42847.099999999664</v>
          </cell>
          <cell r="AS21">
            <v>48416.741935483551</v>
          </cell>
          <cell r="AT21">
            <v>45703.967741935157</v>
          </cell>
          <cell r="AU21">
            <v>38043.566666666666</v>
          </cell>
          <cell r="AV21">
            <v>38433.193548387098</v>
          </cell>
          <cell r="AW21">
            <v>35572.399999999667</v>
          </cell>
          <cell r="AX21">
            <v>30820.483870967742</v>
          </cell>
          <cell r="AY21">
            <v>33455.612903225803</v>
          </cell>
          <cell r="AZ21">
            <v>39251.107142856788</v>
          </cell>
          <cell r="BA21">
            <v>40771.709677419356</v>
          </cell>
          <cell r="BB21">
            <v>39421.9</v>
          </cell>
          <cell r="BC21">
            <v>38312.290322580644</v>
          </cell>
          <cell r="BD21">
            <v>44643.933333333</v>
          </cell>
          <cell r="BE21">
            <v>50659.870967741932</v>
          </cell>
          <cell r="BF21">
            <v>46313.903225806127</v>
          </cell>
          <cell r="BG21">
            <v>40847.599999999999</v>
          </cell>
          <cell r="BH21">
            <v>38608.967741935485</v>
          </cell>
          <cell r="BI21">
            <v>35478.033333332998</v>
          </cell>
          <cell r="BJ21">
            <v>33748.322580645159</v>
          </cell>
          <cell r="BK21">
            <v>33738.483870967742</v>
          </cell>
          <cell r="BL21">
            <v>40063.071428571428</v>
          </cell>
          <cell r="BM21">
            <v>43784.193548387098</v>
          </cell>
          <cell r="BN21">
            <v>41408.599999999664</v>
          </cell>
          <cell r="BO21">
            <v>39495.838709677417</v>
          </cell>
          <cell r="BP21">
            <v>46801.433333333334</v>
          </cell>
          <cell r="BQ21">
            <v>50468.451612903227</v>
          </cell>
          <cell r="BR21">
            <v>47829.645161290326</v>
          </cell>
          <cell r="BS21">
            <v>40765.066666666666</v>
          </cell>
          <cell r="BT21">
            <v>41015.967741935485</v>
          </cell>
          <cell r="BU21">
            <v>35962.366666666334</v>
          </cell>
          <cell r="BV21">
            <v>31866.999999999967</v>
          </cell>
          <cell r="BW21">
            <v>36341.709677419356</v>
          </cell>
          <cell r="BX21">
            <v>39546.142857142855</v>
          </cell>
          <cell r="BY21">
            <v>42272.354838709674</v>
          </cell>
          <cell r="BZ21">
            <v>41679.199999999997</v>
          </cell>
          <cell r="CA21">
            <v>40866.580645161288</v>
          </cell>
          <cell r="CB21">
            <v>46959.999999999665</v>
          </cell>
          <cell r="CC21">
            <v>51931.451612903227</v>
          </cell>
          <cell r="CD21">
            <v>48387.129032258068</v>
          </cell>
          <cell r="CE21">
            <v>41347.299999999668</v>
          </cell>
          <cell r="CF21">
            <v>41522.193548387098</v>
          </cell>
          <cell r="CG21">
            <v>39072.666666666664</v>
          </cell>
          <cell r="CH21">
            <v>33605.645161290326</v>
          </cell>
          <cell r="CI21">
            <v>36870.741935483871</v>
          </cell>
          <cell r="CJ21">
            <v>43344.785714285717</v>
          </cell>
          <cell r="CK21">
            <v>45475.451612903227</v>
          </cell>
          <cell r="CL21">
            <v>45829.433333333334</v>
          </cell>
          <cell r="CM21">
            <v>44478.967741935157</v>
          </cell>
          <cell r="CN21">
            <v>48497.433333333</v>
          </cell>
          <cell r="CO21">
            <v>51881.354838709354</v>
          </cell>
          <cell r="CP21">
            <v>51085</v>
          </cell>
          <cell r="CQ21">
            <v>42915.266666666335</v>
          </cell>
          <cell r="CR21">
            <v>44773.354838709674</v>
          </cell>
          <cell r="CS21">
            <v>40026.23333333333</v>
          </cell>
          <cell r="CT21">
            <v>36364.645161290326</v>
          </cell>
          <cell r="CU21">
            <v>39460.741935483871</v>
          </cell>
          <cell r="CV21">
            <v>46588.607142857145</v>
          </cell>
          <cell r="CW21">
            <v>47951.677419354841</v>
          </cell>
          <cell r="CX21">
            <v>47474.333333333336</v>
          </cell>
          <cell r="CY21">
            <v>45521.419354838712</v>
          </cell>
          <cell r="CZ21">
            <v>49845.8</v>
          </cell>
          <cell r="DA21">
            <v>51867.580645161288</v>
          </cell>
          <cell r="DB21">
            <v>49591.870967741932</v>
          </cell>
          <cell r="DC21">
            <v>44606.23333333333</v>
          </cell>
          <cell r="DD21">
            <v>46686.032258064515</v>
          </cell>
          <cell r="DE21">
            <v>40515.333333333336</v>
          </cell>
          <cell r="DF21">
            <v>37600.709677419029</v>
          </cell>
          <cell r="DG21">
            <v>40639.129032258068</v>
          </cell>
          <cell r="DH21">
            <v>45344.464285713926</v>
          </cell>
          <cell r="DI21">
            <v>48682.193548387098</v>
          </cell>
          <cell r="DJ21">
            <v>47985.933333333334</v>
          </cell>
          <cell r="DK21">
            <v>45205.838709677097</v>
          </cell>
          <cell r="DL21">
            <v>50776.366666666334</v>
          </cell>
          <cell r="DM21">
            <v>53133.774193548386</v>
          </cell>
          <cell r="DN21">
            <v>50578.677419354841</v>
          </cell>
          <cell r="DO21">
            <v>48137.73333333333</v>
          </cell>
          <cell r="DP21">
            <v>46607.516129032258</v>
          </cell>
          <cell r="DQ21">
            <v>42870.866666666669</v>
          </cell>
          <cell r="DR21">
            <v>40466.580645161288</v>
          </cell>
          <cell r="DS21">
            <v>40590.419354838712</v>
          </cell>
          <cell r="DT21">
            <v>46391.785714285717</v>
          </cell>
          <cell r="DU21">
            <v>50619.258064515809</v>
          </cell>
          <cell r="DV21">
            <v>49012.833333333001</v>
          </cell>
          <cell r="DW21">
            <v>46070.612903225803</v>
          </cell>
          <cell r="DX21">
            <v>52170.566666666666</v>
          </cell>
          <cell r="DY21">
            <v>54457.677419354841</v>
          </cell>
          <cell r="DZ21">
            <v>50707.741935483551</v>
          </cell>
          <cell r="EA21">
            <v>47871.133333332997</v>
          </cell>
          <cell r="EB21">
            <v>46895.096774193546</v>
          </cell>
          <cell r="EC21">
            <v>43405.7</v>
          </cell>
          <cell r="ED21">
            <v>39227.483870967742</v>
          </cell>
          <cell r="EE21">
            <v>41041.258064516129</v>
          </cell>
          <cell r="EF21">
            <v>49021.678571428572</v>
          </cell>
          <cell r="EG21">
            <v>51124.516129032258</v>
          </cell>
          <cell r="EH21">
            <v>48626.19999999967</v>
          </cell>
          <cell r="EI21">
            <v>47777.129032258068</v>
          </cell>
          <cell r="EJ21">
            <v>53143.6</v>
          </cell>
          <cell r="EK21">
            <v>54691.06451612903</v>
          </cell>
          <cell r="EL21">
            <v>52516.161290322583</v>
          </cell>
          <cell r="EM21">
            <v>47881.366666666669</v>
          </cell>
          <cell r="EN21">
            <v>48682.516129032258</v>
          </cell>
          <cell r="EO21">
            <v>45408.366666666334</v>
          </cell>
          <cell r="EP21">
            <v>41628.741935483871</v>
          </cell>
          <cell r="EQ21">
            <v>42986.93548387097</v>
          </cell>
          <cell r="ER21">
            <v>47085.035714285354</v>
          </cell>
          <cell r="ES21">
            <v>50364.387096774197</v>
          </cell>
          <cell r="ET21">
            <v>50071.833333333336</v>
          </cell>
          <cell r="EU21">
            <v>46581.161290322583</v>
          </cell>
          <cell r="EV21">
            <v>53826.8</v>
          </cell>
          <cell r="EW21">
            <v>54847.774193548386</v>
          </cell>
          <cell r="EX21">
            <v>52435.903225806454</v>
          </cell>
          <cell r="EY21">
            <v>49542.833333333336</v>
          </cell>
          <cell r="EZ21">
            <v>47797.774193548386</v>
          </cell>
          <cell r="FA21">
            <v>45854</v>
          </cell>
          <cell r="FB21">
            <v>40041.129032257741</v>
          </cell>
          <cell r="FC21">
            <v>44841.645161289998</v>
          </cell>
          <cell r="FD21">
            <v>49448.678571428216</v>
          </cell>
          <cell r="FE21">
            <v>26165.741935483871</v>
          </cell>
          <cell r="FF21">
            <v>12252.933333333332</v>
          </cell>
          <cell r="FG21">
            <v>16754.935483870937</v>
          </cell>
          <cell r="FH21">
            <v>22018.666666666657</v>
          </cell>
          <cell r="FI21">
            <v>27712.458444901553</v>
          </cell>
          <cell r="FJ21">
            <v>30267.890376881351</v>
          </cell>
          <cell r="FK21">
            <v>25000.248512358445</v>
          </cell>
          <cell r="FL21">
            <v>23433.720123739859</v>
          </cell>
          <cell r="FM21">
            <v>24695.152918115215</v>
          </cell>
          <cell r="FN21">
            <v>26055.280807543939</v>
          </cell>
          <cell r="FO21">
            <v>21133.344412297618</v>
          </cell>
          <cell r="FP21">
            <v>24071.364741475496</v>
          </cell>
          <cell r="FQ21">
            <v>37940.138289050228</v>
          </cell>
          <cell r="FR21">
            <v>40522.440357718842</v>
          </cell>
          <cell r="FS21">
            <v>39602.556567117514</v>
          </cell>
          <cell r="FT21">
            <v>47224.092064630328</v>
          </cell>
          <cell r="FU21">
            <v>49240.853640240777</v>
          </cell>
          <cell r="FV21">
            <v>47692.940444799453</v>
          </cell>
          <cell r="FW21">
            <v>45080.82296805943</v>
          </cell>
          <cell r="FX21">
            <v>43679.617804236317</v>
          </cell>
          <cell r="FY21">
            <v>42173.979629685433</v>
          </cell>
          <cell r="FZ21">
            <v>37179.353231097666</v>
          </cell>
          <cell r="GA21">
            <v>39756.640637890749</v>
          </cell>
          <cell r="GB21">
            <v>43743.855282842909</v>
          </cell>
          <cell r="GC21">
            <v>47127.264236700255</v>
          </cell>
          <cell r="GD21">
            <v>47035.014026254532</v>
          </cell>
          <cell r="GE21">
            <v>43893.451609865893</v>
          </cell>
          <cell r="GF21">
            <v>50939.405448360507</v>
          </cell>
          <cell r="GG21">
            <v>52150.191885637789</v>
          </cell>
          <cell r="GH21">
            <v>50022.394949288449</v>
          </cell>
          <cell r="GI21">
            <v>47217.031668283758</v>
          </cell>
          <cell r="GJ21">
            <v>45629.889644772251</v>
          </cell>
          <cell r="GK21">
            <v>43923.365295065058</v>
          </cell>
          <cell r="GL21">
            <v>38543.729027363261</v>
          </cell>
          <cell r="GN21">
            <v>38487.62222222222</v>
          </cell>
          <cell r="GO21">
            <v>40823.626373626263</v>
          </cell>
          <cell r="GP21">
            <v>44008.445652173803</v>
          </cell>
          <cell r="GQ21">
            <v>36800.728260869553</v>
          </cell>
          <cell r="GR21">
            <v>37966.833333333103</v>
          </cell>
          <cell r="GS21">
            <v>41682.945054945056</v>
          </cell>
          <cell r="GT21">
            <v>42795.956521739019</v>
          </cell>
          <cell r="GU21">
            <v>32678.336956521729</v>
          </cell>
          <cell r="GV21">
            <v>33917.966666666551</v>
          </cell>
          <cell r="GW21">
            <v>37020.758241758245</v>
          </cell>
          <cell r="GX21">
            <v>41906.57608695652</v>
          </cell>
          <cell r="GY21">
            <v>32583.021739130425</v>
          </cell>
          <cell r="GZ21">
            <v>36118.73333333333</v>
          </cell>
          <cell r="HA21">
            <v>39799.461538461313</v>
          </cell>
          <cell r="HB21">
            <v>44120.097826086741</v>
          </cell>
          <cell r="HC21">
            <v>34935.173913043363</v>
          </cell>
          <cell r="HD21">
            <v>37778.644444444333</v>
          </cell>
          <cell r="HE21">
            <v>40765.450549450434</v>
          </cell>
          <cell r="HF21">
            <v>45995.815217391195</v>
          </cell>
          <cell r="HG21">
            <v>35950.184782608587</v>
          </cell>
          <cell r="HH21">
            <v>39166.322222222225</v>
          </cell>
          <cell r="HI21">
            <v>42534.857142857029</v>
          </cell>
          <cell r="HJ21">
            <v>46415.141304347824</v>
          </cell>
          <cell r="HK21">
            <v>36285.249999999876</v>
          </cell>
          <cell r="HL21">
            <v>39381.422222222223</v>
          </cell>
          <cell r="HM21">
            <v>43143.29670329659</v>
          </cell>
          <cell r="HN21">
            <v>47285.815217391195</v>
          </cell>
          <cell r="HO21">
            <v>38055.90217391304</v>
          </cell>
          <cell r="HP21">
            <v>41848.73333333333</v>
          </cell>
          <cell r="HQ21">
            <v>46248.94505494483</v>
          </cell>
          <cell r="HR21">
            <v>48689.293478260646</v>
          </cell>
          <cell r="HS21">
            <v>40392.010869565216</v>
          </cell>
          <cell r="HT21">
            <v>44602.955555555556</v>
          </cell>
          <cell r="HU21">
            <v>47590.857142857145</v>
          </cell>
          <cell r="HV21">
            <v>48732.934782608696</v>
          </cell>
          <cell r="HW21">
            <v>41612.489130434675</v>
          </cell>
          <cell r="HX21">
            <v>44873.399999999885</v>
          </cell>
          <cell r="HY21">
            <v>47958.791208790986</v>
          </cell>
          <cell r="HZ21">
            <v>50643.67391304348</v>
          </cell>
          <cell r="IA21">
            <v>43319.815217391304</v>
          </cell>
          <cell r="IB21">
            <v>45849.666666666555</v>
          </cell>
          <cell r="IC21">
            <v>49051.549450549341</v>
          </cell>
          <cell r="ID21">
            <v>51046.326086956302</v>
          </cell>
          <cell r="IE21">
            <v>43173.59782608696</v>
          </cell>
          <cell r="IF21">
            <v>46997.177777777775</v>
          </cell>
          <cell r="IG21">
            <v>49826.208791208679</v>
          </cell>
          <cell r="IH21">
            <v>51737.663043478264</v>
          </cell>
          <cell r="II21">
            <v>45238.043478260755</v>
          </cell>
          <cell r="IJ21">
            <v>46803.022222222105</v>
          </cell>
          <cell r="IK21">
            <v>50120.604395604394</v>
          </cell>
          <cell r="IL21">
            <v>52305.206521739128</v>
          </cell>
          <cell r="IM21">
            <v>44550.282608695539</v>
          </cell>
          <cell r="IN21">
            <v>39842.133333333113</v>
          </cell>
          <cell r="IO21">
            <v>17006.054945054933</v>
          </cell>
          <cell r="IP21">
            <v>27689.111617891558</v>
          </cell>
          <cell r="IQ21">
            <v>24728.408874057113</v>
          </cell>
          <cell r="IR21">
            <v>27836.401961145522</v>
          </cell>
          <cell r="IS21">
            <v>42418.409079682613</v>
          </cell>
          <cell r="IT21">
            <v>47362.742453022067</v>
          </cell>
          <cell r="IU21">
            <v>40998.342293325186</v>
          </cell>
          <cell r="IV21">
            <v>43535.877767021368</v>
          </cell>
          <cell r="IW21">
            <v>47251.973452135098</v>
          </cell>
          <cell r="IX21">
            <v>49824.577629687243</v>
          </cell>
          <cell r="IY21">
            <v>42685.686279219051</v>
          </cell>
          <cell r="IZ21"/>
          <cell r="JA21">
            <v>40036.383561643772</v>
          </cell>
          <cell r="JB21">
            <v>38777.5287671232</v>
          </cell>
          <cell r="JC21">
            <v>36368.627397260236</v>
          </cell>
          <cell r="JD21">
            <v>38754.854794520412</v>
          </cell>
          <cell r="JE21">
            <v>40133.605479451944</v>
          </cell>
          <cell r="JF21">
            <v>41107.060273972544</v>
          </cell>
          <cell r="JG21">
            <v>41977.550684931448</v>
          </cell>
          <cell r="JH21">
            <v>44302.794520547839</v>
          </cell>
          <cell r="JI21">
            <v>45635.104109589018</v>
          </cell>
          <cell r="JJ21">
            <v>46705.471232876633</v>
          </cell>
          <cell r="JK21">
            <v>47283.271232876614</v>
          </cell>
          <cell r="JL21">
            <v>48453.961643835559</v>
          </cell>
          <cell r="JM21">
            <v>48449.183561643775</v>
          </cell>
          <cell r="JN21">
            <v>27276.040781532214</v>
          </cell>
          <cell r="JO21">
            <v>39711.153971008658</v>
          </cell>
          <cell r="JP21">
            <v>45833.15852820711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  <cell r="DI22"/>
          <cell r="DJ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/>
          <cell r="EC22"/>
          <cell r="ED22"/>
          <cell r="EE22"/>
          <cell r="EF22"/>
          <cell r="EG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/>
          <cell r="EZ22"/>
          <cell r="FA22"/>
          <cell r="FB22"/>
          <cell r="FC22"/>
          <cell r="FD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FP22"/>
          <cell r="FQ22"/>
          <cell r="FR22"/>
          <cell r="FS22"/>
          <cell r="FT22"/>
          <cell r="FU22"/>
          <cell r="FV22"/>
          <cell r="FW22"/>
          <cell r="FX22"/>
          <cell r="FY22"/>
          <cell r="FZ22"/>
          <cell r="GA22"/>
          <cell r="GB22"/>
          <cell r="GC22"/>
          <cell r="GD22"/>
          <cell r="GE22"/>
          <cell r="GF22"/>
          <cell r="GG22"/>
          <cell r="GH22"/>
          <cell r="GI22"/>
          <cell r="GJ22"/>
          <cell r="GK22"/>
          <cell r="GL22"/>
          <cell r="GN22"/>
          <cell r="GO22"/>
          <cell r="GP22"/>
          <cell r="GQ22"/>
          <cell r="GR22"/>
          <cell r="GS22"/>
          <cell r="GT22"/>
          <cell r="GU22"/>
          <cell r="GV22"/>
          <cell r="GW22"/>
          <cell r="GX22"/>
          <cell r="GY22"/>
          <cell r="GZ22"/>
          <cell r="HA22"/>
          <cell r="HB22"/>
          <cell r="HC22"/>
          <cell r="HD22"/>
          <cell r="HE22"/>
          <cell r="HF22"/>
          <cell r="HG22"/>
          <cell r="HH22"/>
          <cell r="HI22"/>
          <cell r="HJ22"/>
          <cell r="HK22"/>
          <cell r="HL22"/>
          <cell r="HM22"/>
          <cell r="HN22"/>
          <cell r="HO22"/>
          <cell r="HP22"/>
          <cell r="HQ22"/>
          <cell r="HR22"/>
          <cell r="HS22"/>
          <cell r="HT22"/>
          <cell r="HU22"/>
          <cell r="HV22"/>
          <cell r="HW22"/>
          <cell r="HX22"/>
          <cell r="HY22"/>
          <cell r="HZ22"/>
          <cell r="IA22"/>
          <cell r="IB22"/>
          <cell r="IC22"/>
          <cell r="ID22"/>
          <cell r="IE22"/>
          <cell r="IF22"/>
          <cell r="IG22"/>
          <cell r="IH22"/>
          <cell r="II22"/>
          <cell r="IJ22"/>
          <cell r="IK22"/>
          <cell r="IL22"/>
          <cell r="IM22"/>
          <cell r="IN22"/>
          <cell r="IO22"/>
          <cell r="IP22"/>
          <cell r="IQ22"/>
          <cell r="IR22"/>
          <cell r="IS22"/>
          <cell r="IT22"/>
          <cell r="IU22"/>
          <cell r="IV22"/>
          <cell r="IW22"/>
          <cell r="IX22"/>
          <cell r="IY22"/>
          <cell r="IZ22"/>
        </row>
        <row r="23">
          <cell r="A23" t="str">
            <v>supteco</v>
          </cell>
          <cell r="B23" t="str">
            <v>supteco</v>
          </cell>
          <cell r="C23">
            <v>1694305</v>
          </cell>
          <cell r="D23">
            <v>1530340</v>
          </cell>
          <cell r="E23">
            <v>1694305</v>
          </cell>
          <cell r="F23">
            <v>1639650</v>
          </cell>
          <cell r="G23">
            <v>1699606</v>
          </cell>
          <cell r="H23">
            <v>1644780</v>
          </cell>
          <cell r="I23">
            <v>1702892</v>
          </cell>
          <cell r="J23">
            <v>1702892</v>
          </cell>
          <cell r="K23">
            <v>1655040</v>
          </cell>
          <cell r="L23">
            <v>1719632</v>
          </cell>
          <cell r="M23">
            <v>1676610</v>
          </cell>
          <cell r="N23">
            <v>1727630</v>
          </cell>
          <cell r="O23">
            <v>1727630</v>
          </cell>
          <cell r="P23">
            <v>1559208</v>
          </cell>
          <cell r="Q23">
            <v>1728560</v>
          </cell>
          <cell r="R23">
            <v>1669020</v>
          </cell>
          <cell r="S23">
            <v>1728994</v>
          </cell>
          <cell r="T23">
            <v>1680990</v>
          </cell>
          <cell r="U23">
            <v>1735070</v>
          </cell>
          <cell r="V23">
            <v>1735070</v>
          </cell>
          <cell r="W23">
            <v>1679100</v>
          </cell>
          <cell r="X23">
            <v>1735070</v>
          </cell>
          <cell r="Y23">
            <v>1694190</v>
          </cell>
          <cell r="Z23">
            <v>1787553</v>
          </cell>
          <cell r="AA23">
            <v>1789165</v>
          </cell>
          <cell r="AB23">
            <v>1617868</v>
          </cell>
          <cell r="AC23">
            <v>1791211</v>
          </cell>
          <cell r="AD23">
            <v>1734960</v>
          </cell>
          <cell r="AE23">
            <v>1795458</v>
          </cell>
          <cell r="AF23">
            <v>1739850</v>
          </cell>
          <cell r="AG23">
            <v>1804262</v>
          </cell>
          <cell r="AH23">
            <v>1805750</v>
          </cell>
          <cell r="AI23">
            <v>1746330</v>
          </cell>
          <cell r="AJ23">
            <v>1804541</v>
          </cell>
          <cell r="AK23">
            <v>1756830</v>
          </cell>
          <cell r="AL23">
            <v>1808664</v>
          </cell>
          <cell r="AM23">
            <v>1805905</v>
          </cell>
          <cell r="AN23">
            <v>1636516</v>
          </cell>
          <cell r="AO23">
            <v>1811888</v>
          </cell>
          <cell r="AP23">
            <v>1752900</v>
          </cell>
          <cell r="AQ23">
            <v>1811330</v>
          </cell>
          <cell r="AR23">
            <v>1754190</v>
          </cell>
          <cell r="AS23">
            <v>1816104</v>
          </cell>
          <cell r="AT23">
            <v>1816104</v>
          </cell>
          <cell r="AU23">
            <v>1757490</v>
          </cell>
          <cell r="AV23">
            <v>1816073</v>
          </cell>
          <cell r="AW23">
            <v>1757610</v>
          </cell>
          <cell r="AX23">
            <v>1816228</v>
          </cell>
          <cell r="AY23">
            <v>1816011</v>
          </cell>
          <cell r="AZ23">
            <v>1640268</v>
          </cell>
          <cell r="BA23">
            <v>1814120</v>
          </cell>
          <cell r="BB23">
            <v>1755360</v>
          </cell>
          <cell r="BC23">
            <v>1813841</v>
          </cell>
          <cell r="BD23">
            <v>1756230</v>
          </cell>
          <cell r="BE23">
            <v>1814740</v>
          </cell>
          <cell r="BF23">
            <v>1814709</v>
          </cell>
          <cell r="BG23">
            <v>1755660</v>
          </cell>
          <cell r="BH23">
            <v>1814182</v>
          </cell>
          <cell r="BI23">
            <v>1759860</v>
          </cell>
          <cell r="BJ23">
            <v>1815081</v>
          </cell>
          <cell r="BK23">
            <v>1806742</v>
          </cell>
          <cell r="BL23">
            <v>1629544</v>
          </cell>
          <cell r="BM23">
            <v>1804231</v>
          </cell>
          <cell r="BN23">
            <v>1746030</v>
          </cell>
          <cell r="BO23">
            <v>1804014</v>
          </cell>
          <cell r="BP23">
            <v>1752270</v>
          </cell>
          <cell r="BQ23">
            <v>1809904</v>
          </cell>
          <cell r="BR23">
            <v>1813314</v>
          </cell>
          <cell r="BS23">
            <v>1754970</v>
          </cell>
          <cell r="BT23">
            <v>1814771</v>
          </cell>
          <cell r="BU23">
            <v>1748670</v>
          </cell>
          <cell r="BV23">
            <v>1807734</v>
          </cell>
          <cell r="BW23">
            <v>1806246</v>
          </cell>
          <cell r="BX23">
            <v>1631392</v>
          </cell>
          <cell r="BY23">
            <v>1810152</v>
          </cell>
          <cell r="BZ23">
            <v>1759260</v>
          </cell>
          <cell r="CA23">
            <v>1817437</v>
          </cell>
          <cell r="CB23">
            <v>1764330</v>
          </cell>
          <cell r="CC23">
            <v>1829434</v>
          </cell>
          <cell r="CD23">
            <v>1820723</v>
          </cell>
          <cell r="CE23">
            <v>1765590</v>
          </cell>
          <cell r="CF23">
            <v>1824102</v>
          </cell>
          <cell r="CG23">
            <v>1765830</v>
          </cell>
          <cell r="CH23">
            <v>1824660</v>
          </cell>
          <cell r="CI23">
            <v>1829093</v>
          </cell>
          <cell r="CJ23">
            <v>1656032</v>
          </cell>
          <cell r="CK23">
            <v>1833464</v>
          </cell>
          <cell r="CL23">
            <v>1787520</v>
          </cell>
          <cell r="CM23">
            <v>1844066</v>
          </cell>
          <cell r="CN23">
            <v>1785750</v>
          </cell>
          <cell r="CO23">
            <v>1851661</v>
          </cell>
          <cell r="CP23">
            <v>1851568</v>
          </cell>
          <cell r="CQ23">
            <v>1785660</v>
          </cell>
          <cell r="CR23">
            <v>1844376</v>
          </cell>
          <cell r="CS23">
            <v>1784640</v>
          </cell>
          <cell r="CT23">
            <v>1844128</v>
          </cell>
          <cell r="CU23">
            <v>1844004</v>
          </cell>
          <cell r="CV23">
            <v>1665524</v>
          </cell>
          <cell r="CW23">
            <v>1848003</v>
          </cell>
          <cell r="CX23">
            <v>1790910</v>
          </cell>
          <cell r="CY23">
            <v>1856993</v>
          </cell>
          <cell r="CZ23">
            <v>1797240</v>
          </cell>
          <cell r="DA23">
            <v>1860186</v>
          </cell>
          <cell r="DB23">
            <v>1853521</v>
          </cell>
          <cell r="DC23">
            <v>1793670</v>
          </cell>
          <cell r="DD23">
            <v>1854947</v>
          </cell>
          <cell r="DE23">
            <v>1803270</v>
          </cell>
          <cell r="DF23">
            <v>1863379</v>
          </cell>
          <cell r="DG23">
            <v>1860155</v>
          </cell>
          <cell r="DH23">
            <v>1690304</v>
          </cell>
          <cell r="DI23">
            <v>1875593</v>
          </cell>
          <cell r="DJ23">
            <v>1818720</v>
          </cell>
          <cell r="DK23">
            <v>1879499</v>
          </cell>
          <cell r="DL23">
            <v>1818840</v>
          </cell>
          <cell r="DM23">
            <v>1885451</v>
          </cell>
          <cell r="DN23">
            <v>1885513</v>
          </cell>
          <cell r="DO23">
            <v>1824720</v>
          </cell>
          <cell r="DP23">
            <v>1885420</v>
          </cell>
          <cell r="DQ23">
            <v>1824570</v>
          </cell>
          <cell r="DR23">
            <v>1889915</v>
          </cell>
          <cell r="DS23">
            <v>1889822</v>
          </cell>
          <cell r="DT23">
            <v>1711724</v>
          </cell>
          <cell r="DU23">
            <v>1895495</v>
          </cell>
          <cell r="DV23">
            <v>1834350</v>
          </cell>
          <cell r="DW23">
            <v>1899091</v>
          </cell>
          <cell r="DX23">
            <v>1845390</v>
          </cell>
          <cell r="DY23">
            <v>1904826</v>
          </cell>
          <cell r="DZ23">
            <v>1904857</v>
          </cell>
          <cell r="EA23">
            <v>1843410</v>
          </cell>
          <cell r="EB23">
            <v>1909414</v>
          </cell>
          <cell r="EC23">
            <v>1847790</v>
          </cell>
          <cell r="ED23">
            <v>1909383</v>
          </cell>
          <cell r="EE23">
            <v>1899153</v>
          </cell>
          <cell r="EF23">
            <v>1718724</v>
          </cell>
          <cell r="EG23">
            <v>1902935</v>
          </cell>
          <cell r="EH23">
            <v>1849530</v>
          </cell>
          <cell r="EI23">
            <v>1911956</v>
          </cell>
          <cell r="EJ23">
            <v>1848900</v>
          </cell>
          <cell r="EK23">
            <v>1910530</v>
          </cell>
          <cell r="EL23">
            <v>1918528</v>
          </cell>
          <cell r="EM23">
            <v>1856610</v>
          </cell>
          <cell r="EN23">
            <v>1918683</v>
          </cell>
          <cell r="EO23">
            <v>1860570</v>
          </cell>
          <cell r="EP23">
            <v>1926154</v>
          </cell>
          <cell r="EQ23">
            <v>1926433</v>
          </cell>
          <cell r="ER23">
            <v>1747704</v>
          </cell>
          <cell r="ES23">
            <v>1949931</v>
          </cell>
          <cell r="ET23">
            <v>1887030</v>
          </cell>
          <cell r="EU23">
            <v>1952535</v>
          </cell>
          <cell r="EV23">
            <v>1894740</v>
          </cell>
          <cell r="EW23">
            <v>1962083</v>
          </cell>
          <cell r="EX23">
            <v>1968097</v>
          </cell>
          <cell r="EY23">
            <v>1912020</v>
          </cell>
          <cell r="EZ23">
            <v>1975568</v>
          </cell>
          <cell r="FA23">
            <v>1914840</v>
          </cell>
          <cell r="FB23">
            <v>1979877</v>
          </cell>
          <cell r="FC23">
            <v>1974483</v>
          </cell>
          <cell r="FD23">
            <v>1788920</v>
          </cell>
          <cell r="FE23">
            <v>1980590</v>
          </cell>
          <cell r="FF23">
            <v>1917893</v>
          </cell>
          <cell r="FG23">
            <v>1981589</v>
          </cell>
          <cell r="FH23">
            <v>1917660</v>
          </cell>
          <cell r="FI23">
            <v>1984682</v>
          </cell>
          <cell r="FJ23">
            <v>1987782</v>
          </cell>
          <cell r="FK23">
            <v>1923660</v>
          </cell>
          <cell r="FL23">
            <v>1990882</v>
          </cell>
          <cell r="FM23">
            <v>1926660</v>
          </cell>
          <cell r="FN23">
            <v>1990882</v>
          </cell>
          <cell r="FO23">
            <v>1993982</v>
          </cell>
          <cell r="FP23">
            <v>1803816</v>
          </cell>
          <cell r="FQ23">
            <v>1997082</v>
          </cell>
          <cell r="FR23">
            <v>1935660</v>
          </cell>
          <cell r="FS23">
            <v>2003282</v>
          </cell>
          <cell r="FT23">
            <v>1938660</v>
          </cell>
          <cell r="FU23">
            <v>2006382</v>
          </cell>
          <cell r="FV23">
            <v>2009482</v>
          </cell>
          <cell r="FW23">
            <v>1944660</v>
          </cell>
          <cell r="FX23">
            <v>2012582</v>
          </cell>
          <cell r="FY23">
            <v>1950660</v>
          </cell>
          <cell r="FZ23">
            <v>2015682</v>
          </cell>
          <cell r="GA23">
            <v>2015682</v>
          </cell>
          <cell r="GB23">
            <v>1820616</v>
          </cell>
          <cell r="GC23">
            <v>2015682</v>
          </cell>
          <cell r="GD23">
            <v>1950660</v>
          </cell>
          <cell r="GE23">
            <v>2015682</v>
          </cell>
          <cell r="GF23">
            <v>1950660</v>
          </cell>
          <cell r="GG23">
            <v>2015682</v>
          </cell>
          <cell r="GH23">
            <v>2015682</v>
          </cell>
          <cell r="GI23">
            <v>1950660</v>
          </cell>
          <cell r="GJ23">
            <v>2015682</v>
          </cell>
          <cell r="GK23">
            <v>1950660</v>
          </cell>
          <cell r="GL23">
            <v>2015682</v>
          </cell>
          <cell r="GN23">
            <v>4918950</v>
          </cell>
          <cell r="GO23">
            <v>4984036</v>
          </cell>
          <cell r="GP23">
            <v>5060824</v>
          </cell>
          <cell r="GQ23">
            <v>5123872</v>
          </cell>
          <cell r="GR23">
            <v>5015398</v>
          </cell>
          <cell r="GS23">
            <v>5079004</v>
          </cell>
          <cell r="GT23">
            <v>5149240</v>
          </cell>
          <cell r="GU23">
            <v>5216813</v>
          </cell>
          <cell r="GV23">
            <v>5198244</v>
          </cell>
          <cell r="GW23">
            <v>5270268</v>
          </cell>
          <cell r="GX23">
            <v>5356342</v>
          </cell>
          <cell r="GY23">
            <v>5370035</v>
          </cell>
          <cell r="GZ23">
            <v>5254309</v>
          </cell>
          <cell r="HA23">
            <v>5318420</v>
          </cell>
          <cell r="HB23">
            <v>5389698</v>
          </cell>
          <cell r="HC23">
            <v>5389911</v>
          </cell>
          <cell r="HD23">
            <v>5270399</v>
          </cell>
          <cell r="HE23">
            <v>5325431</v>
          </cell>
          <cell r="HF23">
            <v>5385109</v>
          </cell>
          <cell r="HG23">
            <v>5389123</v>
          </cell>
          <cell r="HH23">
            <v>5240517</v>
          </cell>
          <cell r="HI23">
            <v>5302314</v>
          </cell>
          <cell r="HJ23">
            <v>5378188</v>
          </cell>
          <cell r="HK23">
            <v>5371175</v>
          </cell>
          <cell r="HL23">
            <v>5247790</v>
          </cell>
          <cell r="HM23">
            <v>5341027</v>
          </cell>
          <cell r="HN23">
            <v>5415747</v>
          </cell>
          <cell r="HO23">
            <v>5414592</v>
          </cell>
          <cell r="HP23">
            <v>5318589</v>
          </cell>
          <cell r="HQ23">
            <v>5417336</v>
          </cell>
          <cell r="HR23">
            <v>5488889</v>
          </cell>
          <cell r="HS23">
            <v>5473144</v>
          </cell>
          <cell r="HT23">
            <v>5357531</v>
          </cell>
          <cell r="HU23">
            <v>5445143</v>
          </cell>
          <cell r="HV23">
            <v>5507377</v>
          </cell>
          <cell r="HW23">
            <v>5521596</v>
          </cell>
          <cell r="HX23">
            <v>5426052</v>
          </cell>
          <cell r="HY23">
            <v>5517059</v>
          </cell>
          <cell r="HZ23">
            <v>5595684</v>
          </cell>
          <cell r="IA23">
            <v>5599905</v>
          </cell>
          <cell r="IB23">
            <v>5497041</v>
          </cell>
          <cell r="IC23">
            <v>5578831</v>
          </cell>
          <cell r="ID23">
            <v>5653093</v>
          </cell>
          <cell r="IE23">
            <v>5666587</v>
          </cell>
          <cell r="IF23">
            <v>5520812</v>
          </cell>
          <cell r="IG23">
            <v>5610386</v>
          </cell>
          <cell r="IH23">
            <v>5685668</v>
          </cell>
          <cell r="II23">
            <v>5705407</v>
          </cell>
          <cell r="IJ23">
            <v>5624068</v>
          </cell>
          <cell r="IK23">
            <v>5734305</v>
          </cell>
          <cell r="IL23">
            <v>5842200</v>
          </cell>
          <cell r="IM23">
            <v>5870285</v>
          </cell>
          <cell r="IN23">
            <v>5743993</v>
          </cell>
          <cell r="IO23">
            <v>5817142</v>
          </cell>
          <cell r="IP23">
            <v>5896124</v>
          </cell>
          <cell r="IQ23">
            <v>5908424</v>
          </cell>
          <cell r="IR23">
            <v>5794880</v>
          </cell>
          <cell r="IS23">
            <v>5877602</v>
          </cell>
          <cell r="IT23">
            <v>5960524</v>
          </cell>
          <cell r="IU23">
            <v>5978924</v>
          </cell>
          <cell r="IV23">
            <v>5851980</v>
          </cell>
          <cell r="IW23">
            <v>5917002</v>
          </cell>
          <cell r="IX23">
            <v>5982024</v>
          </cell>
          <cell r="IY23">
            <v>5982024</v>
          </cell>
          <cell r="IZ23"/>
          <cell r="JA23">
            <v>20087682</v>
          </cell>
          <cell r="JB23">
            <v>20460455</v>
          </cell>
          <cell r="JC23">
            <v>21194889</v>
          </cell>
          <cell r="JD23">
            <v>21352338</v>
          </cell>
          <cell r="JE23">
            <v>21370062</v>
          </cell>
          <cell r="JF23">
            <v>21292194</v>
          </cell>
          <cell r="JG23">
            <v>21419156</v>
          </cell>
          <cell r="JH23">
            <v>21697958</v>
          </cell>
          <cell r="JI23">
            <v>21831647</v>
          </cell>
          <cell r="JJ23">
            <v>22138700</v>
          </cell>
          <cell r="JK23">
            <v>22395552</v>
          </cell>
          <cell r="JL23">
            <v>22522273</v>
          </cell>
          <cell r="JM23">
            <v>23070858</v>
          </cell>
          <cell r="JN23">
            <v>23365683</v>
          </cell>
          <cell r="JO23">
            <v>23611930</v>
          </cell>
          <cell r="JP23">
            <v>23733030</v>
          </cell>
        </row>
        <row r="24">
          <cell r="A24" t="str">
            <v>supdeco</v>
          </cell>
          <cell r="B24" t="str">
            <v>supdeco</v>
          </cell>
          <cell r="C24">
            <v>54655</v>
          </cell>
          <cell r="D24">
            <v>54655</v>
          </cell>
          <cell r="E24">
            <v>54655</v>
          </cell>
          <cell r="F24">
            <v>54655</v>
          </cell>
          <cell r="G24">
            <v>54826</v>
          </cell>
          <cell r="H24">
            <v>54826</v>
          </cell>
          <cell r="I24">
            <v>54932</v>
          </cell>
          <cell r="J24">
            <v>54932</v>
          </cell>
          <cell r="K24">
            <v>55168</v>
          </cell>
          <cell r="L24">
            <v>55472</v>
          </cell>
          <cell r="M24">
            <v>55887</v>
          </cell>
          <cell r="N24">
            <v>55730</v>
          </cell>
          <cell r="O24">
            <v>55730</v>
          </cell>
          <cell r="P24">
            <v>55686</v>
          </cell>
          <cell r="Q24">
            <v>55760</v>
          </cell>
          <cell r="R24">
            <v>55634</v>
          </cell>
          <cell r="S24">
            <v>55774</v>
          </cell>
          <cell r="T24">
            <v>56033</v>
          </cell>
          <cell r="U24">
            <v>55970</v>
          </cell>
          <cell r="V24">
            <v>55970</v>
          </cell>
          <cell r="W24">
            <v>55970</v>
          </cell>
          <cell r="X24">
            <v>55970</v>
          </cell>
          <cell r="Y24">
            <v>56473</v>
          </cell>
          <cell r="Z24">
            <v>57663</v>
          </cell>
          <cell r="AA24">
            <v>57715</v>
          </cell>
          <cell r="AB24">
            <v>57781</v>
          </cell>
          <cell r="AC24">
            <v>57781</v>
          </cell>
          <cell r="AD24">
            <v>57832</v>
          </cell>
          <cell r="AE24">
            <v>57918</v>
          </cell>
          <cell r="AF24">
            <v>57995</v>
          </cell>
          <cell r="AG24">
            <v>58202</v>
          </cell>
          <cell r="AH24">
            <v>58250</v>
          </cell>
          <cell r="AI24">
            <v>58211</v>
          </cell>
          <cell r="AJ24">
            <v>58211</v>
          </cell>
          <cell r="AK24">
            <v>58561</v>
          </cell>
          <cell r="AL24">
            <v>58344</v>
          </cell>
          <cell r="AM24">
            <v>58255</v>
          </cell>
          <cell r="AN24">
            <v>58447</v>
          </cell>
          <cell r="AO24">
            <v>58448</v>
          </cell>
          <cell r="AP24">
            <v>58430</v>
          </cell>
          <cell r="AQ24">
            <v>58430</v>
          </cell>
          <cell r="AR24">
            <v>58473</v>
          </cell>
          <cell r="AS24">
            <v>58584</v>
          </cell>
          <cell r="AT24">
            <v>58584</v>
          </cell>
          <cell r="AU24">
            <v>58583</v>
          </cell>
          <cell r="AV24">
            <v>58583</v>
          </cell>
          <cell r="AW24">
            <v>58587</v>
          </cell>
          <cell r="AX24">
            <v>58588</v>
          </cell>
          <cell r="AY24">
            <v>58581</v>
          </cell>
          <cell r="AZ24">
            <v>58581</v>
          </cell>
          <cell r="BA24">
            <v>58520</v>
          </cell>
          <cell r="BB24">
            <v>58512</v>
          </cell>
          <cell r="BC24">
            <v>58511</v>
          </cell>
          <cell r="BD24">
            <v>58541</v>
          </cell>
          <cell r="BE24">
            <v>58540</v>
          </cell>
          <cell r="BF24">
            <v>58539</v>
          </cell>
          <cell r="BG24">
            <v>58522</v>
          </cell>
          <cell r="BH24">
            <v>58522</v>
          </cell>
          <cell r="BI24">
            <v>58662</v>
          </cell>
          <cell r="BJ24">
            <v>58551</v>
          </cell>
          <cell r="BK24">
            <v>58282</v>
          </cell>
          <cell r="BL24">
            <v>58198</v>
          </cell>
          <cell r="BM24">
            <v>58201</v>
          </cell>
          <cell r="BN24">
            <v>58201</v>
          </cell>
          <cell r="BO24">
            <v>58194</v>
          </cell>
          <cell r="BP24">
            <v>58409</v>
          </cell>
          <cell r="BQ24">
            <v>58384</v>
          </cell>
          <cell r="BR24">
            <v>58494</v>
          </cell>
          <cell r="BS24">
            <v>58499</v>
          </cell>
          <cell r="BT24">
            <v>58541</v>
          </cell>
          <cell r="BU24">
            <v>58289</v>
          </cell>
          <cell r="BV24">
            <v>58314</v>
          </cell>
          <cell r="BW24">
            <v>58266</v>
          </cell>
          <cell r="BX24">
            <v>58264</v>
          </cell>
          <cell r="BY24">
            <v>58392</v>
          </cell>
          <cell r="BZ24">
            <v>58642</v>
          </cell>
          <cell r="CA24">
            <v>58627</v>
          </cell>
          <cell r="CB24">
            <v>58811</v>
          </cell>
          <cell r="CC24">
            <v>59014</v>
          </cell>
          <cell r="CD24">
            <v>58733</v>
          </cell>
          <cell r="CE24">
            <v>58853</v>
          </cell>
          <cell r="CF24">
            <v>58842</v>
          </cell>
          <cell r="CG24">
            <v>58861</v>
          </cell>
          <cell r="CH24">
            <v>58860</v>
          </cell>
          <cell r="CI24">
            <v>59003</v>
          </cell>
          <cell r="CJ24">
            <v>59144</v>
          </cell>
          <cell r="CK24">
            <v>59144</v>
          </cell>
          <cell r="CL24">
            <v>59584</v>
          </cell>
          <cell r="CM24">
            <v>59486</v>
          </cell>
          <cell r="CN24">
            <v>59525</v>
          </cell>
          <cell r="CO24">
            <v>59731</v>
          </cell>
          <cell r="CP24">
            <v>59728</v>
          </cell>
          <cell r="CQ24">
            <v>59522</v>
          </cell>
          <cell r="CR24">
            <v>59496</v>
          </cell>
          <cell r="CS24">
            <v>59488</v>
          </cell>
          <cell r="CT24">
            <v>59488</v>
          </cell>
          <cell r="CU24">
            <v>59484</v>
          </cell>
          <cell r="CV24">
            <v>59483</v>
          </cell>
          <cell r="CW24">
            <v>59613</v>
          </cell>
          <cell r="CX24">
            <v>59697</v>
          </cell>
          <cell r="CY24">
            <v>59903</v>
          </cell>
          <cell r="CZ24">
            <v>59908</v>
          </cell>
          <cell r="DA24">
            <v>60006</v>
          </cell>
          <cell r="DB24">
            <v>59791</v>
          </cell>
          <cell r="DC24">
            <v>59789</v>
          </cell>
          <cell r="DD24">
            <v>59837</v>
          </cell>
          <cell r="DE24">
            <v>60109</v>
          </cell>
          <cell r="DF24">
            <v>60109</v>
          </cell>
          <cell r="DG24">
            <v>60005</v>
          </cell>
          <cell r="DH24">
            <v>60368</v>
          </cell>
          <cell r="DI24">
            <v>60503</v>
          </cell>
          <cell r="DJ24">
            <v>60624</v>
          </cell>
          <cell r="DK24">
            <v>60629</v>
          </cell>
          <cell r="DL24">
            <v>60628</v>
          </cell>
          <cell r="DM24">
            <v>60821</v>
          </cell>
          <cell r="DN24">
            <v>60823</v>
          </cell>
          <cell r="DO24">
            <v>60824</v>
          </cell>
          <cell r="DP24">
            <v>60820</v>
          </cell>
          <cell r="DQ24">
            <v>60819</v>
          </cell>
          <cell r="DR24">
            <v>60965</v>
          </cell>
          <cell r="DS24">
            <v>60962</v>
          </cell>
          <cell r="DT24">
            <v>61133</v>
          </cell>
          <cell r="DU24">
            <v>61145</v>
          </cell>
          <cell r="DV24">
            <v>61145</v>
          </cell>
          <cell r="DW24">
            <v>61261</v>
          </cell>
          <cell r="DX24">
            <v>61513</v>
          </cell>
          <cell r="DY24">
            <v>61446</v>
          </cell>
          <cell r="DZ24">
            <v>61447</v>
          </cell>
          <cell r="EA24">
            <v>61447</v>
          </cell>
          <cell r="EB24">
            <v>61594</v>
          </cell>
          <cell r="EC24">
            <v>61593</v>
          </cell>
          <cell r="ED24">
            <v>61593</v>
          </cell>
          <cell r="EE24">
            <v>61263</v>
          </cell>
          <cell r="EF24">
            <v>61383</v>
          </cell>
          <cell r="EG24">
            <v>61385</v>
          </cell>
          <cell r="EH24">
            <v>61651</v>
          </cell>
          <cell r="EI24">
            <v>61676</v>
          </cell>
          <cell r="EJ24">
            <v>61630</v>
          </cell>
          <cell r="EK24">
            <v>61630</v>
          </cell>
          <cell r="EL24">
            <v>61888</v>
          </cell>
          <cell r="EM24">
            <v>61887</v>
          </cell>
          <cell r="EN24">
            <v>61893</v>
          </cell>
          <cell r="EO24">
            <v>62019</v>
          </cell>
          <cell r="EP24">
            <v>62134</v>
          </cell>
          <cell r="EQ24">
            <v>62143</v>
          </cell>
          <cell r="ER24">
            <v>62418</v>
          </cell>
          <cell r="ES24">
            <v>62901</v>
          </cell>
          <cell r="ET24">
            <v>62901</v>
          </cell>
          <cell r="EU24">
            <v>62985</v>
          </cell>
          <cell r="EV24">
            <v>63158</v>
          </cell>
          <cell r="EW24">
            <v>63293</v>
          </cell>
          <cell r="EX24">
            <v>63487</v>
          </cell>
          <cell r="EY24">
            <v>63734</v>
          </cell>
          <cell r="EZ24">
            <v>63728</v>
          </cell>
          <cell r="FA24">
            <v>63828</v>
          </cell>
          <cell r="FB24">
            <v>63867</v>
          </cell>
          <cell r="FC24">
            <v>63693</v>
          </cell>
          <cell r="FD24">
            <v>63890</v>
          </cell>
          <cell r="FE24">
            <v>63890</v>
          </cell>
          <cell r="FF24">
            <v>63930</v>
          </cell>
          <cell r="FG24">
            <v>63922</v>
          </cell>
          <cell r="FH24">
            <v>63922</v>
          </cell>
          <cell r="FI24">
            <v>64022</v>
          </cell>
          <cell r="FJ24">
            <v>64122</v>
          </cell>
          <cell r="FK24">
            <v>64122</v>
          </cell>
          <cell r="FL24">
            <v>64222</v>
          </cell>
          <cell r="FM24">
            <v>64222</v>
          </cell>
          <cell r="FN24">
            <v>64222</v>
          </cell>
          <cell r="FO24">
            <v>64322</v>
          </cell>
          <cell r="FP24">
            <v>64422</v>
          </cell>
          <cell r="FQ24">
            <v>64422</v>
          </cell>
          <cell r="FR24">
            <v>64522</v>
          </cell>
          <cell r="FS24">
            <v>64622</v>
          </cell>
          <cell r="FT24">
            <v>64622</v>
          </cell>
          <cell r="FU24">
            <v>64722</v>
          </cell>
          <cell r="FV24">
            <v>64822</v>
          </cell>
          <cell r="FW24">
            <v>64822</v>
          </cell>
          <cell r="FX24">
            <v>64922</v>
          </cell>
          <cell r="FY24">
            <v>65022</v>
          </cell>
          <cell r="FZ24">
            <v>65022</v>
          </cell>
          <cell r="GA24">
            <v>65022</v>
          </cell>
          <cell r="GB24">
            <v>65022</v>
          </cell>
          <cell r="GC24">
            <v>65022</v>
          </cell>
          <cell r="GD24">
            <v>65022</v>
          </cell>
          <cell r="GE24">
            <v>65022</v>
          </cell>
          <cell r="GF24">
            <v>65022</v>
          </cell>
          <cell r="GG24">
            <v>65022</v>
          </cell>
          <cell r="GH24">
            <v>65022</v>
          </cell>
          <cell r="GI24">
            <v>65022</v>
          </cell>
          <cell r="GJ24">
            <v>65022</v>
          </cell>
          <cell r="GK24">
            <v>65022</v>
          </cell>
          <cell r="GL24">
            <v>65022</v>
          </cell>
          <cell r="GN24">
            <v>54655</v>
          </cell>
          <cell r="GO24">
            <v>54769.626373626372</v>
          </cell>
          <cell r="GP24">
            <v>55008.956521739128</v>
          </cell>
          <cell r="GQ24">
            <v>55694.260869565216</v>
          </cell>
          <cell r="GR24">
            <v>55726.644444444442</v>
          </cell>
          <cell r="GS24">
            <v>55813.230769230766</v>
          </cell>
          <cell r="GT24">
            <v>55970</v>
          </cell>
          <cell r="GU24">
            <v>56704.489130434784</v>
          </cell>
          <cell r="GV24">
            <v>57758.26666666667</v>
          </cell>
          <cell r="GW24">
            <v>57915.032967032967</v>
          </cell>
          <cell r="GX24">
            <v>58221.108695652176</v>
          </cell>
          <cell r="GY24">
            <v>58369.945652173912</v>
          </cell>
          <cell r="GZ24">
            <v>58381.211111111108</v>
          </cell>
          <cell r="HA24">
            <v>58444.175824175822</v>
          </cell>
          <cell r="HB24">
            <v>58583.67391304348</v>
          </cell>
          <cell r="HC24">
            <v>58585.989130434784</v>
          </cell>
          <cell r="HD24">
            <v>58559.988888888889</v>
          </cell>
          <cell r="HE24">
            <v>58521.219780219777</v>
          </cell>
          <cell r="HF24">
            <v>58533.793478260872</v>
          </cell>
          <cell r="HG24">
            <v>58577.42391304348</v>
          </cell>
          <cell r="HH24">
            <v>58227.966666666667</v>
          </cell>
          <cell r="HI24">
            <v>58267.18681318681</v>
          </cell>
          <cell r="HJ24">
            <v>58458.565217391304</v>
          </cell>
          <cell r="HK24">
            <v>58382.336956521736</v>
          </cell>
          <cell r="HL24">
            <v>58308.777777777781</v>
          </cell>
          <cell r="HM24">
            <v>58692.604395604394</v>
          </cell>
          <cell r="HN24">
            <v>58866.815217391304</v>
          </cell>
          <cell r="HO24">
            <v>58854.260869565216</v>
          </cell>
          <cell r="HP24">
            <v>59095.433333333334</v>
          </cell>
          <cell r="HQ24">
            <v>59531.164835164833</v>
          </cell>
          <cell r="HR24">
            <v>59661.836956521736</v>
          </cell>
          <cell r="HS24">
            <v>59490.695652173912</v>
          </cell>
          <cell r="HT24">
            <v>59528.12222222222</v>
          </cell>
          <cell r="HU24">
            <v>59836.73626373626</v>
          </cell>
          <cell r="HV24">
            <v>59862.793478260872</v>
          </cell>
          <cell r="HW24">
            <v>60017.34782608696</v>
          </cell>
          <cell r="HX24">
            <v>60289.466666666667</v>
          </cell>
          <cell r="HY24">
            <v>60627.021978021978</v>
          </cell>
          <cell r="HZ24">
            <v>60822.65217391304</v>
          </cell>
          <cell r="IA24">
            <v>60868.532608695656</v>
          </cell>
          <cell r="IB24">
            <v>61078.23333333333</v>
          </cell>
          <cell r="IC24">
            <v>61305.835164835167</v>
          </cell>
          <cell r="ID24">
            <v>61446.663043478264</v>
          </cell>
          <cell r="IE24">
            <v>61593.336956521736</v>
          </cell>
          <cell r="IF24">
            <v>61342.355555555558</v>
          </cell>
          <cell r="IG24">
            <v>61652.593406593405</v>
          </cell>
          <cell r="IH24">
            <v>61800.739130434784</v>
          </cell>
          <cell r="II24">
            <v>62015.293478260872</v>
          </cell>
          <cell r="IJ24">
            <v>62489.644444444442</v>
          </cell>
          <cell r="IK24">
            <v>63014.340659340662</v>
          </cell>
          <cell r="IL24">
            <v>63502.17391304348</v>
          </cell>
          <cell r="IM24">
            <v>63807.445652173912</v>
          </cell>
          <cell r="IN24">
            <v>63822.144444444442</v>
          </cell>
          <cell r="IO24">
            <v>63924.637362637361</v>
          </cell>
          <cell r="IP24">
            <v>64088.304347826088</v>
          </cell>
          <cell r="IQ24">
            <v>64222</v>
          </cell>
          <cell r="IR24">
            <v>64387.555555555555</v>
          </cell>
          <cell r="IS24">
            <v>64589.032967032967</v>
          </cell>
          <cell r="IT24">
            <v>64788.304347826088</v>
          </cell>
          <cell r="IU24">
            <v>64988.304347826088</v>
          </cell>
          <cell r="IV24">
            <v>65022</v>
          </cell>
          <cell r="IW24">
            <v>65022</v>
          </cell>
          <cell r="IX24">
            <v>65022</v>
          </cell>
          <cell r="IY24">
            <v>65022</v>
          </cell>
          <cell r="IZ24"/>
          <cell r="JA24">
            <v>55034.745205479448</v>
          </cell>
          <cell r="JB24">
            <v>56056.04109589041</v>
          </cell>
          <cell r="JC24">
            <v>58068.189041095888</v>
          </cell>
          <cell r="JD24">
            <v>58499.556164383561</v>
          </cell>
          <cell r="JE24">
            <v>58548.115068493149</v>
          </cell>
          <cell r="JF24">
            <v>58334.778082191784</v>
          </cell>
          <cell r="JG24">
            <v>58682.61917808219</v>
          </cell>
          <cell r="JH24">
            <v>59446.460273972603</v>
          </cell>
          <cell r="JI24">
            <v>59812.731506849312</v>
          </cell>
          <cell r="JJ24">
            <v>60653.972602739726</v>
          </cell>
          <cell r="JK24">
            <v>61357.676712328765</v>
          </cell>
          <cell r="JL24">
            <v>61704.857534246577</v>
          </cell>
          <cell r="JM24">
            <v>63207.830136986304</v>
          </cell>
          <cell r="JN24">
            <v>64015.569863013698</v>
          </cell>
          <cell r="JO24">
            <v>64690.219178082189</v>
          </cell>
          <cell r="JP24">
            <v>65022</v>
          </cell>
        </row>
        <row r="25">
          <cell r="A25" t="str">
            <v>occeco</v>
          </cell>
          <cell r="B25" t="str">
            <v>occeco</v>
          </cell>
          <cell r="C25">
            <v>0.61609863631400485</v>
          </cell>
          <cell r="D25">
            <v>0.75044826639831674</v>
          </cell>
          <cell r="E25">
            <v>0.75050595967077949</v>
          </cell>
          <cell r="F25">
            <v>0.73081450309517271</v>
          </cell>
          <cell r="G25">
            <v>0.69906437138959854</v>
          </cell>
          <cell r="H25">
            <v>0.80772869319909046</v>
          </cell>
          <cell r="I25">
            <v>0.84462432144845356</v>
          </cell>
          <cell r="J25">
            <v>0.84712888427451649</v>
          </cell>
          <cell r="K25">
            <v>0.70566511987625069</v>
          </cell>
          <cell r="L25">
            <v>0.73228283725820409</v>
          </cell>
          <cell r="M25">
            <v>0.70981027191773882</v>
          </cell>
          <cell r="N25">
            <v>0.54197658063358412</v>
          </cell>
          <cell r="O25">
            <v>0.61401573253532293</v>
          </cell>
          <cell r="P25">
            <v>0.70122972688697727</v>
          </cell>
          <cell r="Q25">
            <v>0.73058499560327095</v>
          </cell>
          <cell r="R25">
            <v>0.73954715941091176</v>
          </cell>
          <cell r="S25">
            <v>0.71242988697473786</v>
          </cell>
          <cell r="T25">
            <v>0.78944074622692584</v>
          </cell>
          <cell r="U25">
            <v>0.8082498112468085</v>
          </cell>
          <cell r="V25">
            <v>0.84018396952283769</v>
          </cell>
          <cell r="W25">
            <v>0.64146268834494669</v>
          </cell>
          <cell r="X25">
            <v>0.68331479421579533</v>
          </cell>
          <cell r="Y25">
            <v>0.57408319019708476</v>
          </cell>
          <cell r="Z25">
            <v>0.47450453217331179</v>
          </cell>
          <cell r="AA25">
            <v>0.52583747166974537</v>
          </cell>
          <cell r="AB25">
            <v>0.62842147814283988</v>
          </cell>
          <cell r="AC25">
            <v>0.61137632584881962</v>
          </cell>
          <cell r="AD25">
            <v>0.64050698575183285</v>
          </cell>
          <cell r="AE25">
            <v>0.6113448490580119</v>
          </cell>
          <cell r="AF25">
            <v>0.66671897002615166</v>
          </cell>
          <cell r="AG25">
            <v>0.78976833741441099</v>
          </cell>
          <cell r="AH25">
            <v>0.74895583552540501</v>
          </cell>
          <cell r="AI25">
            <v>0.61731116112075035</v>
          </cell>
          <cell r="AJ25">
            <v>0.64781348830533636</v>
          </cell>
          <cell r="AK25">
            <v>0.54390407723001033</v>
          </cell>
          <cell r="AL25">
            <v>0.48272371208803844</v>
          </cell>
          <cell r="AM25">
            <v>0.5329820782377811</v>
          </cell>
          <cell r="AN25">
            <v>0.63712850958988487</v>
          </cell>
          <cell r="AO25">
            <v>0.68740451948464809</v>
          </cell>
          <cell r="AP25">
            <v>0.66178846482971077</v>
          </cell>
          <cell r="AQ25">
            <v>0.64940623740565773</v>
          </cell>
          <cell r="AR25">
            <v>0.73276726010294779</v>
          </cell>
          <cell r="AS25">
            <v>0.82644991696510217</v>
          </cell>
          <cell r="AT25">
            <v>0.78014419879037211</v>
          </cell>
          <cell r="AU25">
            <v>0.64939601363307897</v>
          </cell>
          <cell r="AV25">
            <v>0.65604686595748074</v>
          </cell>
          <cell r="AW25">
            <v>0.60717223957532673</v>
          </cell>
          <cell r="AX25">
            <v>0.52605454821751452</v>
          </cell>
          <cell r="AY25">
            <v>0.57110006492251419</v>
          </cell>
          <cell r="AZ25">
            <v>0.67003136072885039</v>
          </cell>
          <cell r="BA25">
            <v>0.69671410932022138</v>
          </cell>
          <cell r="BB25">
            <v>0.67374042931364508</v>
          </cell>
          <cell r="BC25">
            <v>0.65478782318847129</v>
          </cell>
          <cell r="BD25">
            <v>0.76260968096433268</v>
          </cell>
          <cell r="BE25">
            <v>0.86538898134167985</v>
          </cell>
          <cell r="BF25">
            <v>0.79116321129172229</v>
          </cell>
          <cell r="BG25">
            <v>0.69798708178121049</v>
          </cell>
          <cell r="BH25">
            <v>0.65973424937520053</v>
          </cell>
          <cell r="BI25">
            <v>0.60478731262713514</v>
          </cell>
          <cell r="BJ25">
            <v>0.57639190757878023</v>
          </cell>
          <cell r="BK25">
            <v>0.57888342663202608</v>
          </cell>
          <cell r="BL25">
            <v>0.68839258099198308</v>
          </cell>
          <cell r="BM25">
            <v>0.75229280507872887</v>
          </cell>
          <cell r="BN25">
            <v>0.7114757478393785</v>
          </cell>
          <cell r="BO25">
            <v>0.67869262655389595</v>
          </cell>
          <cell r="BP25">
            <v>0.80127092286006152</v>
          </cell>
          <cell r="BQ25">
            <v>0.86442264341092123</v>
          </cell>
          <cell r="BR25">
            <v>0.8176846370788512</v>
          </cell>
          <cell r="BS25">
            <v>0.6968506584158134</v>
          </cell>
          <cell r="BT25">
            <v>0.70063660924711713</v>
          </cell>
          <cell r="BU25">
            <v>0.61696660890847899</v>
          </cell>
          <cell r="BV25">
            <v>0.54647254518640409</v>
          </cell>
          <cell r="BW25">
            <v>0.6237206892084467</v>
          </cell>
          <cell r="BX25">
            <v>0.67874060924658208</v>
          </cell>
          <cell r="BY25">
            <v>0.72394086242481293</v>
          </cell>
          <cell r="BZ25">
            <v>0.71073974284642405</v>
          </cell>
          <cell r="CA25">
            <v>0.69706075093662123</v>
          </cell>
          <cell r="CB25">
            <v>0.79849007838669073</v>
          </cell>
          <cell r="CC25">
            <v>0.87998528506631013</v>
          </cell>
          <cell r="CD25">
            <v>0.82384909730914591</v>
          </cell>
          <cell r="CE25">
            <v>0.70255212138717937</v>
          </cell>
          <cell r="CF25">
            <v>0.70565571442825015</v>
          </cell>
          <cell r="CG25">
            <v>0.66381248478052812</v>
          </cell>
          <cell r="CH25">
            <v>0.57094198371203397</v>
          </cell>
          <cell r="CI25">
            <v>0.6248960550393009</v>
          </cell>
          <cell r="CJ25">
            <v>0.73286868852775788</v>
          </cell>
          <cell r="CK25">
            <v>0.76889374430040625</v>
          </cell>
          <cell r="CL25">
            <v>0.76915670873612607</v>
          </cell>
          <cell r="CM25">
            <v>0.74772161083171096</v>
          </cell>
          <cell r="CN25">
            <v>0.81474058518829062</v>
          </cell>
          <cell r="CO25">
            <v>0.86858339620480751</v>
          </cell>
          <cell r="CP25">
            <v>0.8552939994642379</v>
          </cell>
          <cell r="CQ25">
            <v>0.7209983983513043</v>
          </cell>
          <cell r="CR25">
            <v>0.75254394982368022</v>
          </cell>
          <cell r="CS25">
            <v>0.67284550385511921</v>
          </cell>
          <cell r="CT25">
            <v>0.61129379305557963</v>
          </cell>
          <cell r="CU25">
            <v>0.66338413582616962</v>
          </cell>
          <cell r="CV25">
            <v>0.78322557945727589</v>
          </cell>
          <cell r="CW25">
            <v>0.80438289331781387</v>
          </cell>
          <cell r="CX25">
            <v>0.79525492626653493</v>
          </cell>
          <cell r="CY25">
            <v>0.75991885806785486</v>
          </cell>
          <cell r="CZ25">
            <v>0.83203912666087998</v>
          </cell>
          <cell r="DA25">
            <v>0.86437324009534533</v>
          </cell>
          <cell r="DB25">
            <v>0.8294203302795059</v>
          </cell>
          <cell r="DC25">
            <v>0.74606086961369711</v>
          </cell>
          <cell r="DD25">
            <v>0.78022013566964443</v>
          </cell>
          <cell r="DE25">
            <v>0.67403106578604421</v>
          </cell>
          <cell r="DF25">
            <v>0.62554209315442</v>
          </cell>
          <cell r="DG25">
            <v>0.67726237867274497</v>
          </cell>
          <cell r="DH25">
            <v>0.7511341155200425</v>
          </cell>
          <cell r="DI25">
            <v>0.80462445743826083</v>
          </cell>
          <cell r="DJ25">
            <v>0.79153360605260847</v>
          </cell>
          <cell r="DK25">
            <v>0.74561412376382752</v>
          </cell>
          <cell r="DL25">
            <v>0.83750687251214506</v>
          </cell>
          <cell r="DM25">
            <v>0.87360901980481065</v>
          </cell>
          <cell r="DN25">
            <v>0.83157156699529522</v>
          </cell>
          <cell r="DO25">
            <v>0.79142662983909862</v>
          </cell>
          <cell r="DP25">
            <v>0.76631891037540711</v>
          </cell>
          <cell r="DQ25">
            <v>0.70489265964035364</v>
          </cell>
          <cell r="DR25">
            <v>0.6637674181113965</v>
          </cell>
          <cell r="DS25">
            <v>0.66583149100814787</v>
          </cell>
          <cell r="DT25">
            <v>0.75886649950576146</v>
          </cell>
          <cell r="DU25">
            <v>0.82785604815628111</v>
          </cell>
          <cell r="DV25">
            <v>0.80158366723907104</v>
          </cell>
          <cell r="DW25">
            <v>0.75203821196561937</v>
          </cell>
          <cell r="DX25">
            <v>0.84812261906697228</v>
          </cell>
          <cell r="DY25">
            <v>0.88626887705228719</v>
          </cell>
          <cell r="DZ25">
            <v>0.82522730052701598</v>
          </cell>
          <cell r="EA25">
            <v>0.77906380023976762</v>
          </cell>
          <cell r="EB25">
            <v>0.76135819680802597</v>
          </cell>
          <cell r="EC25">
            <v>0.70471806861169284</v>
          </cell>
          <cell r="ED25">
            <v>0.63688217607467967</v>
          </cell>
          <cell r="EE25">
            <v>0.66991916922965133</v>
          </cell>
          <cell r="EF25">
            <v>0.79861979003027828</v>
          </cell>
          <cell r="EG25">
            <v>0.83285030755123013</v>
          </cell>
          <cell r="EH25">
            <v>0.78873335387908816</v>
          </cell>
          <cell r="EI25">
            <v>0.77464701070526731</v>
          </cell>
          <cell r="EJ25">
            <v>0.86230082751906534</v>
          </cell>
          <cell r="EK25">
            <v>0.88740977634478391</v>
          </cell>
          <cell r="EL25">
            <v>0.84856775611301993</v>
          </cell>
          <cell r="EM25">
            <v>0.7736902203478383</v>
          </cell>
          <cell r="EN25">
            <v>0.78655932220173941</v>
          </cell>
          <cell r="EO25">
            <v>0.73216863649311237</v>
          </cell>
          <cell r="EP25">
            <v>0.66998329313232485</v>
          </cell>
          <cell r="EQ25">
            <v>0.69174219918367263</v>
          </cell>
          <cell r="ER25">
            <v>0.7543502789946066</v>
          </cell>
          <cell r="ES25">
            <v>0.80069294759660725</v>
          </cell>
          <cell r="ET25">
            <v>0.79604192832122433</v>
          </cell>
          <cell r="EU25">
            <v>0.73955959816341321</v>
          </cell>
          <cell r="EV25">
            <v>0.85225624623958962</v>
          </cell>
          <cell r="EW25">
            <v>0.866569355119024</v>
          </cell>
          <cell r="EX25">
            <v>0.8259313438311221</v>
          </cell>
          <cell r="EY25">
            <v>0.77733758015083521</v>
          </cell>
          <cell r="EZ25">
            <v>0.75002784009459555</v>
          </cell>
          <cell r="FA25">
            <v>0.71839944851789184</v>
          </cell>
          <cell r="FB25">
            <v>0.62694551227171691</v>
          </cell>
          <cell r="FC25">
            <v>0.70402783918625278</v>
          </cell>
          <cell r="FD25">
            <v>0.77396585649441563</v>
          </cell>
          <cell r="FE25">
            <v>0.4095436208402547</v>
          </cell>
          <cell r="FF25">
            <v>0.19166237091724408</v>
          </cell>
          <cell r="FG25">
            <v>0.26211443125809541</v>
          </cell>
          <cell r="FH25">
            <v>0.34446147909431274</v>
          </cell>
          <cell r="FI25">
            <v>0.43285836813753953</v>
          </cell>
          <cell r="FJ25">
            <v>0.47203596857367752</v>
          </cell>
          <cell r="FK25">
            <v>0.38988566345963077</v>
          </cell>
          <cell r="FL25">
            <v>0.36488617800348566</v>
          </cell>
          <cell r="FM25">
            <v>0.38452793307768701</v>
          </cell>
          <cell r="FN25">
            <v>0.40570646830593782</v>
          </cell>
          <cell r="FO25">
            <v>0.32855546177509437</v>
          </cell>
          <cell r="FP25">
            <v>0.37365131075526209</v>
          </cell>
          <cell r="FQ25">
            <v>0.58893139438468578</v>
          </cell>
          <cell r="FR25">
            <v>0.62804067384332229</v>
          </cell>
          <cell r="FS25">
            <v>0.61283396625170239</v>
          </cell>
          <cell r="FT25">
            <v>0.73077422649608992</v>
          </cell>
          <cell r="FU25">
            <v>0.76080550106981826</v>
          </cell>
          <cell r="FV25">
            <v>0.73575237488506151</v>
          </cell>
          <cell r="FW25">
            <v>0.69545560100057746</v>
          </cell>
          <cell r="FX25">
            <v>0.67280148184338617</v>
          </cell>
          <cell r="FY25">
            <v>0.64861092598944103</v>
          </cell>
          <cell r="FZ25">
            <v>0.57179651857982938</v>
          </cell>
          <cell r="GA25">
            <v>0.61143367841485574</v>
          </cell>
          <cell r="GB25">
            <v>0.67275468738031607</v>
          </cell>
          <cell r="GC25">
            <v>0.72478952103442307</v>
          </cell>
          <cell r="GD25">
            <v>0.72337076722116411</v>
          </cell>
          <cell r="GE25">
            <v>0.67505539063495268</v>
          </cell>
          <cell r="GF25">
            <v>0.78341800388115579</v>
          </cell>
          <cell r="GG25">
            <v>0.80203918497797344</v>
          </cell>
          <cell r="GH25">
            <v>0.76931492339959484</v>
          </cell>
          <cell r="GI25">
            <v>0.72617009117350684</v>
          </cell>
          <cell r="GJ25">
            <v>0.70176078319295387</v>
          </cell>
          <cell r="GK25">
            <v>0.67551544546561249</v>
          </cell>
          <cell r="GL25">
            <v>0.59277981340720465</v>
          </cell>
          <cell r="GN25">
            <v>0.70419215482979092</v>
          </cell>
          <cell r="GO25">
            <v>0.74536981675092029</v>
          </cell>
          <cell r="GP25">
            <v>0.80002327684187191</v>
          </cell>
          <cell r="GQ25">
            <v>0.66076338362863063</v>
          </cell>
          <cell r="GR25">
            <v>0.68130485357293269</v>
          </cell>
          <cell r="GS25">
            <v>0.74682910271383918</v>
          </cell>
          <cell r="GT25">
            <v>0.76462312885008077</v>
          </cell>
          <cell r="GU25">
            <v>0.57629188548640697</v>
          </cell>
          <cell r="GV25">
            <v>0.58724003721256446</v>
          </cell>
          <cell r="GW25">
            <v>0.63922536766631222</v>
          </cell>
          <cell r="GX25">
            <v>0.71978320279026242</v>
          </cell>
          <cell r="GY25">
            <v>0.55821572857532564</v>
          </cell>
          <cell r="GZ25">
            <v>0.61867050453256556</v>
          </cell>
          <cell r="HA25">
            <v>0.68098250984314501</v>
          </cell>
          <cell r="HB25">
            <v>0.75311251205540275</v>
          </cell>
          <cell r="HC25">
            <v>0.59630595013535281</v>
          </cell>
          <cell r="HD25">
            <v>0.6451272474816403</v>
          </cell>
          <cell r="HE25">
            <v>0.6965926325963081</v>
          </cell>
          <cell r="HF25">
            <v>0.78579932179645573</v>
          </cell>
          <cell r="HG25">
            <v>0.61372082247890603</v>
          </cell>
          <cell r="HH25">
            <v>0.67263764243108071</v>
          </cell>
          <cell r="HI25">
            <v>0.72999675236132555</v>
          </cell>
          <cell r="HJ25">
            <v>0.79398358703712102</v>
          </cell>
          <cell r="HK25">
            <v>0.62151074951011442</v>
          </cell>
          <cell r="HL25">
            <v>0.67539440412059171</v>
          </cell>
          <cell r="HM25">
            <v>0.73507211253565841</v>
          </cell>
          <cell r="HN25">
            <v>0.80326776712427472</v>
          </cell>
          <cell r="HO25">
            <v>0.64661252408307035</v>
          </cell>
          <cell r="HP25">
            <v>0.70815511407254816</v>
          </cell>
          <cell r="HQ25">
            <v>0.77688627768334462</v>
          </cell>
          <cell r="HR25">
            <v>0.81608773651643884</v>
          </cell>
          <cell r="HS25">
            <v>0.67896349885915663</v>
          </cell>
          <cell r="HT25">
            <v>0.74927536583549403</v>
          </cell>
          <cell r="HU25">
            <v>0.79534513602305756</v>
          </cell>
          <cell r="HV25">
            <v>0.8140771913744056</v>
          </cell>
          <cell r="HW25">
            <v>0.69334101951681903</v>
          </cell>
          <cell r="HX25">
            <v>0.74429917000426637</v>
          </cell>
          <cell r="HY25">
            <v>0.79104646152959024</v>
          </cell>
          <cell r="HZ25">
            <v>0.83264494564024705</v>
          </cell>
          <cell r="IA25">
            <v>0.71169475196454224</v>
          </cell>
          <cell r="IB25">
            <v>0.75067113379725381</v>
          </cell>
          <cell r="IC25">
            <v>0.80011224573750128</v>
          </cell>
          <cell r="ID25">
            <v>0.83074203803121216</v>
          </cell>
          <cell r="IE25">
            <v>0.70094591329842815</v>
          </cell>
          <cell r="IF25">
            <v>0.76614563220048071</v>
          </cell>
          <cell r="IG25">
            <v>0.80817701313242796</v>
          </cell>
          <cell r="IH25">
            <v>0.83716900107428005</v>
          </cell>
          <cell r="II25">
            <v>0.72946592591904302</v>
          </cell>
          <cell r="IJ25">
            <v>0.74897245196892881</v>
          </cell>
          <cell r="IK25">
            <v>0.79538409624182882</v>
          </cell>
          <cell r="IL25">
            <v>0.82367584129266369</v>
          </cell>
          <cell r="IM25">
            <v>0.69819880976817816</v>
          </cell>
          <cell r="IN25">
            <v>0.62426817024324022</v>
          </cell>
          <cell r="IO25">
            <v>0.26603287318755481</v>
          </cell>
          <cell r="IP25">
            <v>0.43204625086684462</v>
          </cell>
          <cell r="IQ25">
            <v>0.38504576117307326</v>
          </cell>
          <cell r="IR25">
            <v>0.43232580769629347</v>
          </cell>
          <cell r="IS25">
            <v>0.65674321368665622</v>
          </cell>
          <cell r="IT25">
            <v>0.7310384633428253</v>
          </cell>
          <cell r="IU25">
            <v>0.63085723969495466</v>
          </cell>
          <cell r="IV25">
            <v>0.66955611588418329</v>
          </cell>
          <cell r="IW25">
            <v>0.72670747519508938</v>
          </cell>
          <cell r="IX25">
            <v>0.76627260972728073</v>
          </cell>
          <cell r="IY25">
            <v>0.65648067237579666</v>
          </cell>
          <cell r="IZ25"/>
          <cell r="JA25">
            <v>0.72747467826302592</v>
          </cell>
          <cell r="JB25">
            <v>0.69176359958759315</v>
          </cell>
          <cell r="JC25">
            <v>0.62630896533593483</v>
          </cell>
          <cell r="JD25">
            <v>0.66248117653438932</v>
          </cell>
          <cell r="JE25">
            <v>0.68548074404276227</v>
          </cell>
          <cell r="JF25">
            <v>0.704675009066702</v>
          </cell>
          <cell r="JG25">
            <v>0.7153319206415033</v>
          </cell>
          <cell r="JH25">
            <v>0.74525538301806837</v>
          </cell>
          <cell r="JI25">
            <v>0.76296639461053906</v>
          </cell>
          <cell r="JJ25">
            <v>0.77003152849986545</v>
          </cell>
          <cell r="JK25">
            <v>0.77061704038373169</v>
          </cell>
          <cell r="JL25">
            <v>0.78525360206760564</v>
          </cell>
          <cell r="JM25">
            <v>0.76650603978404175</v>
          </cell>
          <cell r="JN25">
            <v>0.42608447975859542</v>
          </cell>
          <cell r="JO25">
            <v>0.61386643105490146</v>
          </cell>
          <cell r="JP25">
            <v>0.70488693870085684</v>
          </cell>
        </row>
        <row r="26">
          <cell r="A26" t="str">
            <v>revpareco</v>
          </cell>
          <cell r="B26" t="str">
            <v>revpareco</v>
          </cell>
          <cell r="C26">
            <v>78.680880360973973</v>
          </cell>
          <cell r="D26">
            <v>107.05454082099337</v>
          </cell>
          <cell r="E26">
            <v>101.34990630376467</v>
          </cell>
          <cell r="F26">
            <v>99.597217089012275</v>
          </cell>
          <cell r="G26">
            <v>96.807465377269793</v>
          </cell>
          <cell r="H26">
            <v>115.53079378397049</v>
          </cell>
          <cell r="I26">
            <v>132.96324135646887</v>
          </cell>
          <cell r="J26">
            <v>130.19095397711658</v>
          </cell>
          <cell r="K26">
            <v>96.229579949729313</v>
          </cell>
          <cell r="L26">
            <v>99.777065674516408</v>
          </cell>
          <cell r="M26">
            <v>94.457126582806978</v>
          </cell>
          <cell r="N26">
            <v>63.002437443202538</v>
          </cell>
          <cell r="O26">
            <v>82.949167356436277</v>
          </cell>
          <cell r="P26">
            <v>98.231645168572769</v>
          </cell>
          <cell r="Q26">
            <v>102.14793816818623</v>
          </cell>
          <cell r="R26">
            <v>108.77630286036117</v>
          </cell>
          <cell r="S26">
            <v>104.05849065988662</v>
          </cell>
          <cell r="T26">
            <v>122.39818678278871</v>
          </cell>
          <cell r="U26">
            <v>127.72581567314288</v>
          </cell>
          <cell r="V26">
            <v>130.96504002720292</v>
          </cell>
          <cell r="W26">
            <v>87.922765767375381</v>
          </cell>
          <cell r="X26">
            <v>94.594488983153411</v>
          </cell>
          <cell r="Y26">
            <v>73.53029707411801</v>
          </cell>
          <cell r="Z26">
            <v>52.772122560841552</v>
          </cell>
          <cell r="AA26">
            <v>65.571270643009441</v>
          </cell>
          <cell r="AB26">
            <v>82.969344291376061</v>
          </cell>
          <cell r="AC26">
            <v>75.862015580520662</v>
          </cell>
          <cell r="AD26">
            <v>79.114083027850796</v>
          </cell>
          <cell r="AE26">
            <v>77.155467763656958</v>
          </cell>
          <cell r="AF26">
            <v>83.707375256487637</v>
          </cell>
          <cell r="AG26">
            <v>111.40662583372037</v>
          </cell>
          <cell r="AH26">
            <v>98.374700135677145</v>
          </cell>
          <cell r="AI26">
            <v>71.871364856584961</v>
          </cell>
          <cell r="AJ26">
            <v>83.256711751076864</v>
          </cell>
          <cell r="AK26">
            <v>63.312088175862208</v>
          </cell>
          <cell r="AL26">
            <v>47.875873600624544</v>
          </cell>
          <cell r="AM26">
            <v>59.181098141928842</v>
          </cell>
          <cell r="AN26">
            <v>75.59561607097028</v>
          </cell>
          <cell r="AO26">
            <v>79.531106701959516</v>
          </cell>
          <cell r="AP26">
            <v>78.387312824462327</v>
          </cell>
          <cell r="AQ26">
            <v>76.661664379213065</v>
          </cell>
          <cell r="AR26">
            <v>92.15681475210782</v>
          </cell>
          <cell r="AS26">
            <v>117.13218385621087</v>
          </cell>
          <cell r="AT26">
            <v>104.63879691361288</v>
          </cell>
          <cell r="AU26">
            <v>77.831155466033934</v>
          </cell>
          <cell r="AV26">
            <v>81.731601141584079</v>
          </cell>
          <cell r="AW26">
            <v>72.062611170851326</v>
          </cell>
          <cell r="AX26">
            <v>54.549680728410749</v>
          </cell>
          <cell r="AY26">
            <v>67.160979278209211</v>
          </cell>
          <cell r="AZ26">
            <v>86.681007585345796</v>
          </cell>
          <cell r="BA26">
            <v>86.127211347650658</v>
          </cell>
          <cell r="BB26">
            <v>80.135760983501385</v>
          </cell>
          <cell r="BC26">
            <v>77.758844248200361</v>
          </cell>
          <cell r="BD26">
            <v>98.007253964457959</v>
          </cell>
          <cell r="BE26">
            <v>129.2146621223977</v>
          </cell>
          <cell r="BF26">
            <v>106.56154354224286</v>
          </cell>
          <cell r="BG26">
            <v>87.059334028228704</v>
          </cell>
          <cell r="BH26">
            <v>83.271847675701238</v>
          </cell>
          <cell r="BI26">
            <v>70.269742882956592</v>
          </cell>
          <cell r="BJ26">
            <v>67.126818560714369</v>
          </cell>
          <cell r="BK26">
            <v>69.044709953053612</v>
          </cell>
          <cell r="BL26">
            <v>85.770766545733039</v>
          </cell>
          <cell r="BM26">
            <v>98.930711305813944</v>
          </cell>
          <cell r="BN26">
            <v>90.05333079614897</v>
          </cell>
          <cell r="BO26">
            <v>86.953763474119384</v>
          </cell>
          <cell r="BP26">
            <v>109.68255383588146</v>
          </cell>
          <cell r="BQ26">
            <v>137.16017396502798</v>
          </cell>
          <cell r="BR26">
            <v>119.25024834088305</v>
          </cell>
          <cell r="BS26">
            <v>89.634663373163079</v>
          </cell>
          <cell r="BT26">
            <v>93.438215907130981</v>
          </cell>
          <cell r="BU26">
            <v>76.477671201541739</v>
          </cell>
          <cell r="BV26">
            <v>59.107063992821949</v>
          </cell>
          <cell r="BW26">
            <v>77.839378074747287</v>
          </cell>
          <cell r="BX26">
            <v>86.51668516211862</v>
          </cell>
          <cell r="BY26">
            <v>93.068005106753475</v>
          </cell>
          <cell r="BZ26">
            <v>93.584105260166211</v>
          </cell>
          <cell r="CA26">
            <v>91.623582770682006</v>
          </cell>
          <cell r="CB26">
            <v>109.87925723645803</v>
          </cell>
          <cell r="CC26">
            <v>149.22955980374201</v>
          </cell>
          <cell r="CD26">
            <v>126.09811854960913</v>
          </cell>
          <cell r="CE26">
            <v>90.820227459376184</v>
          </cell>
          <cell r="CF26">
            <v>97.0172186917179</v>
          </cell>
          <cell r="CG26">
            <v>83.132365731695572</v>
          </cell>
          <cell r="CH26">
            <v>63.639047756842366</v>
          </cell>
          <cell r="CI26">
            <v>77.835634437396024</v>
          </cell>
          <cell r="CJ26">
            <v>99.09992711493436</v>
          </cell>
          <cell r="CK26">
            <v>105.39327219405453</v>
          </cell>
          <cell r="CL26">
            <v>106.16718798111295</v>
          </cell>
          <cell r="CM26">
            <v>104.62696189832685</v>
          </cell>
          <cell r="CN26">
            <v>119.79225700685986</v>
          </cell>
          <cell r="CO26">
            <v>155.3803850758859</v>
          </cell>
          <cell r="CP26">
            <v>139.31751688838867</v>
          </cell>
          <cell r="CQ26">
            <v>97.521888803019621</v>
          </cell>
          <cell r="CR26">
            <v>105.54915341557253</v>
          </cell>
          <cell r="CS26">
            <v>86.066611294154569</v>
          </cell>
          <cell r="CT26">
            <v>71.808784352279233</v>
          </cell>
          <cell r="CU26">
            <v>87.445283638213368</v>
          </cell>
          <cell r="CV26">
            <v>111.5584181194627</v>
          </cell>
          <cell r="CW26">
            <v>119.46273490356833</v>
          </cell>
          <cell r="CX26">
            <v>119.26332563333723</v>
          </cell>
          <cell r="CY26">
            <v>112.48681324054533</v>
          </cell>
          <cell r="CZ26">
            <v>132.49008792370523</v>
          </cell>
          <cell r="DA26">
            <v>164.37184929894107</v>
          </cell>
          <cell r="DB26">
            <v>136.537117130046</v>
          </cell>
          <cell r="DC26">
            <v>110.10275889098887</v>
          </cell>
          <cell r="DD26">
            <v>117.35738074996212</v>
          </cell>
          <cell r="DE26">
            <v>93.277423558313515</v>
          </cell>
          <cell r="DF26">
            <v>76.90032260211153</v>
          </cell>
          <cell r="DG26">
            <v>92.33340731820735</v>
          </cell>
          <cell r="DH26">
            <v>110.33821549259778</v>
          </cell>
          <cell r="DI26">
            <v>119.96591901334671</v>
          </cell>
          <cell r="DJ26">
            <v>121.31519622591713</v>
          </cell>
          <cell r="DK26">
            <v>114.71069555769861</v>
          </cell>
          <cell r="DL26">
            <v>133.46137024147259</v>
          </cell>
          <cell r="DM26">
            <v>170.68315243938983</v>
          </cell>
          <cell r="DN26">
            <v>140.4763446499706</v>
          </cell>
          <cell r="DO26">
            <v>122.07728920601517</v>
          </cell>
          <cell r="DP26">
            <v>113.88468890751132</v>
          </cell>
          <cell r="DQ26">
            <v>100.21326584893976</v>
          </cell>
          <cell r="DR26">
            <v>90.887155078402998</v>
          </cell>
          <cell r="DS26">
            <v>94.795464387650796</v>
          </cell>
          <cell r="DT26">
            <v>115.31875363084177</v>
          </cell>
          <cell r="DU26">
            <v>135.00419117433705</v>
          </cell>
          <cell r="DV26">
            <v>124.55055889007005</v>
          </cell>
          <cell r="DW26">
            <v>116.47927119342886</v>
          </cell>
          <cell r="DX26">
            <v>145.71798741187501</v>
          </cell>
          <cell r="DY26">
            <v>178.38270763313812</v>
          </cell>
          <cell r="DZ26">
            <v>144.49195486590332</v>
          </cell>
          <cell r="EA26">
            <v>123.39057434320037</v>
          </cell>
          <cell r="EB26">
            <v>119.41105755483044</v>
          </cell>
          <cell r="EC26">
            <v>103.66851642773258</v>
          </cell>
          <cell r="ED26">
            <v>80.781078814465204</v>
          </cell>
          <cell r="EE26">
            <v>94.117683972802084</v>
          </cell>
          <cell r="EF26">
            <v>128.5424924420675</v>
          </cell>
          <cell r="EG26">
            <v>133.41464842992534</v>
          </cell>
          <cell r="EH26">
            <v>127.09106751444962</v>
          </cell>
          <cell r="EI26">
            <v>125.03958383456524</v>
          </cell>
          <cell r="EJ26">
            <v>151.94380835091135</v>
          </cell>
          <cell r="EK26">
            <v>185.13957176804342</v>
          </cell>
          <cell r="EL26">
            <v>155.30510966741167</v>
          </cell>
          <cell r="EM26">
            <v>127.29593307695208</v>
          </cell>
          <cell r="EN26">
            <v>130.12412694540996</v>
          </cell>
          <cell r="EO26">
            <v>114.71644468630582</v>
          </cell>
          <cell r="EP26">
            <v>95.97984259306368</v>
          </cell>
          <cell r="EQ26">
            <v>103.58863040655918</v>
          </cell>
          <cell r="ER26">
            <v>121.52998583856305</v>
          </cell>
          <cell r="ES26">
            <v>130.18289801536517</v>
          </cell>
          <cell r="ET26">
            <v>131.86563557548106</v>
          </cell>
          <cell r="EU26">
            <v>122.96762964556281</v>
          </cell>
          <cell r="EV26">
            <v>156.0746513136362</v>
          </cell>
          <cell r="EW26">
            <v>180.20851341660827</v>
          </cell>
          <cell r="EX26">
            <v>148.21150993065839</v>
          </cell>
          <cell r="EY26">
            <v>127.388478802523</v>
          </cell>
          <cell r="EZ26">
            <v>119.40110314096958</v>
          </cell>
          <cell r="FA26">
            <v>106.90281030791084</v>
          </cell>
          <cell r="FB26">
            <v>83.727237020279048</v>
          </cell>
          <cell r="FC26">
            <v>104.18908908813091</v>
          </cell>
          <cell r="FD26">
            <v>124.3504740290231</v>
          </cell>
          <cell r="FE26">
            <v>55.32647229865848</v>
          </cell>
          <cell r="FF26">
            <v>17.165418093942378</v>
          </cell>
          <cell r="FG26">
            <v>24.57253342709825</v>
          </cell>
          <cell r="FH26">
            <v>37.462923745606773</v>
          </cell>
          <cell r="FI26">
            <v>56.958490168069481</v>
          </cell>
          <cell r="FJ26">
            <v>56.709352381322127</v>
          </cell>
          <cell r="FK26">
            <v>44.887694315767476</v>
          </cell>
          <cell r="FL26">
            <v>41.673137916324386</v>
          </cell>
          <cell r="FM26">
            <v>41.859032718983848</v>
          </cell>
          <cell r="FN26">
            <v>35.278717782319262</v>
          </cell>
          <cell r="FO26">
            <v>32.036156785090334</v>
          </cell>
          <cell r="FP26">
            <v>39.195914402709938</v>
          </cell>
          <cell r="FQ26">
            <v>76.033453511060642</v>
          </cell>
          <cell r="FR26">
            <v>85.824364976164176</v>
          </cell>
          <cell r="FS26">
            <v>85.843365045610355</v>
          </cell>
          <cell r="FT26">
            <v>113.79774281976854</v>
          </cell>
          <cell r="FU26">
            <v>135.71854619269948</v>
          </cell>
          <cell r="FV26">
            <v>114.19515410586668</v>
          </cell>
          <cell r="FW26">
            <v>99.344984950754622</v>
          </cell>
          <cell r="FX26">
            <v>94.050026432921641</v>
          </cell>
          <cell r="FY26">
            <v>85.104683125461662</v>
          </cell>
          <cell r="FZ26">
            <v>67.603360466538888</v>
          </cell>
          <cell r="GA26">
            <v>81.270120087873892</v>
          </cell>
          <cell r="GB26">
            <v>96.444943701388482</v>
          </cell>
          <cell r="GC26">
            <v>104.99037473441817</v>
          </cell>
          <cell r="GD26">
            <v>106.89012211720289</v>
          </cell>
          <cell r="GE26">
            <v>100.24513211718951</v>
          </cell>
          <cell r="GF26">
            <v>128.28664232314674</v>
          </cell>
          <cell r="GG26">
            <v>149.31619670417291</v>
          </cell>
          <cell r="GH26">
            <v>123.73410092525955</v>
          </cell>
          <cell r="GI26">
            <v>106.78453439918569</v>
          </cell>
          <cell r="GJ26">
            <v>100.36128572051119</v>
          </cell>
          <cell r="GK26">
            <v>90.40567853611428</v>
          </cell>
          <cell r="GL26">
            <v>71.277643376720306</v>
          </cell>
          <cell r="GN26">
            <v>95.31646143994125</v>
          </cell>
          <cell r="GO26">
            <v>103.90411806816763</v>
          </cell>
          <cell r="GP26">
            <v>120.01740783714273</v>
          </cell>
          <cell r="GQ26">
            <v>85.636897057537738</v>
          </cell>
          <cell r="GR26">
            <v>94.317116408308976</v>
          </cell>
          <cell r="GS26">
            <v>111.67867932374142</v>
          </cell>
          <cell r="GT26">
            <v>115.83803804056502</v>
          </cell>
          <cell r="GU26">
            <v>73.423241354443789</v>
          </cell>
          <cell r="GV26">
            <v>74.532120142879023</v>
          </cell>
          <cell r="GW26">
            <v>79.963191277938819</v>
          </cell>
          <cell r="GX26">
            <v>94.123559866042726</v>
          </cell>
          <cell r="GY26">
            <v>64.815237666048731</v>
          </cell>
          <cell r="GZ26">
            <v>71.311058053494762</v>
          </cell>
          <cell r="HA26">
            <v>82.341232181738192</v>
          </cell>
          <cell r="HB26">
            <v>100.10702690206389</v>
          </cell>
          <cell r="HC26">
            <v>69.419175498445156</v>
          </cell>
          <cell r="HD26">
            <v>79.764408110277799</v>
          </cell>
          <cell r="HE26">
            <v>85.21987588234623</v>
          </cell>
          <cell r="HF26">
            <v>107.83733410781473</v>
          </cell>
          <cell r="HG26">
            <v>73.588190477374326</v>
          </cell>
          <cell r="HH26">
            <v>84.534993692416222</v>
          </cell>
          <cell r="HI26">
            <v>95.48568274907899</v>
          </cell>
          <cell r="HJ26">
            <v>115.61348125056246</v>
          </cell>
          <cell r="HK26">
            <v>76.361880415365349</v>
          </cell>
          <cell r="HL26">
            <v>85.789814171298588</v>
          </cell>
          <cell r="HM26">
            <v>98.299846141949857</v>
          </cell>
          <cell r="HN26">
            <v>122.41093622172508</v>
          </cell>
          <cell r="HO26">
            <v>81.240941683140662</v>
          </cell>
          <cell r="HP26">
            <v>93.95650519526869</v>
          </cell>
          <cell r="HQ26">
            <v>110.13420949522035</v>
          </cell>
          <cell r="HR26">
            <v>131.13921438017783</v>
          </cell>
          <cell r="HS26">
            <v>87.827916172130685</v>
          </cell>
          <cell r="HT26">
            <v>105.9854190447053</v>
          </cell>
          <cell r="HU26">
            <v>121.31795122919637</v>
          </cell>
          <cell r="HV26">
            <v>137.32937517805664</v>
          </cell>
          <cell r="HW26">
            <v>95.840142444322254</v>
          </cell>
          <cell r="HX26">
            <v>107.49377525869639</v>
          </cell>
          <cell r="HY26">
            <v>123.06953576534146</v>
          </cell>
          <cell r="HZ26">
            <v>144.65462410672225</v>
          </cell>
          <cell r="IA26">
            <v>101.66879372417924</v>
          </cell>
          <cell r="IB26">
            <v>115.05102503146657</v>
          </cell>
          <cell r="IC26">
            <v>128.80486433448155</v>
          </cell>
          <cell r="ID26">
            <v>149.03061912655585</v>
          </cell>
          <cell r="IE26">
            <v>101.26109625247068</v>
          </cell>
          <cell r="IF26">
            <v>118.37975150394526</v>
          </cell>
          <cell r="IG26">
            <v>134.58215386784437</v>
          </cell>
          <cell r="IH26">
            <v>156.18407719198518</v>
          </cell>
          <cell r="II26">
            <v>113.57242059681282</v>
          </cell>
          <cell r="IJ26">
            <v>118.38453356538329</v>
          </cell>
          <cell r="IK26">
            <v>136.83504729518188</v>
          </cell>
          <cell r="IL26">
            <v>152.14268733182669</v>
          </cell>
          <cell r="IM26">
            <v>103.29249885993575</v>
          </cell>
          <cell r="IN26">
            <v>93.619837795763331</v>
          </cell>
          <cell r="IO26">
            <v>26.379835285093641</v>
          </cell>
          <cell r="IP26">
            <v>52.936298850984649</v>
          </cell>
          <cell r="IQ26">
            <v>39.579114219863783</v>
          </cell>
          <cell r="IR26">
            <v>49.427560004290449</v>
          </cell>
          <cell r="IS26">
            <v>95.05754054460219</v>
          </cell>
          <cell r="IT26">
            <v>116.59521432083829</v>
          </cell>
          <cell r="IU26">
            <v>82.215557233349912</v>
          </cell>
          <cell r="IV26">
            <v>94.16148625699924</v>
          </cell>
          <cell r="IW26">
            <v>111.6802420752018</v>
          </cell>
          <cell r="IX26">
            <v>126.82712237486932</v>
          </cell>
          <cell r="IY26">
            <v>87.314969109756575</v>
          </cell>
          <cell r="IZ26"/>
          <cell r="JA26">
            <v>101.20123616054839</v>
          </cell>
          <cell r="JB26">
            <v>98.715669568443076</v>
          </cell>
          <cell r="JC26">
            <v>78.371803042233381</v>
          </cell>
          <cell r="JD26">
            <v>80.849479363805486</v>
          </cell>
          <cell r="JE26">
            <v>86.640573801330007</v>
          </cell>
          <cell r="JF26">
            <v>93.05035472248656</v>
          </cell>
          <cell r="JG26">
            <v>97.018868286406715</v>
          </cell>
          <cell r="JH26">
            <v>105.85574350590953</v>
          </cell>
          <cell r="JI26">
            <v>115.15067784075104</v>
          </cell>
          <cell r="JJ26">
            <v>119.29453202356052</v>
          </cell>
          <cell r="JK26">
            <v>123.5651406667715</v>
          </cell>
          <cell r="JL26">
            <v>130.74159423651417</v>
          </cell>
          <cell r="JM26">
            <v>127.67886558011807</v>
          </cell>
          <cell r="JN26">
            <v>52.948424885839941</v>
          </cell>
          <cell r="JO26">
            <v>86.044059545240358</v>
          </cell>
          <cell r="JP26">
            <v>105.03700879057227</v>
          </cell>
        </row>
        <row r="28">
          <cell r="B28" t="str">
            <v>Room additions to economic supply</v>
          </cell>
          <cell r="FH28">
            <v>0</v>
          </cell>
          <cell r="FI28">
            <v>100</v>
          </cell>
          <cell r="FJ28">
            <v>100</v>
          </cell>
          <cell r="FK28">
            <v>0</v>
          </cell>
          <cell r="FL28">
            <v>100</v>
          </cell>
          <cell r="FM28">
            <v>0</v>
          </cell>
          <cell r="FN28">
            <v>0</v>
          </cell>
          <cell r="FO28">
            <v>100</v>
          </cell>
          <cell r="FP28">
            <v>100</v>
          </cell>
          <cell r="FQ28">
            <v>0</v>
          </cell>
          <cell r="FR28">
            <v>100</v>
          </cell>
          <cell r="FS28">
            <v>100</v>
          </cell>
          <cell r="FT28">
            <v>0</v>
          </cell>
          <cell r="FU28">
            <v>100</v>
          </cell>
          <cell r="FV28">
            <v>100</v>
          </cell>
          <cell r="FW28">
            <v>0</v>
          </cell>
          <cell r="FX28">
            <v>100</v>
          </cell>
          <cell r="FY28">
            <v>100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</row>
        <row r="29">
          <cell r="B29" t="str">
            <v>Percentage of rooms closed</v>
          </cell>
          <cell r="EE29"/>
          <cell r="EF29"/>
          <cell r="EG29"/>
          <cell r="EH29"/>
          <cell r="EI29"/>
          <cell r="EJ29"/>
          <cell r="EK29"/>
          <cell r="EL29"/>
          <cell r="EM29"/>
          <cell r="EN29"/>
          <cell r="EO29"/>
          <cell r="EP29"/>
          <cell r="EQ29"/>
          <cell r="ER29"/>
          <cell r="ES29"/>
          <cell r="ET29"/>
          <cell r="EU29"/>
          <cell r="EV29"/>
          <cell r="EW29"/>
          <cell r="EX29"/>
          <cell r="EY29"/>
          <cell r="EZ29"/>
          <cell r="FA29"/>
          <cell r="FB29"/>
          <cell r="FC29"/>
          <cell r="FD29"/>
          <cell r="FE29"/>
          <cell r="FF29">
            <v>-0.26064445487251686</v>
          </cell>
          <cell r="FG29">
            <v>-0.27505397202840964</v>
          </cell>
          <cell r="FH29">
            <v>-0.14672569694314949</v>
          </cell>
          <cell r="FI29">
            <v>-0.14000000000000001</v>
          </cell>
          <cell r="FJ29">
            <v>-0.1</v>
          </cell>
          <cell r="FK29">
            <v>-0.09</v>
          </cell>
          <cell r="FL29">
            <v>-0.08</v>
          </cell>
          <cell r="FM29">
            <v>-0.06</v>
          </cell>
          <cell r="FN29">
            <v>-0.06</v>
          </cell>
          <cell r="FO29">
            <v>-0.06</v>
          </cell>
          <cell r="FP29">
            <v>-0.06</v>
          </cell>
          <cell r="FQ29">
            <v>-0.04</v>
          </cell>
          <cell r="FR29">
            <v>-0.03</v>
          </cell>
          <cell r="FS29">
            <v>-0.02</v>
          </cell>
          <cell r="FT29">
            <v>-1.4999999999999999E-2</v>
          </cell>
          <cell r="FU29">
            <v>0</v>
          </cell>
          <cell r="FV29">
            <v>0</v>
          </cell>
          <cell r="FW29">
            <v>-4.602152277793814E-3</v>
          </cell>
          <cell r="FX29">
            <v>2.0456239674460086E-4</v>
          </cell>
          <cell r="FY29">
            <v>1.0637647283975316E-3</v>
          </cell>
          <cell r="FZ29">
            <v>1.1700265815719479E-3</v>
          </cell>
          <cell r="GA29">
            <v>1.1700265815719479E-3</v>
          </cell>
          <cell r="GB29">
            <v>1.1700265815719479E-3</v>
          </cell>
          <cell r="GC29">
            <v>1.1700265815719479E-3</v>
          </cell>
          <cell r="GD29">
            <v>1.1700265815719479E-3</v>
          </cell>
          <cell r="GE29">
            <v>1.1700265815719479E-3</v>
          </cell>
          <cell r="GF29">
            <v>1.1700265815719479E-3</v>
          </cell>
          <cell r="GG29">
            <v>1.1700265815719479E-3</v>
          </cell>
          <cell r="GH29">
            <v>1.1700265815719479E-3</v>
          </cell>
          <cell r="GI29">
            <v>1.1700265815719479E-3</v>
          </cell>
          <cell r="GJ29">
            <v>1.1700265815719479E-3</v>
          </cell>
          <cell r="GK29">
            <v>1.1700265815719479E-3</v>
          </cell>
          <cell r="GL29">
            <v>1.1700265815719479E-3</v>
          </cell>
        </row>
        <row r="30">
          <cell r="FH30">
            <v>52326.3</v>
          </cell>
          <cell r="JS30" t="str">
            <v>estimate for 2019</v>
          </cell>
        </row>
        <row r="31">
          <cell r="B31" t="str">
            <v>Market mix</v>
          </cell>
          <cell r="FH31">
            <v>2216.6999999999971</v>
          </cell>
        </row>
        <row r="32">
          <cell r="B32" t="str">
            <v>Total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1</v>
          </cell>
          <cell r="EJ32">
            <v>1</v>
          </cell>
          <cell r="EK32">
            <v>1</v>
          </cell>
          <cell r="EL32">
            <v>1</v>
          </cell>
          <cell r="EM32">
            <v>1</v>
          </cell>
          <cell r="EN32">
            <v>1</v>
          </cell>
          <cell r="EO32">
            <v>1</v>
          </cell>
          <cell r="EP32">
            <v>1</v>
          </cell>
          <cell r="EQ32">
            <v>1</v>
          </cell>
          <cell r="ER32">
            <v>1</v>
          </cell>
          <cell r="ES32">
            <v>1</v>
          </cell>
          <cell r="ET32">
            <v>1</v>
          </cell>
          <cell r="EU32">
            <v>1</v>
          </cell>
          <cell r="EV32">
            <v>1</v>
          </cell>
          <cell r="EW32">
            <v>1</v>
          </cell>
          <cell r="EX32">
            <v>1</v>
          </cell>
          <cell r="EY32">
            <v>1</v>
          </cell>
          <cell r="EZ32">
            <v>1</v>
          </cell>
          <cell r="FA32">
            <v>1</v>
          </cell>
          <cell r="FB32">
            <v>1</v>
          </cell>
          <cell r="FC32">
            <v>1</v>
          </cell>
          <cell r="FD32">
            <v>1</v>
          </cell>
          <cell r="FE32">
            <v>1</v>
          </cell>
          <cell r="FF32">
            <v>1</v>
          </cell>
          <cell r="FG32">
            <v>1</v>
          </cell>
          <cell r="FH32">
            <v>1</v>
          </cell>
          <cell r="FI32">
            <v>1</v>
          </cell>
          <cell r="FJ32">
            <v>1</v>
          </cell>
          <cell r="FK32">
            <v>1</v>
          </cell>
          <cell r="FL32">
            <v>1</v>
          </cell>
          <cell r="FM32">
            <v>1</v>
          </cell>
          <cell r="FN32">
            <v>1</v>
          </cell>
          <cell r="FO32">
            <v>1</v>
          </cell>
          <cell r="FP32">
            <v>1</v>
          </cell>
          <cell r="FQ32">
            <v>1</v>
          </cell>
          <cell r="FR32">
            <v>1</v>
          </cell>
          <cell r="FS32">
            <v>1</v>
          </cell>
          <cell r="FT32">
            <v>1</v>
          </cell>
          <cell r="FU32">
            <v>1</v>
          </cell>
          <cell r="FV32">
            <v>1</v>
          </cell>
          <cell r="FW32">
            <v>1</v>
          </cell>
          <cell r="FX32">
            <v>1</v>
          </cell>
          <cell r="FY32">
            <v>1</v>
          </cell>
          <cell r="FZ32">
            <v>1</v>
          </cell>
          <cell r="GA32">
            <v>1</v>
          </cell>
          <cell r="GB32">
            <v>1</v>
          </cell>
          <cell r="GC32">
            <v>1</v>
          </cell>
          <cell r="GD32">
            <v>1</v>
          </cell>
          <cell r="GE32">
            <v>1</v>
          </cell>
          <cell r="GF32">
            <v>1</v>
          </cell>
          <cell r="GG32">
            <v>1</v>
          </cell>
          <cell r="GH32">
            <v>1</v>
          </cell>
          <cell r="GI32">
            <v>1</v>
          </cell>
          <cell r="GJ32">
            <v>1</v>
          </cell>
          <cell r="GK32">
            <v>1</v>
          </cell>
          <cell r="GL32">
            <v>1</v>
          </cell>
          <cell r="GN32"/>
          <cell r="GO32"/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  <cell r="HB32"/>
          <cell r="HC32"/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/>
          <cell r="HQ32"/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  <cell r="ID32"/>
          <cell r="IE32"/>
          <cell r="IF32"/>
          <cell r="IG32"/>
          <cell r="IH32"/>
          <cell r="II32"/>
          <cell r="IJ32">
            <v>1</v>
          </cell>
          <cell r="IK32">
            <v>1</v>
          </cell>
          <cell r="IL32">
            <v>1</v>
          </cell>
          <cell r="IM32">
            <v>1</v>
          </cell>
          <cell r="IN32">
            <v>1</v>
          </cell>
          <cell r="IO32">
            <v>1</v>
          </cell>
          <cell r="IP32">
            <v>1</v>
          </cell>
          <cell r="IQ32">
            <v>1</v>
          </cell>
          <cell r="IR32">
            <v>1</v>
          </cell>
          <cell r="IS32">
            <v>1</v>
          </cell>
          <cell r="IT32">
            <v>1</v>
          </cell>
          <cell r="IU32">
            <v>1</v>
          </cell>
          <cell r="IV32">
            <v>1</v>
          </cell>
          <cell r="IW32">
            <v>1</v>
          </cell>
          <cell r="IX32">
            <v>1</v>
          </cell>
          <cell r="IY32">
            <v>1</v>
          </cell>
          <cell r="JA32">
            <v>1</v>
          </cell>
          <cell r="JB32">
            <v>1</v>
          </cell>
          <cell r="JC32">
            <v>1</v>
          </cell>
          <cell r="JD32">
            <v>1</v>
          </cell>
          <cell r="JE32">
            <v>1</v>
          </cell>
          <cell r="JF32">
            <v>1</v>
          </cell>
          <cell r="JG32">
            <v>1</v>
          </cell>
          <cell r="JH32">
            <v>1</v>
          </cell>
          <cell r="JI32">
            <v>1</v>
          </cell>
          <cell r="JJ32">
            <v>1</v>
          </cell>
          <cell r="JK32">
            <v>1</v>
          </cell>
          <cell r="JL32">
            <v>1</v>
          </cell>
          <cell r="JM32">
            <v>1</v>
          </cell>
          <cell r="JN32">
            <v>1</v>
          </cell>
          <cell r="JO32">
            <v>1</v>
          </cell>
          <cell r="JP32">
            <v>1</v>
          </cell>
          <cell r="JR32" t="str">
            <v>Total</v>
          </cell>
          <cell r="JS32">
            <v>1</v>
          </cell>
        </row>
        <row r="33">
          <cell r="B33" t="str">
            <v>Business transient</v>
          </cell>
          <cell r="EE33">
            <v>0.12939077125618859</v>
          </cell>
          <cell r="EF33">
            <v>0.1359529590408326</v>
          </cell>
          <cell r="EG33">
            <v>0.11999999999999988</v>
          </cell>
          <cell r="EH33">
            <v>7.9999999999999849E-2</v>
          </cell>
          <cell r="EI33">
            <v>0.11574651802560887</v>
          </cell>
          <cell r="EJ33">
            <v>0.11170906995187457</v>
          </cell>
          <cell r="EK33">
            <v>0.11493626868684059</v>
          </cell>
          <cell r="EL33">
            <v>8.9999999999999969E-2</v>
          </cell>
          <cell r="EM33">
            <v>0.1399999999999999</v>
          </cell>
          <cell r="EN33">
            <v>9.9999999999999978E-2</v>
          </cell>
          <cell r="EO33">
            <v>0.11789897985323139</v>
          </cell>
          <cell r="EP33">
            <v>0.10999999999999988</v>
          </cell>
          <cell r="EQ33">
            <v>0.13</v>
          </cell>
          <cell r="ER33">
            <v>0.14000000000000001</v>
          </cell>
          <cell r="ES33">
            <v>0.10999999999999988</v>
          </cell>
          <cell r="ET33">
            <v>9.9999999999999867E-2</v>
          </cell>
          <cell r="EU33">
            <v>0.11999999999999988</v>
          </cell>
          <cell r="EV33">
            <v>0.11170906995187457</v>
          </cell>
          <cell r="EW33">
            <v>0.11493626868684059</v>
          </cell>
          <cell r="EX33">
            <v>0.11281012417638103</v>
          </cell>
          <cell r="EY33">
            <v>0.1136747611042831</v>
          </cell>
          <cell r="EZ33">
            <v>0.1065238910241878</v>
          </cell>
          <cell r="FA33">
            <v>0.11789897985323139</v>
          </cell>
          <cell r="FB33">
            <v>0.12024592873547213</v>
          </cell>
          <cell r="FC33">
            <v>0.10939077125618846</v>
          </cell>
          <cell r="FD33">
            <v>0.11595295904083258</v>
          </cell>
          <cell r="FE33">
            <v>0.26</v>
          </cell>
          <cell r="FF33">
            <v>0.18999999999999995</v>
          </cell>
          <cell r="FG33">
            <v>0.12</v>
          </cell>
          <cell r="FH33">
            <v>6.8270956837594987E-2</v>
          </cell>
          <cell r="FI33">
            <v>7.3930630165437508E-2</v>
          </cell>
          <cell r="FJ33">
            <v>7.6706883668324635E-2</v>
          </cell>
          <cell r="FK33">
            <v>0.10210297049739499</v>
          </cell>
          <cell r="FL33">
            <v>0.11036034397392316</v>
          </cell>
          <cell r="FM33">
            <v>0.12196467073815501</v>
          </cell>
          <cell r="FN33">
            <v>0.11113689584328935</v>
          </cell>
          <cell r="FO33">
            <v>0.16957330745674207</v>
          </cell>
          <cell r="FP33">
            <v>0.18543634033585199</v>
          </cell>
          <cell r="FQ33">
            <v>0.10359283415972753</v>
          </cell>
          <cell r="FR33">
            <v>9.4842562543093811E-2</v>
          </cell>
          <cell r="FS33">
            <v>0.11325768260889195</v>
          </cell>
          <cell r="FT33">
            <v>0.1072014413541493</v>
          </cell>
          <cell r="FU33">
            <v>0.10981098453707172</v>
          </cell>
          <cell r="FV33">
            <v>0.10814885413568973</v>
          </cell>
          <cell r="FW33">
            <v>0.11053067675538593</v>
          </cell>
          <cell r="FX33">
            <v>0.10447811401357908</v>
          </cell>
          <cell r="FY33">
            <v>0.11555732391561359</v>
          </cell>
          <cell r="FZ33">
            <v>0.11738061997231078</v>
          </cell>
          <cell r="GA33">
            <v>0.1284590264003686</v>
          </cell>
          <cell r="GB33">
            <v>0.13875533532816839</v>
          </cell>
          <cell r="GC33">
            <v>0.10898802197180919</v>
          </cell>
          <cell r="GD33">
            <v>9.9318393032248375E-2</v>
          </cell>
          <cell r="GE33">
            <v>0.11949210092574884</v>
          </cell>
          <cell r="GF33">
            <v>0.11134191097140557</v>
          </cell>
          <cell r="GG33">
            <v>0.11457006285603778</v>
          </cell>
          <cell r="GH33">
            <v>0.11238747262994023</v>
          </cell>
          <cell r="GI33">
            <v>0.11365370395076541</v>
          </cell>
          <cell r="GJ33">
            <v>0.10658968392951559</v>
          </cell>
          <cell r="GK33">
            <v>0.11784685707051472</v>
          </cell>
          <cell r="GL33">
            <v>0.119870612253169</v>
          </cell>
          <cell r="GN33"/>
          <cell r="GO33"/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  <cell r="HB33"/>
          <cell r="HC33"/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/>
          <cell r="HQ33"/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  <cell r="ID33"/>
          <cell r="IE33"/>
          <cell r="IF33"/>
          <cell r="IG33"/>
          <cell r="IH33"/>
          <cell r="II33"/>
          <cell r="IJ33">
            <v>0.12571677470020926</v>
          </cell>
          <cell r="IK33">
            <v>0.11047762221774217</v>
          </cell>
          <cell r="IL33">
            <v>0.11382842416912337</v>
          </cell>
          <cell r="IM33">
            <v>0.11449744656574816</v>
          </cell>
          <cell r="IN33">
            <v>0.14599373957963518</v>
          </cell>
          <cell r="IO33">
            <v>0.11454688294514476</v>
          </cell>
          <cell r="IP33">
            <v>8.324775855155378E-2</v>
          </cell>
          <cell r="IQ33">
            <v>0.11441497918122102</v>
          </cell>
          <cell r="IR33">
            <v>0.14286531352884768</v>
          </cell>
          <cell r="IS33">
            <v>0.10523535631763514</v>
          </cell>
          <cell r="IT33">
            <v>0.10947038959936366</v>
          </cell>
          <cell r="IU33">
            <v>0.11213710417038367</v>
          </cell>
          <cell r="IV33">
            <v>0.12441769462543961</v>
          </cell>
          <cell r="IW33">
            <v>0.10997541161068938</v>
          </cell>
          <cell r="IX33">
            <v>0.11354853048891821</v>
          </cell>
          <cell r="IY33">
            <v>0.11440779685050455</v>
          </cell>
          <cell r="JA33"/>
          <cell r="JB33"/>
          <cell r="JC33"/>
          <cell r="JD33"/>
          <cell r="JE33"/>
          <cell r="JF33"/>
          <cell r="JG33"/>
          <cell r="JH33"/>
          <cell r="JI33"/>
          <cell r="JJ33"/>
          <cell r="JK33"/>
          <cell r="JL33">
            <v>0.11328998593038157</v>
          </cell>
          <cell r="JM33">
            <v>0.11595103311578112</v>
          </cell>
          <cell r="JN33">
            <v>0.11783447581647498</v>
          </cell>
          <cell r="JO33">
            <v>0.1148085537908303</v>
          </cell>
          <cell r="JP33">
            <v>0.11537756610625619</v>
          </cell>
          <cell r="JR33" t="str">
            <v>Business transient</v>
          </cell>
          <cell r="JS33">
            <v>0.12</v>
          </cell>
          <cell r="JW33"/>
        </row>
        <row r="34">
          <cell r="B34" t="str">
            <v>Leisure transient</v>
          </cell>
          <cell r="EE34">
            <v>0.49</v>
          </cell>
          <cell r="EF34">
            <v>0.49</v>
          </cell>
          <cell r="EG34">
            <v>0.59000000000000008</v>
          </cell>
          <cell r="EH34">
            <v>0.60000000000000009</v>
          </cell>
          <cell r="EI34">
            <v>0.58000000000000007</v>
          </cell>
          <cell r="EJ34">
            <v>0.62</v>
          </cell>
          <cell r="EK34">
            <v>0.68</v>
          </cell>
          <cell r="EL34">
            <v>0.70000000000000007</v>
          </cell>
          <cell r="EM34">
            <v>0.56000000000000005</v>
          </cell>
          <cell r="EN34">
            <v>0.54</v>
          </cell>
          <cell r="EO34">
            <v>0.58000000000000007</v>
          </cell>
          <cell r="EP34">
            <v>0.71000000000000008</v>
          </cell>
          <cell r="EQ34">
            <v>0.49</v>
          </cell>
          <cell r="ER34">
            <v>0.49</v>
          </cell>
          <cell r="ES34">
            <v>0.59000000000000008</v>
          </cell>
          <cell r="ET34">
            <v>0.60000000000000009</v>
          </cell>
          <cell r="EU34">
            <v>0.58000000000000007</v>
          </cell>
          <cell r="EV34">
            <v>0.62</v>
          </cell>
          <cell r="EW34">
            <v>0.68</v>
          </cell>
          <cell r="EX34">
            <v>0.71000000000000008</v>
          </cell>
          <cell r="EY34">
            <v>0.57000000000000006</v>
          </cell>
          <cell r="EZ34">
            <v>0.54</v>
          </cell>
          <cell r="FA34">
            <v>0.58000000000000007</v>
          </cell>
          <cell r="FB34">
            <v>0.71000000000000008</v>
          </cell>
          <cell r="FC34">
            <v>0.57000000000000006</v>
          </cell>
          <cell r="FD34">
            <v>0.57000000000000006</v>
          </cell>
          <cell r="FE34">
            <v>0.54</v>
          </cell>
          <cell r="FF34">
            <v>0.76</v>
          </cell>
          <cell r="FG34">
            <v>0.83</v>
          </cell>
          <cell r="FH34">
            <v>0.91861177093867263</v>
          </cell>
          <cell r="FI34">
            <v>0.91795223417681282</v>
          </cell>
          <cell r="FJ34">
            <v>0.91715386376693331</v>
          </cell>
          <cell r="FK34">
            <v>0.88535983525672346</v>
          </cell>
          <cell r="FL34">
            <v>0.87521994703371431</v>
          </cell>
          <cell r="FM34">
            <v>0.86681649597602373</v>
          </cell>
          <cell r="FN34">
            <v>0.88886310415671055</v>
          </cell>
          <cell r="FO34">
            <v>0.83042669254325796</v>
          </cell>
          <cell r="FP34">
            <v>0.81456365966414801</v>
          </cell>
          <cell r="FQ34">
            <v>0.67737465184002443</v>
          </cell>
          <cell r="FR34">
            <v>0.65122994298309489</v>
          </cell>
          <cell r="FS34">
            <v>0.61168420215855446</v>
          </cell>
          <cell r="FT34">
            <v>0.64093967510723715</v>
          </cell>
          <cell r="FU34">
            <v>0.69400899298116692</v>
          </cell>
          <cell r="FV34">
            <v>0.72178266913124289</v>
          </cell>
          <cell r="FW34">
            <v>0.58157196454078242</v>
          </cell>
          <cell r="FX34">
            <v>0.55072326946135353</v>
          </cell>
          <cell r="FY34">
            <v>0.58986575681703579</v>
          </cell>
          <cell r="FZ34">
            <v>0.71771612458128919</v>
          </cell>
          <cell r="GA34">
            <v>0.4989194626968827</v>
          </cell>
          <cell r="GB34">
            <v>0.49820951895564525</v>
          </cell>
          <cell r="GC34">
            <v>0.59734468188023337</v>
          </cell>
          <cell r="GD34">
            <v>0.60680574994422098</v>
          </cell>
          <cell r="GE34">
            <v>0.58628129068417323</v>
          </cell>
          <cell r="GF34">
            <v>0.62558345185933051</v>
          </cell>
          <cell r="GG34">
            <v>0.68451935528431251</v>
          </cell>
          <cell r="GH34">
            <v>0.71394986635836211</v>
          </cell>
          <cell r="GI34">
            <v>0.57494050475011504</v>
          </cell>
          <cell r="GJ34">
            <v>0.54486744192369763</v>
          </cell>
          <cell r="GK34">
            <v>0.58435415727978979</v>
          </cell>
          <cell r="GL34">
            <v>0.71311947753926619</v>
          </cell>
          <cell r="GN34"/>
          <cell r="GO34"/>
          <cell r="GP34"/>
          <cell r="GQ34"/>
          <cell r="GR34"/>
          <cell r="GS34"/>
          <cell r="GT34"/>
          <cell r="GU34"/>
          <cell r="GV34"/>
          <cell r="GW34"/>
          <cell r="GX34"/>
          <cell r="GY34"/>
          <cell r="GZ34"/>
          <cell r="HA34"/>
          <cell r="HB34"/>
          <cell r="HC34"/>
          <cell r="HD34"/>
          <cell r="HE34"/>
          <cell r="HF34"/>
          <cell r="HG34"/>
          <cell r="HH34"/>
          <cell r="HI34"/>
          <cell r="HJ34"/>
          <cell r="HK34"/>
          <cell r="HL34"/>
          <cell r="HM34"/>
          <cell r="HN34"/>
          <cell r="HO34"/>
          <cell r="HP34"/>
          <cell r="HQ34"/>
          <cell r="HR34"/>
          <cell r="HS34"/>
          <cell r="HT34"/>
          <cell r="HU34"/>
          <cell r="HV34"/>
          <cell r="HW34"/>
          <cell r="HX34"/>
          <cell r="HY34"/>
          <cell r="HZ34"/>
          <cell r="IA34"/>
          <cell r="IB34"/>
          <cell r="IC34"/>
          <cell r="ID34"/>
          <cell r="IE34"/>
          <cell r="IF34"/>
          <cell r="IG34"/>
          <cell r="IH34"/>
          <cell r="II34"/>
          <cell r="IJ34">
            <v>0.52706541267990314</v>
          </cell>
          <cell r="IK34">
            <v>0.60074891004664577</v>
          </cell>
          <cell r="IL34">
            <v>0.65615875383592015</v>
          </cell>
          <cell r="IM34">
            <v>0.60490993567112472</v>
          </cell>
          <cell r="IN34">
            <v>0.56321373353501814</v>
          </cell>
          <cell r="IO34">
            <v>0.8511962199702946</v>
          </cell>
          <cell r="IP34">
            <v>0.90806227817109753</v>
          </cell>
          <cell r="IQ34">
            <v>0.8773272002326844</v>
          </cell>
          <cell r="IR34">
            <v>0.75430616703838405</v>
          </cell>
          <cell r="IS34">
            <v>0.63487587250420141</v>
          </cell>
          <cell r="IT34">
            <v>0.66853498050779936</v>
          </cell>
          <cell r="IU34">
            <v>0.61488098296512506</v>
          </cell>
          <cell r="IV34">
            <v>0.53539622088836913</v>
          </cell>
          <cell r="IW34">
            <v>0.60698439914821323</v>
          </cell>
          <cell r="IX34">
            <v>0.66061332624487679</v>
          </cell>
          <cell r="IY34">
            <v>0.60930930901815072</v>
          </cell>
          <cell r="JA34"/>
          <cell r="JB34"/>
          <cell r="JC34"/>
          <cell r="JD34"/>
          <cell r="JE34"/>
          <cell r="JF34"/>
          <cell r="JG34"/>
          <cell r="JH34"/>
          <cell r="JI34"/>
          <cell r="JJ34"/>
          <cell r="JK34"/>
          <cell r="JL34">
            <v>0.59777300763283514</v>
          </cell>
          <cell r="JM34">
            <v>0.59923997701418796</v>
          </cell>
          <cell r="JN34">
            <v>0.76799444658170002</v>
          </cell>
          <cell r="JO34">
            <v>0.66043395612466105</v>
          </cell>
          <cell r="JP34">
            <v>0.60545764622509879</v>
          </cell>
          <cell r="JR34" t="str">
            <v>Leisure transient</v>
          </cell>
          <cell r="JS34">
            <v>0.6</v>
          </cell>
          <cell r="JW34"/>
        </row>
        <row r="35">
          <cell r="B35" t="str">
            <v>Group</v>
          </cell>
          <cell r="EE35">
            <v>0.38060922874381142</v>
          </cell>
          <cell r="EF35">
            <v>0.37404704095916741</v>
          </cell>
          <cell r="EG35">
            <v>0.28999999999999998</v>
          </cell>
          <cell r="EH35">
            <v>0.32</v>
          </cell>
          <cell r="EI35">
            <v>0.30425348197439106</v>
          </cell>
          <cell r="EJ35">
            <v>0.26829093004812543</v>
          </cell>
          <cell r="EK35">
            <v>0.20506373131315933</v>
          </cell>
          <cell r="EL35">
            <v>0.21</v>
          </cell>
          <cell r="EM35">
            <v>0.3</v>
          </cell>
          <cell r="EN35">
            <v>0.36</v>
          </cell>
          <cell r="EO35">
            <v>0.30210102014676854</v>
          </cell>
          <cell r="EP35">
            <v>0.18</v>
          </cell>
          <cell r="EQ35">
            <v>0.38</v>
          </cell>
          <cell r="ER35">
            <v>0.37</v>
          </cell>
          <cell r="ES35">
            <v>0.3</v>
          </cell>
          <cell r="ET35">
            <v>0.3</v>
          </cell>
          <cell r="EU35">
            <v>0.3</v>
          </cell>
          <cell r="EV35">
            <v>0.26829093004812543</v>
          </cell>
          <cell r="EW35">
            <v>0.20506373131315933</v>
          </cell>
          <cell r="EX35">
            <v>0.17718987582361886</v>
          </cell>
          <cell r="EY35">
            <v>0.31632523889571684</v>
          </cell>
          <cell r="EZ35">
            <v>0.35347610897581216</v>
          </cell>
          <cell r="FA35">
            <v>0.30210102014676854</v>
          </cell>
          <cell r="FB35">
            <v>0.16975407126452782</v>
          </cell>
          <cell r="FC35">
            <v>0.32060922874381148</v>
          </cell>
          <cell r="FD35">
            <v>0.31404704095916736</v>
          </cell>
          <cell r="FE35">
            <v>0.2</v>
          </cell>
          <cell r="FF35">
            <v>0.05</v>
          </cell>
          <cell r="FG35">
            <v>0.05</v>
          </cell>
          <cell r="FH35">
            <v>1.31172722237324E-2</v>
          </cell>
          <cell r="FI35">
            <v>8.1171356577495486E-3</v>
          </cell>
          <cell r="FJ35">
            <v>6.1392525647420149E-3</v>
          </cell>
          <cell r="FK35">
            <v>1.2537194245881478E-2</v>
          </cell>
          <cell r="FL35">
            <v>1.4419708992362584E-2</v>
          </cell>
          <cell r="FM35">
            <v>1.1218833285821331E-2</v>
          </cell>
          <cell r="FN35">
            <v>0</v>
          </cell>
          <cell r="FO35">
            <v>0</v>
          </cell>
          <cell r="FP35">
            <v>0</v>
          </cell>
          <cell r="FQ35">
            <v>0.21903251400024812</v>
          </cell>
          <cell r="FR35">
            <v>0.2539274944738113</v>
          </cell>
          <cell r="FS35">
            <v>0.27505811523255375</v>
          </cell>
          <cell r="FT35">
            <v>0.25185888353861347</v>
          </cell>
          <cell r="FU35">
            <v>0.19618002248176136</v>
          </cell>
          <cell r="FV35">
            <v>0.17006847673306724</v>
          </cell>
          <cell r="FW35">
            <v>0.30789735870383161</v>
          </cell>
          <cell r="FX35">
            <v>0.34479861652506744</v>
          </cell>
          <cell r="FY35">
            <v>0.29457691926735058</v>
          </cell>
          <cell r="FZ35">
            <v>0.16490325544640003</v>
          </cell>
          <cell r="GA35">
            <v>0.37262151090274875</v>
          </cell>
          <cell r="GB35">
            <v>0.36303514571618634</v>
          </cell>
          <cell r="GC35">
            <v>0.2936672961479575</v>
          </cell>
          <cell r="GD35">
            <v>0.29387585702353075</v>
          </cell>
          <cell r="GE35">
            <v>0.29422660839007797</v>
          </cell>
          <cell r="GF35">
            <v>0.26307463716926388</v>
          </cell>
          <cell r="GG35">
            <v>0.20091058185964958</v>
          </cell>
          <cell r="GH35">
            <v>0.17366266101169758</v>
          </cell>
          <cell r="GI35">
            <v>0.31140579129911955</v>
          </cell>
          <cell r="GJ35">
            <v>0.3485428741467867</v>
          </cell>
          <cell r="GK35">
            <v>0.29779898564969554</v>
          </cell>
          <cell r="GL35">
            <v>0.16700991020756473</v>
          </cell>
          <cell r="GN35"/>
          <cell r="GO35"/>
          <cell r="GP35"/>
          <cell r="GQ35"/>
          <cell r="GR35"/>
          <cell r="GS35"/>
          <cell r="GT35"/>
          <cell r="GU35"/>
          <cell r="GV35"/>
          <cell r="GW35"/>
          <cell r="GX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/>
          <cell r="HQ35"/>
          <cell r="HR35"/>
          <cell r="HS35"/>
          <cell r="HT35"/>
          <cell r="HU35"/>
          <cell r="HV35"/>
          <cell r="HW35"/>
          <cell r="HX35"/>
          <cell r="HY35"/>
          <cell r="HZ35"/>
          <cell r="IA35"/>
          <cell r="IB35"/>
          <cell r="IC35"/>
          <cell r="ID35"/>
          <cell r="IE35"/>
          <cell r="IF35"/>
          <cell r="IG35"/>
          <cell r="IH35"/>
          <cell r="II35"/>
          <cell r="IJ35">
            <v>0.34721781261988782</v>
          </cell>
          <cell r="IK35">
            <v>0.28877346773561208</v>
          </cell>
          <cell r="IL35">
            <v>0.23001282199495654</v>
          </cell>
          <cell r="IM35">
            <v>0.28059261776312716</v>
          </cell>
          <cell r="IN35">
            <v>0.29079252688534662</v>
          </cell>
          <cell r="IO35">
            <v>3.4256897084560485E-2</v>
          </cell>
          <cell r="IP35">
            <v>8.68996327734862E-3</v>
          </cell>
          <cell r="IQ35">
            <v>8.2578205860945365E-3</v>
          </cell>
          <cell r="IR35">
            <v>0.10282851943276826</v>
          </cell>
          <cell r="IS35">
            <v>0.25988877117816356</v>
          </cell>
          <cell r="IT35">
            <v>0.221994629892837</v>
          </cell>
          <cell r="IU35">
            <v>0.27298191286449103</v>
          </cell>
          <cell r="IV35">
            <v>0.34018608448619109</v>
          </cell>
          <cell r="IW35">
            <v>0.28304018924109747</v>
          </cell>
          <cell r="IX35">
            <v>0.22583814326620491</v>
          </cell>
          <cell r="IY35">
            <v>0.27628289413134466</v>
          </cell>
          <cell r="JA35"/>
          <cell r="JB35"/>
          <cell r="JC35"/>
          <cell r="JD35"/>
          <cell r="JE35"/>
          <cell r="JF35"/>
          <cell r="JG35"/>
          <cell r="JH35"/>
          <cell r="JI35"/>
          <cell r="JJ35"/>
          <cell r="JK35"/>
          <cell r="JL35">
            <v>0.28893700643678333</v>
          </cell>
          <cell r="JM35">
            <v>0.28480898987003112</v>
          </cell>
          <cell r="JN35">
            <v>0.11417107760182467</v>
          </cell>
          <cell r="JO35">
            <v>0.22475749008450877</v>
          </cell>
          <cell r="JP35">
            <v>0.27916478766864483</v>
          </cell>
          <cell r="JR35" t="str">
            <v>Group</v>
          </cell>
          <cell r="JS35">
            <v>0.28000000000000003</v>
          </cell>
          <cell r="JW35"/>
        </row>
        <row r="36">
          <cell r="B36" t="str">
            <v>Contract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/>
          <cell r="GO36"/>
          <cell r="GP36"/>
          <cell r="GQ36"/>
          <cell r="GR36"/>
          <cell r="GS36"/>
          <cell r="GT36"/>
          <cell r="GU36"/>
          <cell r="GV36"/>
          <cell r="GW36"/>
          <cell r="GX36"/>
          <cell r="GY36"/>
          <cell r="GZ36"/>
          <cell r="HA36"/>
          <cell r="HB36"/>
          <cell r="HC36"/>
          <cell r="HD36"/>
          <cell r="HE36"/>
          <cell r="HF36"/>
          <cell r="HG36"/>
          <cell r="HH36"/>
          <cell r="HI36"/>
          <cell r="HJ36"/>
          <cell r="HK36"/>
          <cell r="HL36"/>
          <cell r="HM36"/>
          <cell r="HN36"/>
          <cell r="HO36"/>
          <cell r="HP36"/>
          <cell r="HQ36"/>
          <cell r="HR36"/>
          <cell r="HS36"/>
          <cell r="HT36"/>
          <cell r="HU36"/>
          <cell r="HV36"/>
          <cell r="HW36"/>
          <cell r="HX36"/>
          <cell r="HY36"/>
          <cell r="HZ36"/>
          <cell r="IA36"/>
          <cell r="IB36"/>
          <cell r="IC36"/>
          <cell r="ID36"/>
          <cell r="IE36"/>
          <cell r="IF36"/>
          <cell r="IG36"/>
          <cell r="IH36"/>
          <cell r="II36"/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JA36"/>
          <cell r="JB36"/>
          <cell r="JC36"/>
          <cell r="JD36"/>
          <cell r="JE36"/>
          <cell r="JF36"/>
          <cell r="JG36"/>
          <cell r="JH36"/>
          <cell r="JI36"/>
          <cell r="JJ36"/>
          <cell r="JK36"/>
          <cell r="JL36">
            <v>0</v>
          </cell>
          <cell r="JM36">
            <v>0</v>
          </cell>
          <cell r="JN36">
            <v>0</v>
          </cell>
          <cell r="JO36">
            <v>0</v>
          </cell>
          <cell r="JP36">
            <v>0</v>
          </cell>
          <cell r="JR36" t="str">
            <v>Contract</v>
          </cell>
          <cell r="JS36">
            <v>0</v>
          </cell>
          <cell r="JW36"/>
        </row>
        <row r="37">
          <cell r="JS37"/>
        </row>
        <row r="38">
          <cell r="B38" t="str">
            <v>Domestic</v>
          </cell>
          <cell r="EE38">
            <v>0.9</v>
          </cell>
          <cell r="EF38">
            <v>0.9</v>
          </cell>
          <cell r="EG38">
            <v>0.9</v>
          </cell>
          <cell r="EH38">
            <v>0.9</v>
          </cell>
          <cell r="EI38">
            <v>0.9</v>
          </cell>
          <cell r="EJ38">
            <v>0.9</v>
          </cell>
          <cell r="EK38">
            <v>0.9</v>
          </cell>
          <cell r="EL38">
            <v>0.9</v>
          </cell>
          <cell r="EM38">
            <v>0.9</v>
          </cell>
          <cell r="EN38">
            <v>0.9</v>
          </cell>
          <cell r="EO38">
            <v>0.9</v>
          </cell>
          <cell r="EP38">
            <v>0.9</v>
          </cell>
          <cell r="EQ38">
            <v>0.9</v>
          </cell>
          <cell r="ER38">
            <v>0.9</v>
          </cell>
          <cell r="ES38">
            <v>0.9</v>
          </cell>
          <cell r="ET38">
            <v>0.9</v>
          </cell>
          <cell r="EU38">
            <v>0.9</v>
          </cell>
          <cell r="EV38">
            <v>0.9</v>
          </cell>
          <cell r="EW38">
            <v>0.9</v>
          </cell>
          <cell r="EX38">
            <v>0.9</v>
          </cell>
          <cell r="EY38">
            <v>0.9</v>
          </cell>
          <cell r="EZ38">
            <v>0.9</v>
          </cell>
          <cell r="FA38">
            <v>0.9</v>
          </cell>
          <cell r="FB38">
            <v>0.9</v>
          </cell>
          <cell r="FC38">
            <v>0.9</v>
          </cell>
          <cell r="FD38">
            <v>0.9</v>
          </cell>
          <cell r="FE38">
            <v>0.9</v>
          </cell>
          <cell r="FF38">
            <v>0.9</v>
          </cell>
          <cell r="FG38">
            <v>0.97</v>
          </cell>
          <cell r="FH38">
            <v>0.97310941625287639</v>
          </cell>
          <cell r="FI38">
            <v>0.97805294072911264</v>
          </cell>
          <cell r="FJ38">
            <v>0.98063545717377254</v>
          </cell>
          <cell r="FK38">
            <v>0.97767278675795777</v>
          </cell>
          <cell r="FL38">
            <v>0.97683824788056539</v>
          </cell>
          <cell r="FM38">
            <v>0.97726919851023364</v>
          </cell>
          <cell r="FN38">
            <v>0.97983827927510281</v>
          </cell>
          <cell r="FO38">
            <v>0.97154666876834628</v>
          </cell>
          <cell r="FP38">
            <v>0.97095560876187292</v>
          </cell>
          <cell r="FQ38">
            <v>0.97915881664947513</v>
          </cell>
          <cell r="FR38">
            <v>0.97955861276765399</v>
          </cell>
          <cell r="FS38">
            <v>0.97956030394470295</v>
          </cell>
          <cell r="FT38">
            <v>0.97548411196171747</v>
          </cell>
          <cell r="FU38">
            <v>0.97167079651976263</v>
          </cell>
          <cell r="FV38">
            <v>0.96793841080926646</v>
          </cell>
          <cell r="FW38">
            <v>0.96405961764363124</v>
          </cell>
          <cell r="FX38">
            <v>0.96053116133024086</v>
          </cell>
          <cell r="FY38">
            <v>0.95730895112649894</v>
          </cell>
          <cell r="FZ38">
            <v>0.95444232345942637</v>
          </cell>
          <cell r="GA38">
            <v>0.9567499317908652</v>
          </cell>
          <cell r="GB38">
            <v>0.9569447773545896</v>
          </cell>
          <cell r="GC38">
            <v>0.95725244152190525</v>
          </cell>
          <cell r="GD38">
            <v>0.95741739691593697</v>
          </cell>
          <cell r="GE38">
            <v>0.9575506964416054</v>
          </cell>
          <cell r="GF38">
            <v>0.95773268295833047</v>
          </cell>
          <cell r="GG38">
            <v>0.95793091284202658</v>
          </cell>
          <cell r="GH38">
            <v>0.95807005779794052</v>
          </cell>
          <cell r="GI38">
            <v>0.95802969260635518</v>
          </cell>
          <cell r="GJ38">
            <v>0.95809959255597332</v>
          </cell>
          <cell r="GK38">
            <v>0.95824181531450014</v>
          </cell>
          <cell r="GL38">
            <v>0.95844602476959972</v>
          </cell>
          <cell r="GN38"/>
          <cell r="GO38"/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/>
          <cell r="HC38"/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/>
          <cell r="HQ38"/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  <cell r="ID38"/>
          <cell r="IE38"/>
          <cell r="IF38"/>
          <cell r="IG38"/>
          <cell r="IH38"/>
          <cell r="II38"/>
          <cell r="IJ38">
            <v>0.90000000000000024</v>
          </cell>
          <cell r="IK38">
            <v>0.90000000000000013</v>
          </cell>
          <cell r="IL38">
            <v>0.89999999999999991</v>
          </cell>
          <cell r="IM38">
            <v>0.90000000000000013</v>
          </cell>
          <cell r="IN38">
            <v>0.9</v>
          </cell>
          <cell r="IO38">
            <v>0.95470021084927059</v>
          </cell>
          <cell r="IP38">
            <v>0.97889225540461511</v>
          </cell>
          <cell r="IQ38">
            <v>0.97804370801676344</v>
          </cell>
          <cell r="IR38">
            <v>0.97496130661710889</v>
          </cell>
          <cell r="IS38">
            <v>0.97806372951432019</v>
          </cell>
          <cell r="IT38">
            <v>0.96804204803393101</v>
          </cell>
          <cell r="IU38">
            <v>0.95758975038393068</v>
          </cell>
          <cell r="IV38">
            <v>0.95699820504579247</v>
          </cell>
          <cell r="IW38">
            <v>0.95757163078373841</v>
          </cell>
          <cell r="IX38">
            <v>0.95800850984789976</v>
          </cell>
          <cell r="IY38">
            <v>0.95825271982998728</v>
          </cell>
          <cell r="JA38"/>
          <cell r="JB38"/>
          <cell r="JC38"/>
          <cell r="JD38"/>
          <cell r="JE38"/>
          <cell r="JF38"/>
          <cell r="JG38"/>
          <cell r="JH38"/>
          <cell r="JI38"/>
          <cell r="JJ38"/>
          <cell r="JK38"/>
          <cell r="JL38">
            <v>0.90000000000000024</v>
          </cell>
          <cell r="JM38">
            <v>0.90000000000000013</v>
          </cell>
          <cell r="JN38">
            <v>0.94652302759506202</v>
          </cell>
          <cell r="JO38">
            <v>0.96918693360528263</v>
          </cell>
          <cell r="JP38">
            <v>0.95771691489965571</v>
          </cell>
          <cell r="JR38" t="str">
            <v>Domestic</v>
          </cell>
          <cell r="JS38">
            <v>0.9</v>
          </cell>
        </row>
        <row r="39">
          <cell r="B39" t="str">
            <v>International</v>
          </cell>
          <cell r="EE39">
            <v>0.1</v>
          </cell>
          <cell r="EF39">
            <v>0.1</v>
          </cell>
          <cell r="EG39">
            <v>0.1</v>
          </cell>
          <cell r="EH39">
            <v>0.1</v>
          </cell>
          <cell r="EI39">
            <v>0.1</v>
          </cell>
          <cell r="EJ39">
            <v>0.1</v>
          </cell>
          <cell r="EK39">
            <v>0.1</v>
          </cell>
          <cell r="EL39">
            <v>0.1</v>
          </cell>
          <cell r="EM39">
            <v>0.1</v>
          </cell>
          <cell r="EN39">
            <v>0.1</v>
          </cell>
          <cell r="EO39">
            <v>0.1</v>
          </cell>
          <cell r="EP39">
            <v>0.1</v>
          </cell>
          <cell r="EQ39">
            <v>0.1</v>
          </cell>
          <cell r="ER39">
            <v>0.1</v>
          </cell>
          <cell r="ES39">
            <v>0.1</v>
          </cell>
          <cell r="ET39">
            <v>0.1</v>
          </cell>
          <cell r="EU39">
            <v>0.1</v>
          </cell>
          <cell r="EV39">
            <v>0.1</v>
          </cell>
          <cell r="EW39">
            <v>0.1</v>
          </cell>
          <cell r="EX39">
            <v>0.1</v>
          </cell>
          <cell r="EY39">
            <v>0.1</v>
          </cell>
          <cell r="EZ39">
            <v>0.1</v>
          </cell>
          <cell r="FA39">
            <v>0.1</v>
          </cell>
          <cell r="FB39">
            <v>0.1</v>
          </cell>
          <cell r="FC39">
            <v>0.1</v>
          </cell>
          <cell r="FD39">
            <v>0.1</v>
          </cell>
          <cell r="FE39">
            <v>0.1</v>
          </cell>
          <cell r="FF39">
            <v>0.1</v>
          </cell>
          <cell r="FG39">
            <v>0.03</v>
          </cell>
          <cell r="FH39">
            <v>2.6890583747123664E-2</v>
          </cell>
          <cell r="FI39">
            <v>2.1947059270887376E-2</v>
          </cell>
          <cell r="FJ39">
            <v>1.936454282622747E-2</v>
          </cell>
          <cell r="FK39">
            <v>2.2327213242042326E-2</v>
          </cell>
          <cell r="FL39">
            <v>2.3161752119434619E-2</v>
          </cell>
          <cell r="FM39">
            <v>2.2730801489766434E-2</v>
          </cell>
          <cell r="FN39">
            <v>2.0161720724897178E-2</v>
          </cell>
          <cell r="FO39">
            <v>2.8453331231653767E-2</v>
          </cell>
          <cell r="FP39">
            <v>2.9044391238127142E-2</v>
          </cell>
          <cell r="FQ39">
            <v>2.0841183350524907E-2</v>
          </cell>
          <cell r="FR39">
            <v>2.0441387232346012E-2</v>
          </cell>
          <cell r="FS39">
            <v>2.0439696055296983E-2</v>
          </cell>
          <cell r="FT39">
            <v>2.4515888038282526E-2</v>
          </cell>
          <cell r="FU39">
            <v>2.8329203480237378E-2</v>
          </cell>
          <cell r="FV39">
            <v>3.2061589190733646E-2</v>
          </cell>
          <cell r="FW39">
            <v>3.5940382356368775E-2</v>
          </cell>
          <cell r="FX39">
            <v>3.9468838669759122E-2</v>
          </cell>
          <cell r="FY39">
            <v>4.2691048873501079E-2</v>
          </cell>
          <cell r="FZ39">
            <v>4.555767654057348E-2</v>
          </cell>
          <cell r="GA39">
            <v>4.32500682091349E-2</v>
          </cell>
          <cell r="GB39">
            <v>4.3055222645410424E-2</v>
          </cell>
          <cell r="GC39">
            <v>4.2747558478094763E-2</v>
          </cell>
          <cell r="GD39">
            <v>4.2582603084063024E-2</v>
          </cell>
          <cell r="GE39">
            <v>4.2449303558394651E-2</v>
          </cell>
          <cell r="GF39">
            <v>4.22673170416695E-2</v>
          </cell>
          <cell r="GG39">
            <v>4.2069087157973452E-2</v>
          </cell>
          <cell r="GH39">
            <v>4.192994220205952E-2</v>
          </cell>
          <cell r="GI39">
            <v>4.1970307393644865E-2</v>
          </cell>
          <cell r="GJ39">
            <v>4.1900407444026774E-2</v>
          </cell>
          <cell r="GK39">
            <v>4.1758184685499827E-2</v>
          </cell>
          <cell r="GL39">
            <v>4.1553975230400192E-2</v>
          </cell>
          <cell r="GN39"/>
          <cell r="GO39"/>
          <cell r="GP39"/>
          <cell r="GQ39"/>
          <cell r="GR39"/>
          <cell r="GS39"/>
          <cell r="GT39"/>
          <cell r="GU39"/>
          <cell r="GV39"/>
          <cell r="GW39"/>
          <cell r="GX39"/>
          <cell r="GY39"/>
          <cell r="GZ39"/>
          <cell r="HA39"/>
          <cell r="HB39"/>
          <cell r="HC39"/>
          <cell r="HD39"/>
          <cell r="HE39"/>
          <cell r="HF39"/>
          <cell r="HG39"/>
          <cell r="HH39"/>
          <cell r="HI39"/>
          <cell r="HJ39"/>
          <cell r="HK39"/>
          <cell r="HL39"/>
          <cell r="HM39"/>
          <cell r="HN39"/>
          <cell r="HO39"/>
          <cell r="HP39"/>
          <cell r="HQ39"/>
          <cell r="HR39"/>
          <cell r="HS39"/>
          <cell r="HT39"/>
          <cell r="HU39"/>
          <cell r="HV39"/>
          <cell r="HW39"/>
          <cell r="HX39"/>
          <cell r="HY39"/>
          <cell r="HZ39"/>
          <cell r="IA39"/>
          <cell r="IB39"/>
          <cell r="IC39"/>
          <cell r="ID39"/>
          <cell r="IE39"/>
          <cell r="IF39"/>
          <cell r="IG39"/>
          <cell r="IH39"/>
          <cell r="II39"/>
          <cell r="IJ39">
            <v>0.10000000000000002</v>
          </cell>
          <cell r="IK39">
            <v>0.10000000000000002</v>
          </cell>
          <cell r="IL39">
            <v>0.10000000000000002</v>
          </cell>
          <cell r="IM39">
            <v>0.10000000000000003</v>
          </cell>
          <cell r="IN39">
            <v>9.9999999999999992E-2</v>
          </cell>
          <cell r="IO39">
            <v>4.5299789150729131E-2</v>
          </cell>
          <cell r="IP39">
            <v>2.1107744595384836E-2</v>
          </cell>
          <cell r="IQ39">
            <v>2.1956291983236471E-2</v>
          </cell>
          <cell r="IR39">
            <v>2.5038693382891108E-2</v>
          </cell>
          <cell r="IS39">
            <v>2.193627048567981E-2</v>
          </cell>
          <cell r="IT39">
            <v>3.1957951966068744E-2</v>
          </cell>
          <cell r="IU39">
            <v>4.2410249616069144E-2</v>
          </cell>
          <cell r="IV39">
            <v>4.3001794954207292E-2</v>
          </cell>
          <cell r="IW39">
            <v>4.2428369216261537E-2</v>
          </cell>
          <cell r="IX39">
            <v>4.1991490152100235E-2</v>
          </cell>
          <cell r="IY39">
            <v>4.1747280170012634E-2</v>
          </cell>
          <cell r="JA39"/>
          <cell r="JB39"/>
          <cell r="JC39"/>
          <cell r="JD39"/>
          <cell r="JE39"/>
          <cell r="JF39"/>
          <cell r="JG39"/>
          <cell r="JH39"/>
          <cell r="JI39"/>
          <cell r="JJ39"/>
          <cell r="JK39"/>
          <cell r="JL39">
            <v>0.10000000000000003</v>
          </cell>
          <cell r="JM39">
            <v>0.10000000000000002</v>
          </cell>
          <cell r="JN39">
            <v>5.3476972404937727E-2</v>
          </cell>
          <cell r="JO39">
            <v>3.0813066394717554E-2</v>
          </cell>
          <cell r="JP39">
            <v>4.2283085100344286E-2</v>
          </cell>
          <cell r="JR39" t="str">
            <v>International</v>
          </cell>
          <cell r="JS39">
            <v>0.1</v>
          </cell>
        </row>
        <row r="40">
          <cell r="B40" t="str">
            <v>Overseas</v>
          </cell>
          <cell r="EE40">
            <v>0.05</v>
          </cell>
          <cell r="EF40">
            <v>0.05</v>
          </cell>
          <cell r="EG40">
            <v>0.05</v>
          </cell>
          <cell r="EH40">
            <v>0.05</v>
          </cell>
          <cell r="EI40">
            <v>0.05</v>
          </cell>
          <cell r="EJ40">
            <v>0.05</v>
          </cell>
          <cell r="EK40">
            <v>0.05</v>
          </cell>
          <cell r="EL40">
            <v>0.05</v>
          </cell>
          <cell r="EM40">
            <v>0.05</v>
          </cell>
          <cell r="EN40">
            <v>0.05</v>
          </cell>
          <cell r="EO40">
            <v>0.05</v>
          </cell>
          <cell r="EP40">
            <v>0.05</v>
          </cell>
          <cell r="EQ40">
            <v>0.05</v>
          </cell>
          <cell r="ER40">
            <v>0.05</v>
          </cell>
          <cell r="ES40">
            <v>0.05</v>
          </cell>
          <cell r="ET40">
            <v>0.05</v>
          </cell>
          <cell r="EU40">
            <v>0.05</v>
          </cell>
          <cell r="EV40">
            <v>0.05</v>
          </cell>
          <cell r="EW40">
            <v>0.05</v>
          </cell>
          <cell r="EX40">
            <v>0.05</v>
          </cell>
          <cell r="EY40">
            <v>0.05</v>
          </cell>
          <cell r="EZ40">
            <v>0.05</v>
          </cell>
          <cell r="FA40">
            <v>0.05</v>
          </cell>
          <cell r="FB40">
            <v>0.05</v>
          </cell>
          <cell r="FC40">
            <v>0.05</v>
          </cell>
          <cell r="FD40">
            <v>0.05</v>
          </cell>
          <cell r="FE40">
            <v>0.05</v>
          </cell>
          <cell r="FF40">
            <v>0.05</v>
          </cell>
          <cell r="FG40">
            <v>0.02</v>
          </cell>
          <cell r="FH40">
            <v>1.8334488918493413E-2</v>
          </cell>
          <cell r="FI40">
            <v>1.4927919068506464E-2</v>
          </cell>
          <cell r="FJ40">
            <v>1.3140132744290531E-2</v>
          </cell>
          <cell r="FK40">
            <v>1.5115115614051641E-2</v>
          </cell>
          <cell r="FL40">
            <v>1.5643984216756984E-2</v>
          </cell>
          <cell r="FM40">
            <v>1.502718413218564E-2</v>
          </cell>
          <cell r="FN40">
            <v>1.3081217097799221E-2</v>
          </cell>
          <cell r="FO40">
            <v>1.8158233575427452E-2</v>
          </cell>
          <cell r="FP40">
            <v>1.8265153305861398E-2</v>
          </cell>
          <cell r="FQ40">
            <v>1.2935328637766818E-2</v>
          </cell>
          <cell r="FR40">
            <v>1.2538093695030726E-2</v>
          </cell>
          <cell r="FS40">
            <v>1.2403711072548999E-2</v>
          </cell>
          <cell r="FT40">
            <v>1.4268410611828639E-2</v>
          </cell>
          <cell r="FU40">
            <v>1.603106289611559E-2</v>
          </cell>
          <cell r="FV40">
            <v>1.7780978883637059E-2</v>
          </cell>
          <cell r="FW40">
            <v>1.9632155652989636E-2</v>
          </cell>
          <cell r="FX40">
            <v>2.1306537481777625E-2</v>
          </cell>
          <cell r="FY40">
            <v>2.2829451601838083E-2</v>
          </cell>
          <cell r="FZ40">
            <v>2.4175232456274506E-2</v>
          </cell>
          <cell r="GA40">
            <v>2.162503410456745E-2</v>
          </cell>
          <cell r="GB40">
            <v>2.1527611322705212E-2</v>
          </cell>
          <cell r="GC40">
            <v>2.1373779239047382E-2</v>
          </cell>
          <cell r="GD40">
            <v>2.1291301542031512E-2</v>
          </cell>
          <cell r="GE40">
            <v>2.1224651779197325E-2</v>
          </cell>
          <cell r="GF40">
            <v>2.113365852083475E-2</v>
          </cell>
          <cell r="GG40">
            <v>2.1034543578986726E-2</v>
          </cell>
          <cell r="GH40">
            <v>2.096497110102976E-2</v>
          </cell>
          <cell r="GI40">
            <v>2.0985153696822433E-2</v>
          </cell>
          <cell r="GJ40">
            <v>2.0950203722013387E-2</v>
          </cell>
          <cell r="GK40">
            <v>2.0879092342749914E-2</v>
          </cell>
          <cell r="GL40">
            <v>2.0776987615200096E-2</v>
          </cell>
          <cell r="GN40"/>
          <cell r="GO40"/>
          <cell r="GP40"/>
          <cell r="GQ40"/>
          <cell r="GR40"/>
          <cell r="GS40"/>
          <cell r="GT40"/>
          <cell r="GU40"/>
          <cell r="GV40"/>
          <cell r="GW40"/>
          <cell r="GX40"/>
          <cell r="GY40"/>
          <cell r="GZ40"/>
          <cell r="HA40"/>
          <cell r="HB40"/>
          <cell r="HC40"/>
          <cell r="HD40"/>
          <cell r="HE40"/>
          <cell r="HF40"/>
          <cell r="HG40"/>
          <cell r="HH40"/>
          <cell r="HI40"/>
          <cell r="HJ40"/>
          <cell r="HK40"/>
          <cell r="HL40"/>
          <cell r="HM40"/>
          <cell r="HN40"/>
          <cell r="HO40"/>
          <cell r="HP40"/>
          <cell r="HQ40"/>
          <cell r="HR40"/>
          <cell r="HS40"/>
          <cell r="HT40"/>
          <cell r="HU40"/>
          <cell r="HV40"/>
          <cell r="HW40"/>
          <cell r="HX40"/>
          <cell r="HY40"/>
          <cell r="HZ40"/>
          <cell r="IA40"/>
          <cell r="IB40"/>
          <cell r="IC40"/>
          <cell r="ID40"/>
          <cell r="IE40"/>
          <cell r="IF40"/>
          <cell r="IG40"/>
          <cell r="IH40"/>
          <cell r="II40"/>
          <cell r="IJ40">
            <v>5.000000000000001E-2</v>
          </cell>
          <cell r="IK40">
            <v>5.000000000000001E-2</v>
          </cell>
          <cell r="IL40">
            <v>5.000000000000001E-2</v>
          </cell>
          <cell r="IM40">
            <v>5.0000000000000017E-2</v>
          </cell>
          <cell r="IN40">
            <v>4.9999999999999996E-2</v>
          </cell>
          <cell r="IO40">
            <v>2.641495498371298E-2</v>
          </cell>
          <cell r="IP40">
            <v>1.4324523302379917E-2</v>
          </cell>
          <cell r="IQ40">
            <v>1.4533247437507222E-2</v>
          </cell>
          <cell r="IR40">
            <v>1.5735017263595517E-2</v>
          </cell>
          <cell r="IS40">
            <v>1.3130413914124884E-2</v>
          </cell>
          <cell r="IT40">
            <v>1.7742512833609458E-2</v>
          </cell>
          <cell r="IU40">
            <v>2.2693964577296197E-2</v>
          </cell>
          <cell r="IV40">
            <v>2.1500897477103646E-2</v>
          </cell>
          <cell r="IW40">
            <v>2.1214184608130768E-2</v>
          </cell>
          <cell r="IX40">
            <v>2.0995745076050117E-2</v>
          </cell>
          <cell r="IY40">
            <v>2.0873640085006317E-2</v>
          </cell>
          <cell r="JA40"/>
          <cell r="JB40"/>
          <cell r="JC40"/>
          <cell r="JD40"/>
          <cell r="JE40"/>
          <cell r="JF40"/>
          <cell r="JG40"/>
          <cell r="JH40"/>
          <cell r="JI40"/>
          <cell r="JJ40"/>
          <cell r="JK40"/>
          <cell r="JL40">
            <v>5.0000000000000017E-2</v>
          </cell>
          <cell r="JM40">
            <v>5.000000000000001E-2</v>
          </cell>
          <cell r="JN40">
            <v>2.9100926550785944E-2</v>
          </cell>
          <cell r="JO40">
            <v>1.7455766940076747E-2</v>
          </cell>
          <cell r="JP40">
            <v>2.1141542550172143E-2</v>
          </cell>
          <cell r="JR40" t="str">
            <v>Overseas</v>
          </cell>
          <cell r="JS40">
            <v>0.05</v>
          </cell>
        </row>
        <row r="41">
          <cell r="B41" t="str">
            <v>Canada</v>
          </cell>
          <cell r="EE41">
            <v>2.5000000000000001E-2</v>
          </cell>
          <cell r="EF41">
            <v>2.5000000000000001E-2</v>
          </cell>
          <cell r="EG41">
            <v>2.5000000000000001E-2</v>
          </cell>
          <cell r="EH41">
            <v>2.5000000000000001E-2</v>
          </cell>
          <cell r="EI41">
            <v>2.5000000000000001E-2</v>
          </cell>
          <cell r="EJ41">
            <v>2.5000000000000001E-2</v>
          </cell>
          <cell r="EK41">
            <v>2.5000000000000001E-2</v>
          </cell>
          <cell r="EL41">
            <v>2.5000000000000001E-2</v>
          </cell>
          <cell r="EM41">
            <v>2.5000000000000001E-2</v>
          </cell>
          <cell r="EN41">
            <v>2.5000000000000001E-2</v>
          </cell>
          <cell r="EO41">
            <v>2.5000000000000001E-2</v>
          </cell>
          <cell r="EP41">
            <v>2.5000000000000001E-2</v>
          </cell>
          <cell r="EQ41">
            <v>2.5000000000000001E-2</v>
          </cell>
          <cell r="ER41">
            <v>2.5000000000000001E-2</v>
          </cell>
          <cell r="ES41">
            <v>2.5000000000000001E-2</v>
          </cell>
          <cell r="ET41">
            <v>2.5000000000000001E-2</v>
          </cell>
          <cell r="EU41">
            <v>2.5000000000000001E-2</v>
          </cell>
          <cell r="EV41">
            <v>2.5000000000000001E-2</v>
          </cell>
          <cell r="EW41">
            <v>2.5000000000000001E-2</v>
          </cell>
          <cell r="EX41">
            <v>2.5000000000000001E-2</v>
          </cell>
          <cell r="EY41">
            <v>2.5000000000000001E-2</v>
          </cell>
          <cell r="EZ41">
            <v>2.5000000000000001E-2</v>
          </cell>
          <cell r="FA41">
            <v>2.5000000000000001E-2</v>
          </cell>
          <cell r="FB41">
            <v>2.5000000000000001E-2</v>
          </cell>
          <cell r="FC41">
            <v>2.5000000000000001E-2</v>
          </cell>
          <cell r="FD41">
            <v>2.5000000000000001E-2</v>
          </cell>
          <cell r="FE41">
            <v>2.5000000000000001E-2</v>
          </cell>
          <cell r="FF41">
            <v>2.5000000000000001E-2</v>
          </cell>
          <cell r="FG41">
            <v>0.01</v>
          </cell>
          <cell r="FH41">
            <v>9.1672444592467064E-3</v>
          </cell>
          <cell r="FI41">
            <v>7.463959534253232E-3</v>
          </cell>
          <cell r="FJ41">
            <v>6.5700663721452654E-3</v>
          </cell>
          <cell r="FK41">
            <v>7.5575578070258206E-3</v>
          </cell>
          <cell r="FL41">
            <v>7.8219921083784918E-3</v>
          </cell>
          <cell r="FM41">
            <v>7.5135920660928199E-3</v>
          </cell>
          <cell r="FN41">
            <v>6.5406085488996105E-3</v>
          </cell>
          <cell r="FO41">
            <v>9.0791167877137258E-3</v>
          </cell>
          <cell r="FP41">
            <v>9.132576652930699E-3</v>
          </cell>
          <cell r="FQ41">
            <v>6.467664318883409E-3</v>
          </cell>
          <cell r="FR41">
            <v>6.2690468475153629E-3</v>
          </cell>
          <cell r="FS41">
            <v>6.2018555362744997E-3</v>
          </cell>
          <cell r="FT41">
            <v>7.1342053059143193E-3</v>
          </cell>
          <cell r="FU41">
            <v>8.0155314480577951E-3</v>
          </cell>
          <cell r="FV41">
            <v>8.8904894418185294E-3</v>
          </cell>
          <cell r="FW41">
            <v>9.8160778264948182E-3</v>
          </cell>
          <cell r="FX41">
            <v>1.0653268740888813E-2</v>
          </cell>
          <cell r="FY41">
            <v>1.1414725800919042E-2</v>
          </cell>
          <cell r="FZ41">
            <v>1.2087616228137253E-2</v>
          </cell>
          <cell r="GA41">
            <v>1.0812517052283725E-2</v>
          </cell>
          <cell r="GB41">
            <v>1.0763805661352606E-2</v>
          </cell>
          <cell r="GC41">
            <v>1.0686889619523691E-2</v>
          </cell>
          <cell r="GD41">
            <v>1.0645650771015756E-2</v>
          </cell>
          <cell r="GE41">
            <v>1.0612325889598663E-2</v>
          </cell>
          <cell r="GF41">
            <v>1.0566829260417375E-2</v>
          </cell>
          <cell r="GG41">
            <v>1.0517271789493363E-2</v>
          </cell>
          <cell r="GH41">
            <v>1.048248555051488E-2</v>
          </cell>
          <cell r="GI41">
            <v>1.0492576848411216E-2</v>
          </cell>
          <cell r="GJ41">
            <v>1.0475101861006694E-2</v>
          </cell>
          <cell r="GK41">
            <v>1.0439546171374957E-2</v>
          </cell>
          <cell r="GL41">
            <v>1.0388493807600048E-2</v>
          </cell>
          <cell r="GN41"/>
          <cell r="GO41"/>
          <cell r="GP41"/>
          <cell r="GQ41"/>
          <cell r="GR41"/>
          <cell r="GS41"/>
          <cell r="GT41"/>
          <cell r="GU41"/>
          <cell r="GV41"/>
          <cell r="GW41"/>
          <cell r="GX41"/>
          <cell r="GY41"/>
          <cell r="GZ41"/>
          <cell r="HA41"/>
          <cell r="HB41"/>
          <cell r="HC41"/>
          <cell r="HD41"/>
          <cell r="HE41"/>
          <cell r="HF41"/>
          <cell r="HG41"/>
          <cell r="HH41"/>
          <cell r="HI41"/>
          <cell r="HJ41"/>
          <cell r="HK41"/>
          <cell r="HL41"/>
          <cell r="HM41"/>
          <cell r="HN41"/>
          <cell r="HO41"/>
          <cell r="HP41"/>
          <cell r="HQ41"/>
          <cell r="HR41"/>
          <cell r="HS41"/>
          <cell r="HT41"/>
          <cell r="HU41"/>
          <cell r="HV41"/>
          <cell r="HW41"/>
          <cell r="HX41"/>
          <cell r="HY41"/>
          <cell r="HZ41"/>
          <cell r="IA41"/>
          <cell r="IB41"/>
          <cell r="IC41"/>
          <cell r="ID41"/>
          <cell r="IE41"/>
          <cell r="IF41"/>
          <cell r="IG41"/>
          <cell r="IH41"/>
          <cell r="II41"/>
          <cell r="IJ41">
            <v>2.5000000000000005E-2</v>
          </cell>
          <cell r="IK41">
            <v>2.5000000000000005E-2</v>
          </cell>
          <cell r="IL41">
            <v>2.5000000000000005E-2</v>
          </cell>
          <cell r="IM41">
            <v>2.5000000000000008E-2</v>
          </cell>
          <cell r="IN41">
            <v>2.4999999999999998E-2</v>
          </cell>
          <cell r="IO41">
            <v>1.320747749185649E-2</v>
          </cell>
          <cell r="IP41">
            <v>7.1622616511899584E-3</v>
          </cell>
          <cell r="IQ41">
            <v>7.2666237187536111E-3</v>
          </cell>
          <cell r="IR41">
            <v>7.8675086317977587E-3</v>
          </cell>
          <cell r="IS41">
            <v>6.565206957062442E-3</v>
          </cell>
          <cell r="IT41">
            <v>8.8712564168047289E-3</v>
          </cell>
          <cell r="IU41">
            <v>1.1346982288648099E-2</v>
          </cell>
          <cell r="IV41">
            <v>1.0750448738551823E-2</v>
          </cell>
          <cell r="IW41">
            <v>1.0607092304065384E-2</v>
          </cell>
          <cell r="IX41">
            <v>1.0497872538025059E-2</v>
          </cell>
          <cell r="IY41">
            <v>1.0436820042503158E-2</v>
          </cell>
          <cell r="JA41"/>
          <cell r="JB41"/>
          <cell r="JC41"/>
          <cell r="JD41"/>
          <cell r="JE41"/>
          <cell r="JF41"/>
          <cell r="JG41"/>
          <cell r="JH41"/>
          <cell r="JI41"/>
          <cell r="JJ41"/>
          <cell r="JK41"/>
          <cell r="JL41">
            <v>2.5000000000000008E-2</v>
          </cell>
          <cell r="JM41">
            <v>2.5000000000000005E-2</v>
          </cell>
          <cell r="JN41">
            <v>1.4550463275392972E-2</v>
          </cell>
          <cell r="JO41">
            <v>8.7278834700383733E-3</v>
          </cell>
          <cell r="JP41">
            <v>1.0570771275086072E-2</v>
          </cell>
          <cell r="JR41" t="str">
            <v>Canada</v>
          </cell>
          <cell r="JS41">
            <v>2.5000000000000001E-2</v>
          </cell>
        </row>
        <row r="42">
          <cell r="B42" t="str">
            <v>Mexico</v>
          </cell>
          <cell r="EE42">
            <v>2.5000000000000001E-2</v>
          </cell>
          <cell r="EF42">
            <v>2.5000000000000001E-2</v>
          </cell>
          <cell r="EG42">
            <v>2.5000000000000001E-2</v>
          </cell>
          <cell r="EH42">
            <v>2.5000000000000001E-2</v>
          </cell>
          <cell r="EI42">
            <v>2.5000000000000001E-2</v>
          </cell>
          <cell r="EJ42">
            <v>2.5000000000000001E-2</v>
          </cell>
          <cell r="EK42">
            <v>2.5000000000000001E-2</v>
          </cell>
          <cell r="EL42">
            <v>2.5000000000000001E-2</v>
          </cell>
          <cell r="EM42">
            <v>2.5000000000000001E-2</v>
          </cell>
          <cell r="EN42">
            <v>2.5000000000000001E-2</v>
          </cell>
          <cell r="EO42">
            <v>2.5000000000000001E-2</v>
          </cell>
          <cell r="EP42">
            <v>2.5000000000000001E-2</v>
          </cell>
          <cell r="EQ42">
            <v>2.5000000000000001E-2</v>
          </cell>
          <cell r="ER42">
            <v>2.5000000000000001E-2</v>
          </cell>
          <cell r="ES42">
            <v>2.5000000000000001E-2</v>
          </cell>
          <cell r="ET42">
            <v>2.5000000000000001E-2</v>
          </cell>
          <cell r="EU42">
            <v>2.5000000000000001E-2</v>
          </cell>
          <cell r="EV42">
            <v>2.5000000000000001E-2</v>
          </cell>
          <cell r="EW42">
            <v>2.5000000000000001E-2</v>
          </cell>
          <cell r="EX42">
            <v>2.5000000000000001E-2</v>
          </cell>
          <cell r="EY42">
            <v>2.5000000000000001E-2</v>
          </cell>
          <cell r="EZ42">
            <v>2.5000000000000001E-2</v>
          </cell>
          <cell r="FA42">
            <v>2.5000000000000001E-2</v>
          </cell>
          <cell r="FB42">
            <v>2.5000000000000001E-2</v>
          </cell>
          <cell r="FC42">
            <v>2.5000000000000001E-2</v>
          </cell>
          <cell r="FD42">
            <v>2.5000000000000001E-2</v>
          </cell>
          <cell r="FE42">
            <v>2.5000000000000001E-2</v>
          </cell>
          <cell r="FF42">
            <v>2.5000000000000001E-2</v>
          </cell>
          <cell r="FG42">
            <v>0.01</v>
          </cell>
          <cell r="FH42">
            <v>9.1672444592467064E-3</v>
          </cell>
          <cell r="FI42">
            <v>7.463959534253232E-3</v>
          </cell>
          <cell r="FJ42">
            <v>6.5700663721452654E-3</v>
          </cell>
          <cell r="FK42">
            <v>7.5575578070258206E-3</v>
          </cell>
          <cell r="FL42">
            <v>7.8219921083784918E-3</v>
          </cell>
          <cell r="FM42">
            <v>7.5135920660928199E-3</v>
          </cell>
          <cell r="FN42">
            <v>6.5406085488996105E-3</v>
          </cell>
          <cell r="FO42">
            <v>9.0791167877137258E-3</v>
          </cell>
          <cell r="FP42">
            <v>9.132576652930699E-3</v>
          </cell>
          <cell r="FQ42">
            <v>6.467664318883409E-3</v>
          </cell>
          <cell r="FR42">
            <v>6.2690468475153629E-3</v>
          </cell>
          <cell r="FS42">
            <v>6.2018555362744997E-3</v>
          </cell>
          <cell r="FT42">
            <v>7.1342053059143193E-3</v>
          </cell>
          <cell r="FU42">
            <v>8.0155314480577951E-3</v>
          </cell>
          <cell r="FV42">
            <v>8.8904894418185294E-3</v>
          </cell>
          <cell r="FW42">
            <v>9.8160778264948182E-3</v>
          </cell>
          <cell r="FX42">
            <v>1.0653268740888813E-2</v>
          </cell>
          <cell r="FY42">
            <v>1.1414725800919042E-2</v>
          </cell>
          <cell r="FZ42">
            <v>1.2087616228137253E-2</v>
          </cell>
          <cell r="GA42">
            <v>1.0812517052283725E-2</v>
          </cell>
          <cell r="GB42">
            <v>1.0763805661352606E-2</v>
          </cell>
          <cell r="GC42">
            <v>1.0686889619523691E-2</v>
          </cell>
          <cell r="GD42">
            <v>1.0645650771015756E-2</v>
          </cell>
          <cell r="GE42">
            <v>1.0612325889598663E-2</v>
          </cell>
          <cell r="GF42">
            <v>1.0566829260417375E-2</v>
          </cell>
          <cell r="GG42">
            <v>1.0517271789493363E-2</v>
          </cell>
          <cell r="GH42">
            <v>1.048248555051488E-2</v>
          </cell>
          <cell r="GI42">
            <v>1.0492576848411216E-2</v>
          </cell>
          <cell r="GJ42">
            <v>1.0475101861006694E-2</v>
          </cell>
          <cell r="GK42">
            <v>1.0439546171374957E-2</v>
          </cell>
          <cell r="GL42">
            <v>1.0388493807600048E-2</v>
          </cell>
          <cell r="GN42"/>
          <cell r="GO42"/>
          <cell r="GP42"/>
          <cell r="GQ42"/>
          <cell r="GR42"/>
          <cell r="GS42"/>
          <cell r="GT42"/>
          <cell r="GU42"/>
          <cell r="GV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/>
          <cell r="HQ42"/>
          <cell r="HR42"/>
          <cell r="HS42"/>
          <cell r="HT42"/>
          <cell r="HU42"/>
          <cell r="HV42"/>
          <cell r="HW42"/>
          <cell r="HX42"/>
          <cell r="HY42"/>
          <cell r="HZ42"/>
          <cell r="IA42"/>
          <cell r="IB42"/>
          <cell r="IC42"/>
          <cell r="ID42"/>
          <cell r="IE42"/>
          <cell r="IF42"/>
          <cell r="IG42"/>
          <cell r="IH42"/>
          <cell r="II42"/>
          <cell r="IJ42">
            <v>2.5000000000000005E-2</v>
          </cell>
          <cell r="IK42">
            <v>2.5000000000000005E-2</v>
          </cell>
          <cell r="IL42">
            <v>2.5000000000000005E-2</v>
          </cell>
          <cell r="IM42">
            <v>2.5000000000000008E-2</v>
          </cell>
          <cell r="IN42">
            <v>2.4999999999999998E-2</v>
          </cell>
          <cell r="IO42">
            <v>1.320747749185649E-2</v>
          </cell>
          <cell r="IP42">
            <v>7.1622616511899584E-3</v>
          </cell>
          <cell r="IQ42">
            <v>7.2666237187536111E-3</v>
          </cell>
          <cell r="IR42">
            <v>7.8675086317977587E-3</v>
          </cell>
          <cell r="IS42">
            <v>6.565206957062442E-3</v>
          </cell>
          <cell r="IT42">
            <v>8.8712564168047289E-3</v>
          </cell>
          <cell r="IU42">
            <v>1.1346982288648099E-2</v>
          </cell>
          <cell r="IV42">
            <v>1.0750448738551823E-2</v>
          </cell>
          <cell r="IW42">
            <v>1.0607092304065384E-2</v>
          </cell>
          <cell r="IX42">
            <v>1.0497872538025059E-2</v>
          </cell>
          <cell r="IY42">
            <v>1.0436820042503158E-2</v>
          </cell>
          <cell r="JA42"/>
          <cell r="JB42"/>
          <cell r="JC42"/>
          <cell r="JD42"/>
          <cell r="JE42"/>
          <cell r="JF42"/>
          <cell r="JG42"/>
          <cell r="JH42"/>
          <cell r="JI42"/>
          <cell r="JJ42"/>
          <cell r="JK42"/>
          <cell r="JL42">
            <v>2.5000000000000008E-2</v>
          </cell>
          <cell r="JM42">
            <v>2.5000000000000005E-2</v>
          </cell>
          <cell r="JN42">
            <v>1.4550463275392972E-2</v>
          </cell>
          <cell r="JO42">
            <v>8.7278834700383733E-3</v>
          </cell>
          <cell r="JP42">
            <v>1.0570771275086072E-2</v>
          </cell>
          <cell r="JR42" t="str">
            <v>Mexico</v>
          </cell>
          <cell r="JS42">
            <v>2.5000000000000001E-2</v>
          </cell>
        </row>
        <row r="43">
          <cell r="FH43">
            <v>-1.232409629899367E-2</v>
          </cell>
          <cell r="IR43" t="str">
            <v>relative to 2018</v>
          </cell>
        </row>
        <row r="44">
          <cell r="B44" t="str">
            <v>Impact to segments relative to 2019</v>
          </cell>
          <cell r="FH44">
            <v>-0.5786107787694359</v>
          </cell>
          <cell r="IR44">
            <v>-0.82322162704984114</v>
          </cell>
        </row>
        <row r="45">
          <cell r="B45" t="str">
            <v>Total</v>
          </cell>
          <cell r="FC45">
            <v>-0.10965569629334226</v>
          </cell>
          <cell r="FD45">
            <v>-1.8181667208348351E-2</v>
          </cell>
          <cell r="FE45">
            <v>-0.48047135200500102</v>
          </cell>
          <cell r="FF45">
            <v>-0.75529289587292925</v>
          </cell>
          <cell r="FG45">
            <v>-0.64030661710119618</v>
          </cell>
          <cell r="FH45">
            <v>-0.59093487506842957</v>
          </cell>
          <cell r="FI45">
            <v>-0.49473868625718442</v>
          </cell>
          <cell r="FJ45">
            <v>-0.42276401254045837</v>
          </cell>
          <cell r="FK45">
            <v>-0.49538113122937166</v>
          </cell>
          <cell r="FL45">
            <v>-0.50973197980204532</v>
          </cell>
          <cell r="FM45">
            <v>-0.46143950542776602</v>
          </cell>
          <cell r="FN45">
            <v>-0.34928705964925688</v>
          </cell>
          <cell r="FO45">
            <v>-0.50837750645828161</v>
          </cell>
          <cell r="FP45">
            <v>-0.48876825988745354</v>
          </cell>
          <cell r="FQ45">
            <v>-0.24668718362145492</v>
          </cell>
          <cell r="FR45">
            <v>-0.19071386725633155</v>
          </cell>
          <cell r="FS45">
            <v>-0.14981603141471922</v>
          </cell>
          <cell r="FT45">
            <v>-0.12266580839599739</v>
          </cell>
          <cell r="FU45">
            <v>-0.10222694787069664</v>
          </cell>
          <cell r="FV45">
            <v>-9.0452580945964201E-2</v>
          </cell>
          <cell r="FW45">
            <v>-9.0063689641096567E-2</v>
          </cell>
          <cell r="FX45">
            <v>-8.6157911300144274E-2</v>
          </cell>
          <cell r="FY45">
            <v>-8.0255165750306778E-2</v>
          </cell>
          <cell r="FZ45">
            <v>-7.1470906798221989E-2</v>
          </cell>
          <cell r="GA45">
            <v>-7.5145967248403944E-2</v>
          </cell>
          <cell r="GB45">
            <v>-7.096055850348959E-2</v>
          </cell>
          <cell r="GC45">
            <v>-6.4274044551636655E-2</v>
          </cell>
          <cell r="GD45">
            <v>-6.0649253380885559E-2</v>
          </cell>
          <cell r="GE45">
            <v>-5.7699499239729612E-2</v>
          </cell>
          <cell r="GF45">
            <v>-5.3642322256561736E-2</v>
          </cell>
          <cell r="GG45">
            <v>-4.9183077117975538E-2</v>
          </cell>
          <cell r="GH45">
            <v>-4.6027781120211331E-2</v>
          </cell>
          <cell r="GI45">
            <v>-4.6945269548900326E-2</v>
          </cell>
          <cell r="GJ45">
            <v>-4.5355345209123765E-2</v>
          </cell>
          <cell r="GK45">
            <v>-4.2103953961158069E-2</v>
          </cell>
          <cell r="GL45">
            <v>-3.7396548026609189E-2</v>
          </cell>
          <cell r="GM45"/>
          <cell r="GN45"/>
          <cell r="GO45"/>
          <cell r="GV45"/>
          <cell r="GW45"/>
          <cell r="GX45"/>
          <cell r="GY45"/>
          <cell r="GZ45"/>
          <cell r="HA45"/>
          <cell r="HB45"/>
          <cell r="HC45"/>
          <cell r="HD45"/>
          <cell r="HE45"/>
          <cell r="HF45"/>
          <cell r="HG45"/>
          <cell r="HH45"/>
          <cell r="HI45"/>
          <cell r="HJ45"/>
          <cell r="HK45"/>
          <cell r="HL45"/>
          <cell r="HM45"/>
          <cell r="HN45"/>
          <cell r="HO45"/>
          <cell r="HP45"/>
          <cell r="HQ45"/>
          <cell r="HR45"/>
          <cell r="HS45"/>
          <cell r="HT45"/>
          <cell r="HU45"/>
          <cell r="HV45"/>
          <cell r="HW45"/>
          <cell r="HX45"/>
          <cell r="HY45"/>
          <cell r="HZ45"/>
          <cell r="IA45"/>
          <cell r="IB45"/>
          <cell r="IC45"/>
          <cell r="ID45"/>
          <cell r="IE45"/>
          <cell r="IJ45"/>
          <cell r="IK45"/>
          <cell r="IL45"/>
          <cell r="IM45"/>
          <cell r="IN45">
            <v>-0.14872733764581458</v>
          </cell>
          <cell r="IO45">
            <v>-0.66069732897023137</v>
          </cell>
          <cell r="IP45">
            <v>-0.47062417951866053</v>
          </cell>
          <cell r="IQ45">
            <v>-0.44493261487794689</v>
          </cell>
          <cell r="IR45">
            <v>-0.40524349412784755</v>
          </cell>
          <cell r="IS45">
            <v>-0.1536732329707754</v>
          </cell>
          <cell r="IT45">
            <v>-9.4492774188031703E-2</v>
          </cell>
          <cell r="IU45">
            <v>-7.9728794238379752E-2</v>
          </cell>
          <cell r="IV45">
            <v>-6.980627104993864E-2</v>
          </cell>
          <cell r="IW45">
            <v>-5.7234564069240879E-2</v>
          </cell>
          <cell r="IX45">
            <v>-4.7426041440461253E-2</v>
          </cell>
          <cell r="IY45">
            <v>-4.1853748624987364E-2</v>
          </cell>
          <cell r="JC45"/>
          <cell r="JD45"/>
          <cell r="JE45"/>
          <cell r="JF45"/>
          <cell r="JG45"/>
          <cell r="JH45"/>
          <cell r="JI45"/>
          <cell r="JJ45"/>
          <cell r="JK45"/>
          <cell r="JL45"/>
          <cell r="JM45"/>
          <cell r="JN45">
            <v>-0.4370175351494241</v>
          </cell>
          <cell r="JO45">
            <v>-0.18035452712051137</v>
          </cell>
          <cell r="JP45">
            <v>-5.3995234617487342E-2</v>
          </cell>
        </row>
        <row r="46">
          <cell r="B46" t="str">
            <v>Business transient</v>
          </cell>
          <cell r="FC46">
            <v>-0.11458681758158651</v>
          </cell>
          <cell r="FD46">
            <v>3.4952190252082183E-2</v>
          </cell>
          <cell r="FE46">
            <v>0.22797680435181711</v>
          </cell>
          <cell r="FF46">
            <v>-0.53505650215856504</v>
          </cell>
          <cell r="FG46">
            <v>-0.64030661710119596</v>
          </cell>
          <cell r="FH46">
            <v>-0.75</v>
          </cell>
          <cell r="FI46">
            <v>-0.67500000000000004</v>
          </cell>
          <cell r="FJ46">
            <v>-0.60750000000000004</v>
          </cell>
          <cell r="FK46">
            <v>-0.54675000000000007</v>
          </cell>
          <cell r="FL46">
            <v>-0.4920750000000001</v>
          </cell>
          <cell r="FM46">
            <v>-0.44286750000000008</v>
          </cell>
          <cell r="FN46">
            <v>-0.39858075000000009</v>
          </cell>
          <cell r="FO46">
            <v>-0.3587226750000001</v>
          </cell>
          <cell r="FP46">
            <v>-0.3228504075000001</v>
          </cell>
          <cell r="FQ46">
            <v>-0.29056536675000011</v>
          </cell>
          <cell r="FR46">
            <v>-0.23245229340000009</v>
          </cell>
          <cell r="FS46">
            <v>-0.19758444939000008</v>
          </cell>
          <cell r="FT46">
            <v>-0.15806755951200008</v>
          </cell>
          <cell r="FU46">
            <v>-0.14226080356080006</v>
          </cell>
          <cell r="FV46">
            <v>-0.12803472320472006</v>
          </cell>
          <cell r="FW46">
            <v>-0.11523125088424806</v>
          </cell>
          <cell r="FX46">
            <v>-0.10370812579582325</v>
          </cell>
          <cell r="FY46">
            <v>-9.8522719506032086E-2</v>
          </cell>
          <cell r="FZ46">
            <v>-9.3596583530730471E-2</v>
          </cell>
          <cell r="GA46">
            <v>-8.6108856848272033E-2</v>
          </cell>
          <cell r="GB46">
            <v>-7.922014830041027E-2</v>
          </cell>
          <cell r="GC46">
            <v>-7.2882536436377446E-2</v>
          </cell>
          <cell r="GD46">
            <v>-6.7051933521467252E-2</v>
          </cell>
          <cell r="GE46">
            <v>-6.1687778839749872E-2</v>
          </cell>
          <cell r="GF46">
            <v>-5.6752756532569885E-2</v>
          </cell>
          <cell r="GG46">
            <v>-5.2212536009964297E-2</v>
          </cell>
          <cell r="GH46">
            <v>-4.9601909209466083E-2</v>
          </cell>
          <cell r="GI46">
            <v>-4.7121813748992776E-2</v>
          </cell>
          <cell r="GJ46">
            <v>-4.4765723061543132E-2</v>
          </cell>
          <cell r="GK46">
            <v>-4.2527436908465971E-2</v>
          </cell>
          <cell r="GL46">
            <v>-4.0401065063042668E-2</v>
          </cell>
          <cell r="GV46"/>
          <cell r="GW46"/>
          <cell r="GX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/>
          <cell r="HQ46"/>
          <cell r="HR46"/>
          <cell r="HS46"/>
          <cell r="HT46"/>
          <cell r="HU46"/>
          <cell r="HV46"/>
          <cell r="HW46"/>
          <cell r="HX46"/>
          <cell r="HY46"/>
          <cell r="HZ46"/>
          <cell r="IA46"/>
          <cell r="IB46"/>
          <cell r="IC46"/>
          <cell r="ID46"/>
          <cell r="IE46"/>
          <cell r="IJ46"/>
          <cell r="IK46"/>
          <cell r="IL46"/>
          <cell r="IM46"/>
          <cell r="IN46">
            <v>-1.1424850220940308E-2</v>
          </cell>
          <cell r="IO46">
            <v>-0.64819967554316027</v>
          </cell>
          <cell r="IP46">
            <v>-0.61284406062773811</v>
          </cell>
          <cell r="IQ46">
            <v>-0.44533240506419391</v>
          </cell>
          <cell r="IR46">
            <v>-0.32411506032213233</v>
          </cell>
          <cell r="IS46">
            <v>-0.19383222500991271</v>
          </cell>
          <cell r="IT46">
            <v>-0.12916102003313423</v>
          </cell>
          <cell r="IU46">
            <v>-9.8700004578385236E-2</v>
          </cell>
          <cell r="IV46">
            <v>-7.9418322757726201E-2</v>
          </cell>
          <cell r="IW46">
            <v>-6.1520199407717024E-2</v>
          </cell>
          <cell r="IX46">
            <v>-4.9768333648009366E-2</v>
          </cell>
          <cell r="IY46">
            <v>-4.2603962198948353E-2</v>
          </cell>
          <cell r="JC46"/>
          <cell r="JD46"/>
          <cell r="JE46"/>
          <cell r="JF46"/>
          <cell r="JG46"/>
          <cell r="JH46"/>
          <cell r="JI46"/>
          <cell r="JJ46"/>
          <cell r="JK46"/>
          <cell r="JL46"/>
          <cell r="JM46"/>
          <cell r="JN46">
            <v>-0.42787276786664652</v>
          </cell>
          <cell r="JO46">
            <v>-0.18843059148484786</v>
          </cell>
          <cell r="JP46">
            <v>-5.8673955532880351E-2</v>
          </cell>
        </row>
        <row r="47">
          <cell r="B47" t="str">
            <v>Leisure transient</v>
          </cell>
          <cell r="FC47">
            <v>-0.13983685913085608</v>
          </cell>
          <cell r="FD47">
            <v>-5.1463644591116076E-2</v>
          </cell>
          <cell r="FE47">
            <v>-0.5244992035300009</v>
          </cell>
          <cell r="FF47">
            <v>-0.69003766810571043</v>
          </cell>
          <cell r="FG47">
            <v>-0.48526636585171201</v>
          </cell>
          <cell r="FH47">
            <v>-0.39391606638283982</v>
          </cell>
          <cell r="FI47">
            <v>-0.31793271795098654</v>
          </cell>
          <cell r="FJ47">
            <v>-0.25434617436078927</v>
          </cell>
          <cell r="FK47">
            <v>-0.21619424820667088</v>
          </cell>
          <cell r="FL47">
            <v>-0.20538453579633734</v>
          </cell>
          <cell r="FM47">
            <v>-0.19511530900652047</v>
          </cell>
          <cell r="FN47">
            <v>-0.18535954355619444</v>
          </cell>
          <cell r="FO47">
            <v>-0.166823589200575</v>
          </cell>
          <cell r="FP47">
            <v>-0.15014123028051751</v>
          </cell>
          <cell r="FQ47">
            <v>-0.13512710725246577</v>
          </cell>
          <cell r="FR47">
            <v>-0.1216143965272192</v>
          </cell>
          <cell r="FS47">
            <v>-0.10337223704813632</v>
          </cell>
          <cell r="FT47">
            <v>-9.3035013343322689E-2</v>
          </cell>
          <cell r="FU47">
            <v>-8.3731512008990427E-2</v>
          </cell>
          <cell r="FV47">
            <v>-7.5358360808091385E-2</v>
          </cell>
          <cell r="FW47">
            <v>-7.1590442767686807E-2</v>
          </cell>
          <cell r="FX47">
            <v>-6.801092062930246E-2</v>
          </cell>
          <cell r="FY47">
            <v>-6.4610374597837333E-2</v>
          </cell>
          <cell r="FZ47">
            <v>-6.1379855867945463E-2</v>
          </cell>
          <cell r="GA47">
            <v>-5.8310863074548185E-2</v>
          </cell>
          <cell r="GB47">
            <v>-5.5395319920820772E-2</v>
          </cell>
          <cell r="GC47">
            <v>-5.262555392477973E-2</v>
          </cell>
          <cell r="GD47">
            <v>-4.9994276228540739E-2</v>
          </cell>
          <cell r="GE47">
            <v>-4.7494562417113702E-2</v>
          </cell>
          <cell r="GF47">
            <v>-4.5119834296258016E-2</v>
          </cell>
          <cell r="GG47">
            <v>-4.2863842581445113E-2</v>
          </cell>
          <cell r="GH47">
            <v>-4.0720650452372859E-2</v>
          </cell>
          <cell r="GI47">
            <v>-3.8684617929754216E-2</v>
          </cell>
          <cell r="GJ47">
            <v>-3.6750387033266503E-2</v>
          </cell>
          <cell r="GK47">
            <v>-3.4912867681603177E-2</v>
          </cell>
          <cell r="GL47">
            <v>-3.3167224297523015E-2</v>
          </cell>
          <cell r="GV47"/>
          <cell r="GW47"/>
          <cell r="GX47"/>
          <cell r="GY47"/>
          <cell r="GZ47"/>
          <cell r="HA47"/>
          <cell r="HB47"/>
          <cell r="HC47"/>
          <cell r="HD47"/>
          <cell r="HE47"/>
          <cell r="HF47"/>
          <cell r="HG47"/>
          <cell r="HH47"/>
          <cell r="HI47"/>
          <cell r="HJ47"/>
          <cell r="HK47"/>
          <cell r="HL47"/>
          <cell r="HM47"/>
          <cell r="HN47"/>
          <cell r="HO47"/>
          <cell r="HP47"/>
          <cell r="HQ47"/>
          <cell r="HR47"/>
          <cell r="HS47"/>
          <cell r="HT47"/>
          <cell r="HU47"/>
          <cell r="HV47"/>
          <cell r="HW47"/>
          <cell r="HX47"/>
          <cell r="HY47"/>
          <cell r="HZ47"/>
          <cell r="IA47"/>
          <cell r="IB47"/>
          <cell r="IC47"/>
          <cell r="ID47"/>
          <cell r="IE47"/>
          <cell r="IJ47"/>
          <cell r="IK47"/>
          <cell r="IL47"/>
          <cell r="IM47"/>
          <cell r="IN47">
            <v>-9.0343545817198501E-2</v>
          </cell>
          <cell r="IO47">
            <v>-0.51924481896448516</v>
          </cell>
          <cell r="IP47">
            <v>-0.26739343071359067</v>
          </cell>
          <cell r="IQ47">
            <v>-0.19496161955196367</v>
          </cell>
          <cell r="IR47">
            <v>-0.14881817422911403</v>
          </cell>
          <cell r="IS47">
            <v>-0.10559563961652663</v>
          </cell>
          <cell r="IT47">
            <v>-7.7413427743046603E-2</v>
          </cell>
          <cell r="IU47">
            <v>-6.4559481957576437E-2</v>
          </cell>
          <cell r="IV47">
            <v>-5.5103607270125976E-2</v>
          </cell>
          <cell r="IW47">
            <v>-4.7449105447894047E-2</v>
          </cell>
          <cell r="IX47">
            <v>-4.0959146579296335E-2</v>
          </cell>
          <cell r="IY47">
            <v>-3.4885367330050432E-2</v>
          </cell>
          <cell r="JC47"/>
          <cell r="JD47"/>
          <cell r="JE47"/>
          <cell r="JF47"/>
          <cell r="JG47"/>
          <cell r="JH47"/>
          <cell r="JI47"/>
          <cell r="JJ47"/>
          <cell r="JK47"/>
          <cell r="JL47"/>
          <cell r="JM47"/>
          <cell r="JN47">
            <v>-0.27847369482513273</v>
          </cell>
          <cell r="JO47">
            <v>-9.6652888596161501E-2</v>
          </cell>
          <cell r="JP47">
            <v>-4.4179559881630026E-2</v>
          </cell>
        </row>
        <row r="48">
          <cell r="B48" t="str">
            <v>Group</v>
          </cell>
          <cell r="FC48">
            <v>-4.8491331573875307E-2</v>
          </cell>
          <cell r="FD48">
            <v>2.779047390893763E-2</v>
          </cell>
          <cell r="FE48">
            <v>-0.65364756800333401</v>
          </cell>
          <cell r="FF48">
            <v>-0.95921548264548817</v>
          </cell>
          <cell r="FG48">
            <v>-0.94005110285019933</v>
          </cell>
          <cell r="FH48">
            <v>-0.98</v>
          </cell>
          <cell r="FI48">
            <v>-0.98</v>
          </cell>
          <cell r="FJ48">
            <v>-0.98</v>
          </cell>
          <cell r="FK48">
            <v>-0.98</v>
          </cell>
          <cell r="FL48">
            <v>-0.98</v>
          </cell>
          <cell r="FM48">
            <v>-0.98</v>
          </cell>
          <cell r="FN48">
            <v>-1</v>
          </cell>
          <cell r="FO48">
            <v>-1</v>
          </cell>
          <cell r="FP48">
            <v>-1</v>
          </cell>
          <cell r="FQ48">
            <v>-0.45</v>
          </cell>
          <cell r="FR48">
            <v>-0.315</v>
          </cell>
          <cell r="FS48">
            <v>-0.22049999999999997</v>
          </cell>
          <cell r="FT48">
            <v>-0.1764</v>
          </cell>
          <cell r="FU48">
            <v>-0.14112</v>
          </cell>
          <cell r="FV48">
            <v>-0.12700800000000001</v>
          </cell>
          <cell r="FW48">
            <v>-0.11430720000000001</v>
          </cell>
          <cell r="FX48">
            <v>-0.10859184000000001</v>
          </cell>
          <cell r="FY48">
            <v>-0.103162248</v>
          </cell>
          <cell r="FZ48">
            <v>-9.80041356E-2</v>
          </cell>
          <cell r="GA48">
            <v>-9.3103928820000001E-2</v>
          </cell>
          <cell r="GB48">
            <v>-8.8448732379E-2</v>
          </cell>
          <cell r="GC48">
            <v>-8.4026295760049996E-2</v>
          </cell>
          <cell r="GD48">
            <v>-7.9824980972047488E-2</v>
          </cell>
          <cell r="GE48">
            <v>-7.5833731923445113E-2</v>
          </cell>
          <cell r="GF48">
            <v>-7.2042045327272861E-2</v>
          </cell>
          <cell r="GG48">
            <v>-6.8439943060909211E-2</v>
          </cell>
          <cell r="GH48">
            <v>-6.501794590786375E-2</v>
          </cell>
          <cell r="GI48">
            <v>-6.1767048612470558E-2</v>
          </cell>
          <cell r="GJ48">
            <v>-5.8678696181847026E-2</v>
          </cell>
          <cell r="GK48">
            <v>-5.5744761372754671E-2</v>
          </cell>
          <cell r="GL48">
            <v>-5.2957523304116932E-2</v>
          </cell>
          <cell r="GV48"/>
          <cell r="GW48"/>
          <cell r="GX48"/>
          <cell r="GY48"/>
          <cell r="GZ48"/>
          <cell r="HA48"/>
          <cell r="HB48"/>
          <cell r="HC48"/>
          <cell r="HD48"/>
          <cell r="HE48"/>
          <cell r="HF48"/>
          <cell r="HG48"/>
          <cell r="HH48"/>
          <cell r="HI48"/>
          <cell r="HJ48"/>
          <cell r="HK48"/>
          <cell r="HL48"/>
          <cell r="HM48"/>
          <cell r="HN48"/>
          <cell r="HO48"/>
          <cell r="HP48"/>
          <cell r="HQ48"/>
          <cell r="HR48"/>
          <cell r="HS48"/>
          <cell r="HT48"/>
          <cell r="HU48"/>
          <cell r="HV48"/>
          <cell r="HW48"/>
          <cell r="HX48"/>
          <cell r="HY48"/>
          <cell r="HZ48"/>
          <cell r="IA48"/>
          <cell r="IB48"/>
          <cell r="IC48"/>
          <cell r="ID48"/>
          <cell r="IE48"/>
          <cell r="IJ48"/>
          <cell r="IK48"/>
          <cell r="IL48"/>
          <cell r="IM48"/>
          <cell r="IN48">
            <v>-0.2870650077351149</v>
          </cell>
          <cell r="IO48">
            <v>-0.95974887591603397</v>
          </cell>
          <cell r="IP48">
            <v>-0.98</v>
          </cell>
          <cell r="IQ48">
            <v>-0.98366440672576783</v>
          </cell>
          <cell r="IR48">
            <v>-0.8238629220650272</v>
          </cell>
          <cell r="IS48">
            <v>-0.2383274501527608</v>
          </cell>
          <cell r="IT48">
            <v>-0.12605854005901829</v>
          </cell>
          <cell r="IU48">
            <v>-0.10468993765547541</v>
          </cell>
          <cell r="IV48">
            <v>-8.8644214196613946E-2</v>
          </cell>
          <cell r="IW48">
            <v>-7.5952131308285931E-2</v>
          </cell>
          <cell r="IX48">
            <v>-6.4715035192507209E-2</v>
          </cell>
          <cell r="IY48">
            <v>-5.6570263888908623E-2</v>
          </cell>
          <cell r="JC48"/>
          <cell r="JD48"/>
          <cell r="JE48"/>
          <cell r="JF48"/>
          <cell r="JG48"/>
          <cell r="JH48"/>
          <cell r="JI48"/>
          <cell r="JJ48"/>
          <cell r="JK48"/>
          <cell r="JL48"/>
          <cell r="JM48"/>
          <cell r="JN48">
            <v>-0.77431781661016641</v>
          </cell>
          <cell r="JO48">
            <v>-0.35317540598844432</v>
          </cell>
          <cell r="JP48">
            <v>-7.2742684203718766E-2</v>
          </cell>
        </row>
        <row r="49">
          <cell r="B49" t="str">
            <v>Contract</v>
          </cell>
          <cell r="FC49" t="e">
            <v>#DIV/0!</v>
          </cell>
          <cell r="FD49" t="e">
            <v>#DIV/0!</v>
          </cell>
          <cell r="FE49" t="e">
            <v>#DIV/0!</v>
          </cell>
          <cell r="FF49" t="e">
            <v>#DIV/0!</v>
          </cell>
          <cell r="FG49" t="e">
            <v>#DIV/0!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V49"/>
          <cell r="GW49"/>
          <cell r="GX49"/>
          <cell r="GY49"/>
          <cell r="GZ49"/>
          <cell r="HA49"/>
          <cell r="HB49"/>
          <cell r="HC49"/>
          <cell r="HD49"/>
          <cell r="HE49"/>
          <cell r="HF49"/>
          <cell r="HG49"/>
          <cell r="HH49"/>
          <cell r="HI49"/>
          <cell r="HJ49"/>
          <cell r="HK49"/>
          <cell r="HL49"/>
          <cell r="HM49"/>
          <cell r="HN49"/>
          <cell r="HO49"/>
          <cell r="HP49"/>
          <cell r="HQ49"/>
          <cell r="HR49"/>
          <cell r="HS49"/>
          <cell r="HT49"/>
          <cell r="HU49"/>
          <cell r="HV49"/>
          <cell r="HW49"/>
          <cell r="HX49"/>
          <cell r="HY49"/>
          <cell r="HZ49"/>
          <cell r="IA49"/>
          <cell r="IB49"/>
          <cell r="IC49"/>
          <cell r="ID49"/>
          <cell r="IE49"/>
          <cell r="IJ49"/>
          <cell r="IK49"/>
          <cell r="IL49"/>
          <cell r="IM49"/>
          <cell r="IN49" t="e">
            <v>#DIV/0!</v>
          </cell>
          <cell r="IO49" t="e">
            <v>#DIV/0!</v>
          </cell>
          <cell r="IP49" t="e">
            <v>#DIV/0!</v>
          </cell>
          <cell r="IQ49" t="e">
            <v>#DIV/0!</v>
          </cell>
          <cell r="IR49" t="e">
            <v>#DIV/0!</v>
          </cell>
          <cell r="IS49" t="e">
            <v>#DIV/0!</v>
          </cell>
          <cell r="IT49" t="e">
            <v>#DIV/0!</v>
          </cell>
          <cell r="IU49" t="e">
            <v>#DIV/0!</v>
          </cell>
          <cell r="IV49" t="e">
            <v>#DIV/0!</v>
          </cell>
          <cell r="IW49" t="e">
            <v>#DIV/0!</v>
          </cell>
          <cell r="IX49" t="e">
            <v>#DIV/0!</v>
          </cell>
          <cell r="IY49" t="e">
            <v>#DIV/0!</v>
          </cell>
          <cell r="JC49"/>
          <cell r="JD49"/>
          <cell r="JE49"/>
          <cell r="JF49"/>
          <cell r="JG49"/>
          <cell r="JH49"/>
          <cell r="JI49"/>
          <cell r="JJ49"/>
          <cell r="JK49"/>
          <cell r="JL49"/>
          <cell r="JM49"/>
          <cell r="JN49" t="e">
            <v>#DIV/0!</v>
          </cell>
          <cell r="JO49" t="e">
            <v>#DIV/0!</v>
          </cell>
          <cell r="JP49" t="e">
            <v>#DIV/0!</v>
          </cell>
        </row>
        <row r="51">
          <cell r="B51" t="str">
            <v>Domestic</v>
          </cell>
          <cell r="FC51">
            <v>-0.10965569629334238</v>
          </cell>
          <cell r="FD51">
            <v>-1.8181667208348351E-2</v>
          </cell>
          <cell r="FE51">
            <v>-0.48047135200500102</v>
          </cell>
          <cell r="FF51">
            <v>-0.75529289587292925</v>
          </cell>
          <cell r="FG51">
            <v>-0.61233046509795597</v>
          </cell>
          <cell r="FH51">
            <v>-0.55770541674269947</v>
          </cell>
          <cell r="FI51">
            <v>-0.45091965139687162</v>
          </cell>
          <cell r="FJ51">
            <v>-0.37104658171162042</v>
          </cell>
          <cell r="FK51">
            <v>-0.45183096035374626</v>
          </cell>
          <cell r="FL51">
            <v>-0.46787494017550701</v>
          </cell>
          <cell r="FM51">
            <v>-0.41520157457790874</v>
          </cell>
          <cell r="FN51">
            <v>-0.29156283580520581</v>
          </cell>
          <cell r="FO51">
            <v>-0.46929533789772859</v>
          </cell>
          <cell r="FP51">
            <v>-0.44846297173403438</v>
          </cell>
          <cell r="FQ51">
            <v>-0.18043012683100057</v>
          </cell>
          <cell r="FR51">
            <v>-0.11917422053056959</v>
          </cell>
          <cell r="FS51">
            <v>-7.4659481470765066E-2</v>
          </cell>
          <cell r="FT51">
            <v>-4.9082705788353609E-2</v>
          </cell>
          <cell r="FU51">
            <v>-3.0733492603934875E-2</v>
          </cell>
          <cell r="FV51">
            <v>-2.1793462939074026E-2</v>
          </cell>
          <cell r="FW51">
            <v>-2.5296831728154334E-2</v>
          </cell>
          <cell r="FX51">
            <v>-2.4695774742971799E-2</v>
          </cell>
          <cell r="FY51">
            <v>-2.1688930467122836E-2</v>
          </cell>
          <cell r="FZ51">
            <v>-1.5302816538689701E-2</v>
          </cell>
          <cell r="GA51">
            <v>-1.6828852498226521E-2</v>
          </cell>
          <cell r="GB51">
            <v>-1.2178398337210794E-2</v>
          </cell>
          <cell r="GC51">
            <v>-4.7489383907075577E-3</v>
          </cell>
          <cell r="GD51">
            <v>-7.2139264542847581E-4</v>
          </cell>
          <cell r="GE51">
            <v>2.556111955855922E-3</v>
          </cell>
          <cell r="GF51">
            <v>7.0640863815980559E-3</v>
          </cell>
          <cell r="GG51">
            <v>1.2018803202249462E-2</v>
          </cell>
          <cell r="GH51">
            <v>1.5524687644209667E-2</v>
          </cell>
          <cell r="GI51">
            <v>1.4505256056777327E-2</v>
          </cell>
          <cell r="GJ51">
            <v>1.6271838656529258E-2</v>
          </cell>
          <cell r="GK51">
            <v>1.9884495598713192E-2</v>
          </cell>
          <cell r="GL51">
            <v>2.511494663710101E-2</v>
          </cell>
          <cell r="GV51"/>
          <cell r="GW51"/>
          <cell r="GX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/>
          <cell r="HQ51"/>
          <cell r="HR51"/>
          <cell r="HS51"/>
          <cell r="HT51"/>
          <cell r="HU51"/>
          <cell r="HV51"/>
          <cell r="HW51"/>
          <cell r="HX51"/>
          <cell r="HY51"/>
          <cell r="HZ51"/>
          <cell r="IA51"/>
          <cell r="IB51"/>
          <cell r="IC51"/>
          <cell r="ID51"/>
          <cell r="IE51"/>
          <cell r="IJ51"/>
          <cell r="IK51"/>
          <cell r="IL51"/>
          <cell r="IM51"/>
          <cell r="IN51">
            <v>-0.14872733764581492</v>
          </cell>
          <cell r="IO51">
            <v>-0.64007518714017686</v>
          </cell>
          <cell r="IP51">
            <v>-0.42422012125816999</v>
          </cell>
          <cell r="IQ51">
            <v>-0.39679981828450928</v>
          </cell>
          <cell r="IR51">
            <v>-0.35570602212873359</v>
          </cell>
          <cell r="IS51">
            <v>-8.0264984279554974E-2</v>
          </cell>
          <cell r="IT51">
            <v>-2.6034367350509902E-2</v>
          </cell>
          <cell r="IU51">
            <v>-2.0841917543568012E-2</v>
          </cell>
          <cell r="IV51">
            <v>-1.089585672215454E-2</v>
          </cell>
          <cell r="IW51">
            <v>3.0727065897320216E-3</v>
          </cell>
          <cell r="IX51">
            <v>1.3971065066154198E-2</v>
          </cell>
          <cell r="IY51">
            <v>2.0162501527791532E-2</v>
          </cell>
          <cell r="JC51"/>
          <cell r="JD51"/>
          <cell r="JE51"/>
          <cell r="JF51"/>
          <cell r="JG51"/>
          <cell r="JH51"/>
          <cell r="JI51"/>
          <cell r="JJ51"/>
          <cell r="JK51"/>
          <cell r="JL51"/>
          <cell r="JM51"/>
          <cell r="JN51">
            <v>-0.40791570320744708</v>
          </cell>
          <cell r="JO51">
            <v>-0.11734479721830748</v>
          </cell>
          <cell r="JP51">
            <v>6.6719615361250373E-3</v>
          </cell>
        </row>
        <row r="52">
          <cell r="B52" t="str">
            <v>International</v>
          </cell>
          <cell r="FC52">
            <v>-0.10965569629334238</v>
          </cell>
          <cell r="FD52">
            <v>-1.8181667208348351E-2</v>
          </cell>
          <cell r="FE52">
            <v>-0.48047135200500091</v>
          </cell>
          <cell r="FF52">
            <v>-0.75529289587292925</v>
          </cell>
          <cell r="FG52">
            <v>-0.89209198513035892</v>
          </cell>
          <cell r="FH52">
            <v>-0.89</v>
          </cell>
          <cell r="FI52">
            <v>-0.88911000000000007</v>
          </cell>
          <cell r="FJ52">
            <v>-0.88822089000000004</v>
          </cell>
          <cell r="FK52">
            <v>-0.88733266911000008</v>
          </cell>
          <cell r="FL52">
            <v>-0.88644533644089007</v>
          </cell>
          <cell r="FM52">
            <v>-0.87758088307648119</v>
          </cell>
          <cell r="FN52">
            <v>-0.8688050742457164</v>
          </cell>
          <cell r="FO52">
            <v>-0.86011702350325925</v>
          </cell>
          <cell r="FP52">
            <v>-0.85151585326822665</v>
          </cell>
          <cell r="FQ52">
            <v>-0.8430006947355444</v>
          </cell>
          <cell r="FR52">
            <v>-0.83457068778818899</v>
          </cell>
          <cell r="FS52">
            <v>-0.82622498091030705</v>
          </cell>
          <cell r="FT52">
            <v>-0.78491373186479163</v>
          </cell>
          <cell r="FU52">
            <v>-0.74566804527155206</v>
          </cell>
          <cell r="FV52">
            <v>-0.70838464300797443</v>
          </cell>
          <cell r="FW52">
            <v>-0.67296541085757566</v>
          </cell>
          <cell r="FX52">
            <v>-0.63931714031469689</v>
          </cell>
          <cell r="FY52">
            <v>-0.60735128329896204</v>
          </cell>
          <cell r="FZ52">
            <v>-0.57698371913401392</v>
          </cell>
          <cell r="GA52">
            <v>-0.6</v>
          </cell>
          <cell r="GB52">
            <v>-0.6</v>
          </cell>
          <cell r="GC52">
            <v>-0.6</v>
          </cell>
          <cell r="GD52">
            <v>-0.6</v>
          </cell>
          <cell r="GE52">
            <v>-0.6</v>
          </cell>
          <cell r="GF52">
            <v>-0.6</v>
          </cell>
          <cell r="GG52">
            <v>-0.6</v>
          </cell>
          <cell r="GH52">
            <v>-0.6</v>
          </cell>
          <cell r="GI52">
            <v>-0.6</v>
          </cell>
          <cell r="GJ52">
            <v>-0.6</v>
          </cell>
          <cell r="GK52">
            <v>-0.6</v>
          </cell>
          <cell r="GL52">
            <v>-0.6</v>
          </cell>
          <cell r="GV52"/>
          <cell r="GW52"/>
          <cell r="GX52"/>
          <cell r="GY52"/>
          <cell r="GZ52"/>
          <cell r="HA52"/>
          <cell r="HB52"/>
          <cell r="HC52"/>
          <cell r="HD52"/>
          <cell r="HE52"/>
          <cell r="HF52"/>
          <cell r="HG52"/>
          <cell r="HH52"/>
          <cell r="HI52"/>
          <cell r="HJ52"/>
          <cell r="HK52"/>
          <cell r="HL52"/>
          <cell r="HM52"/>
          <cell r="HN52"/>
          <cell r="HO52"/>
          <cell r="HP52"/>
          <cell r="HQ52"/>
          <cell r="HR52"/>
          <cell r="HS52"/>
          <cell r="HT52"/>
          <cell r="HU52"/>
          <cell r="HV52"/>
          <cell r="HW52"/>
          <cell r="HX52"/>
          <cell r="HY52"/>
          <cell r="HZ52"/>
          <cell r="IA52"/>
          <cell r="IB52"/>
          <cell r="IC52"/>
          <cell r="ID52"/>
          <cell r="IE52"/>
          <cell r="IJ52"/>
          <cell r="IK52"/>
          <cell r="IL52"/>
          <cell r="IM52"/>
          <cell r="IN52">
            <v>-0.14872733764581492</v>
          </cell>
          <cell r="IO52">
            <v>-0.84629660544072283</v>
          </cell>
          <cell r="IP52">
            <v>-0.88826070386307598</v>
          </cell>
          <cell r="IQ52">
            <v>-0.87812778421888638</v>
          </cell>
          <cell r="IR52">
            <v>-0.85108074211987506</v>
          </cell>
          <cell r="IS52">
            <v>-0.8143474711917601</v>
          </cell>
          <cell r="IT52">
            <v>-0.71061843572572958</v>
          </cell>
          <cell r="IU52">
            <v>-0.60971068449168775</v>
          </cell>
          <cell r="IV52">
            <v>-0.59999999999999987</v>
          </cell>
          <cell r="IW52">
            <v>-0.60000000000000009</v>
          </cell>
          <cell r="IX52">
            <v>-0.6</v>
          </cell>
          <cell r="IY52">
            <v>-0.60000000000000009</v>
          </cell>
          <cell r="JC52"/>
          <cell r="JD52"/>
          <cell r="JE52"/>
          <cell r="JF52"/>
          <cell r="JG52"/>
          <cell r="JH52"/>
          <cell r="JI52"/>
          <cell r="JJ52"/>
          <cell r="JK52"/>
          <cell r="JL52"/>
          <cell r="JM52"/>
          <cell r="JN52">
            <v>-0.69893402262721938</v>
          </cell>
          <cell r="JO52">
            <v>-0.74744209624034652</v>
          </cell>
          <cell r="JP52">
            <v>-0.59999999999999987</v>
          </cell>
        </row>
        <row r="53">
          <cell r="B53" t="str">
            <v>Overseas</v>
          </cell>
          <cell r="FC53">
            <v>-0.10965569629334238</v>
          </cell>
          <cell r="FD53">
            <v>-1.8181667208348351E-2</v>
          </cell>
          <cell r="FE53">
            <v>-0.48047135200500091</v>
          </cell>
          <cell r="FF53">
            <v>-0.75529289587292925</v>
          </cell>
          <cell r="FG53">
            <v>-0.85612264684047856</v>
          </cell>
          <cell r="FH53">
            <v>-0.85</v>
          </cell>
          <cell r="FI53">
            <v>-0.84914999999999996</v>
          </cell>
          <cell r="FJ53">
            <v>-0.84830085</v>
          </cell>
          <cell r="FK53">
            <v>-0.84745254915000001</v>
          </cell>
          <cell r="FL53">
            <v>-0.84660509660085004</v>
          </cell>
          <cell r="FM53">
            <v>-0.83813904563484154</v>
          </cell>
          <cell r="FN53">
            <v>-0.82975765517849309</v>
          </cell>
          <cell r="FO53">
            <v>-0.82146007862670811</v>
          </cell>
          <cell r="FP53">
            <v>-0.81324547784044099</v>
          </cell>
          <cell r="FQ53">
            <v>-0.80511302306203658</v>
          </cell>
          <cell r="FR53">
            <v>-0.79706189283141626</v>
          </cell>
          <cell r="FS53">
            <v>-0.78909127390310208</v>
          </cell>
          <cell r="FT53">
            <v>-0.74963671020794698</v>
          </cell>
          <cell r="FU53">
            <v>-0.71215487469754957</v>
          </cell>
          <cell r="FV53">
            <v>-0.67654713096267205</v>
          </cell>
          <cell r="FW53">
            <v>-0.64271977441453843</v>
          </cell>
          <cell r="FX53">
            <v>-0.61058378569381144</v>
          </cell>
          <cell r="FY53">
            <v>-0.58005459640912083</v>
          </cell>
          <cell r="FZ53">
            <v>-0.55105186658866478</v>
          </cell>
          <cell r="GA53">
            <v>-0.6</v>
          </cell>
          <cell r="GB53">
            <v>-0.6</v>
          </cell>
          <cell r="GC53">
            <v>-0.6</v>
          </cell>
          <cell r="GD53">
            <v>-0.6</v>
          </cell>
          <cell r="GE53">
            <v>-0.6</v>
          </cell>
          <cell r="GF53">
            <v>-0.6</v>
          </cell>
          <cell r="GG53">
            <v>-0.6</v>
          </cell>
          <cell r="GH53">
            <v>-0.6</v>
          </cell>
          <cell r="GI53">
            <v>-0.6</v>
          </cell>
          <cell r="GJ53">
            <v>-0.6</v>
          </cell>
          <cell r="GK53">
            <v>-0.6</v>
          </cell>
          <cell r="GL53">
            <v>-0.6</v>
          </cell>
          <cell r="GV53"/>
          <cell r="GW53"/>
          <cell r="GX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/>
          <cell r="HQ53"/>
          <cell r="HR53"/>
          <cell r="HS53"/>
          <cell r="HT53"/>
          <cell r="HU53"/>
          <cell r="HV53"/>
          <cell r="HW53"/>
          <cell r="HX53"/>
          <cell r="HY53"/>
          <cell r="HZ53"/>
          <cell r="IA53"/>
          <cell r="IB53"/>
          <cell r="IC53"/>
          <cell r="ID53"/>
          <cell r="IE53"/>
          <cell r="IJ53"/>
          <cell r="IK53"/>
          <cell r="IL53"/>
          <cell r="IM53"/>
          <cell r="IN53">
            <v>-0.14872733764581492</v>
          </cell>
          <cell r="IO53">
            <v>-0.82074670437790176</v>
          </cell>
          <cell r="IP53">
            <v>-0.84833887447597134</v>
          </cell>
          <cell r="IQ53">
            <v>-0.83866136695062177</v>
          </cell>
          <cell r="IR53">
            <v>-0.81282992224931871</v>
          </cell>
          <cell r="IS53">
            <v>-0.77774758484606288</v>
          </cell>
          <cell r="IT53">
            <v>-0.67868052850210114</v>
          </cell>
          <cell r="IU53">
            <v>-0.58230795709880279</v>
          </cell>
          <cell r="IV53">
            <v>-0.59999999999999987</v>
          </cell>
          <cell r="IW53">
            <v>-0.60000000000000009</v>
          </cell>
          <cell r="IX53">
            <v>-0.6</v>
          </cell>
          <cell r="IY53">
            <v>-0.60000000000000009</v>
          </cell>
          <cell r="JC53"/>
          <cell r="JD53"/>
          <cell r="JE53"/>
          <cell r="JF53"/>
          <cell r="JG53"/>
          <cell r="JH53"/>
          <cell r="JI53"/>
          <cell r="JJ53"/>
          <cell r="JK53"/>
          <cell r="JL53"/>
          <cell r="JM53"/>
          <cell r="JN53">
            <v>-0.67233377282005935</v>
          </cell>
          <cell r="JO53">
            <v>-0.71384919303853311</v>
          </cell>
          <cell r="JP53">
            <v>-0.59999999999999987</v>
          </cell>
        </row>
        <row r="54">
          <cell r="B54" t="str">
            <v>Canada</v>
          </cell>
          <cell r="FC54">
            <v>-0.10965569629334238</v>
          </cell>
          <cell r="FD54">
            <v>-1.8181667208348351E-2</v>
          </cell>
          <cell r="FE54">
            <v>-0.48047135200500091</v>
          </cell>
          <cell r="FF54">
            <v>-0.75529289587292925</v>
          </cell>
          <cell r="FG54">
            <v>-0.85612264684047856</v>
          </cell>
          <cell r="FH54">
            <v>-0.85</v>
          </cell>
          <cell r="FI54">
            <v>-0.84914999999999996</v>
          </cell>
          <cell r="FJ54">
            <v>-0.84830085</v>
          </cell>
          <cell r="FK54">
            <v>-0.84745254915000001</v>
          </cell>
          <cell r="FL54">
            <v>-0.84660509660085004</v>
          </cell>
          <cell r="FM54">
            <v>-0.83813904563484154</v>
          </cell>
          <cell r="FN54">
            <v>-0.82975765517849309</v>
          </cell>
          <cell r="FO54">
            <v>-0.82146007862670811</v>
          </cell>
          <cell r="FP54">
            <v>-0.81324547784044099</v>
          </cell>
          <cell r="FQ54">
            <v>-0.80511302306203658</v>
          </cell>
          <cell r="FR54">
            <v>-0.79706189283141626</v>
          </cell>
          <cell r="FS54">
            <v>-0.78909127390310208</v>
          </cell>
          <cell r="FT54">
            <v>-0.74963671020794698</v>
          </cell>
          <cell r="FU54">
            <v>-0.71215487469754957</v>
          </cell>
          <cell r="FV54">
            <v>-0.67654713096267205</v>
          </cell>
          <cell r="FW54">
            <v>-0.64271977441453843</v>
          </cell>
          <cell r="FX54">
            <v>-0.61058378569381144</v>
          </cell>
          <cell r="FY54">
            <v>-0.58005459640912083</v>
          </cell>
          <cell r="FZ54">
            <v>-0.55105186658866478</v>
          </cell>
          <cell r="GA54">
            <v>-0.6</v>
          </cell>
          <cell r="GB54">
            <v>-0.6</v>
          </cell>
          <cell r="GC54">
            <v>-0.6</v>
          </cell>
          <cell r="GD54">
            <v>-0.6</v>
          </cell>
          <cell r="GE54">
            <v>-0.6</v>
          </cell>
          <cell r="GF54">
            <v>-0.6</v>
          </cell>
          <cell r="GG54">
            <v>-0.6</v>
          </cell>
          <cell r="GH54">
            <v>-0.6</v>
          </cell>
          <cell r="GI54">
            <v>-0.6</v>
          </cell>
          <cell r="GJ54">
            <v>-0.6</v>
          </cell>
          <cell r="GK54">
            <v>-0.6</v>
          </cell>
          <cell r="GL54">
            <v>-0.6</v>
          </cell>
          <cell r="GV54"/>
          <cell r="GW54"/>
          <cell r="GX54"/>
          <cell r="GY54"/>
          <cell r="GZ54"/>
          <cell r="HA54"/>
          <cell r="HB54"/>
          <cell r="HC54"/>
          <cell r="HD54"/>
          <cell r="HE54"/>
          <cell r="HF54"/>
          <cell r="HG54"/>
          <cell r="HH54"/>
          <cell r="HI54"/>
          <cell r="HJ54"/>
          <cell r="HK54"/>
          <cell r="HL54"/>
          <cell r="HM54"/>
          <cell r="HN54"/>
          <cell r="HO54"/>
          <cell r="HP54"/>
          <cell r="HQ54"/>
          <cell r="HR54"/>
          <cell r="HS54"/>
          <cell r="HT54"/>
          <cell r="HU54"/>
          <cell r="HV54"/>
          <cell r="HW54"/>
          <cell r="HX54"/>
          <cell r="HY54"/>
          <cell r="HZ54"/>
          <cell r="IA54"/>
          <cell r="IB54"/>
          <cell r="IC54"/>
          <cell r="ID54"/>
          <cell r="IE54"/>
          <cell r="IJ54"/>
          <cell r="IK54"/>
          <cell r="IL54"/>
          <cell r="IM54"/>
          <cell r="IN54">
            <v>-0.14872733764581492</v>
          </cell>
          <cell r="IO54">
            <v>-0.82074670437790176</v>
          </cell>
          <cell r="IP54">
            <v>-0.84833887447597134</v>
          </cell>
          <cell r="IQ54">
            <v>-0.83866136695062177</v>
          </cell>
          <cell r="IR54">
            <v>-0.81282992224931871</v>
          </cell>
          <cell r="IS54">
            <v>-0.77774758484606288</v>
          </cell>
          <cell r="IT54">
            <v>-0.67868052850210114</v>
          </cell>
          <cell r="IU54">
            <v>-0.58230795709880279</v>
          </cell>
          <cell r="IV54">
            <v>-0.59999999999999987</v>
          </cell>
          <cell r="IW54">
            <v>-0.60000000000000009</v>
          </cell>
          <cell r="IX54">
            <v>-0.6</v>
          </cell>
          <cell r="IY54">
            <v>-0.60000000000000009</v>
          </cell>
          <cell r="JC54"/>
          <cell r="JD54"/>
          <cell r="JE54"/>
          <cell r="JF54"/>
          <cell r="JG54"/>
          <cell r="JH54"/>
          <cell r="JI54"/>
          <cell r="JJ54"/>
          <cell r="JK54"/>
          <cell r="JL54"/>
          <cell r="JM54"/>
          <cell r="JN54">
            <v>-0.67233377282005935</v>
          </cell>
          <cell r="JO54">
            <v>-0.71384919303853311</v>
          </cell>
          <cell r="JP54">
            <v>-0.59999999999999987</v>
          </cell>
        </row>
        <row r="55">
          <cell r="B55" t="str">
            <v>Mexico</v>
          </cell>
          <cell r="FC55">
            <v>-0.10965569629334238</v>
          </cell>
          <cell r="FD55">
            <v>-1.8181667208348351E-2</v>
          </cell>
          <cell r="FE55">
            <v>-0.48047135200500091</v>
          </cell>
          <cell r="FF55">
            <v>-0.75529289587292925</v>
          </cell>
          <cell r="FG55">
            <v>-0.85612264684047856</v>
          </cell>
          <cell r="FH55">
            <v>-0.85</v>
          </cell>
          <cell r="FI55">
            <v>-0.84914999999999996</v>
          </cell>
          <cell r="FJ55">
            <v>-0.84830085</v>
          </cell>
          <cell r="FK55">
            <v>-0.84745254915000001</v>
          </cell>
          <cell r="FL55">
            <v>-0.84660509660085004</v>
          </cell>
          <cell r="FM55">
            <v>-0.83813904563484154</v>
          </cell>
          <cell r="FN55">
            <v>-0.82975765517849309</v>
          </cell>
          <cell r="FO55">
            <v>-0.82146007862670811</v>
          </cell>
          <cell r="FP55">
            <v>-0.81324547784044099</v>
          </cell>
          <cell r="FQ55">
            <v>-0.80511302306203658</v>
          </cell>
          <cell r="FR55">
            <v>-0.79706189283141626</v>
          </cell>
          <cell r="FS55">
            <v>-0.78909127390310208</v>
          </cell>
          <cell r="FT55">
            <v>-0.74963671020794698</v>
          </cell>
          <cell r="FU55">
            <v>-0.71215487469754957</v>
          </cell>
          <cell r="FV55">
            <v>-0.67654713096267205</v>
          </cell>
          <cell r="FW55">
            <v>-0.64271977441453843</v>
          </cell>
          <cell r="FX55">
            <v>-0.61058378569381144</v>
          </cell>
          <cell r="FY55">
            <v>-0.58005459640912083</v>
          </cell>
          <cell r="FZ55">
            <v>-0.55105186658866478</v>
          </cell>
          <cell r="GA55">
            <v>-0.6</v>
          </cell>
          <cell r="GB55">
            <v>-0.6</v>
          </cell>
          <cell r="GC55">
            <v>-0.6</v>
          </cell>
          <cell r="GD55">
            <v>-0.6</v>
          </cell>
          <cell r="GE55">
            <v>-0.6</v>
          </cell>
          <cell r="GF55">
            <v>-0.6</v>
          </cell>
          <cell r="GG55">
            <v>-0.6</v>
          </cell>
          <cell r="GH55">
            <v>-0.6</v>
          </cell>
          <cell r="GI55">
            <v>-0.6</v>
          </cell>
          <cell r="GJ55">
            <v>-0.6</v>
          </cell>
          <cell r="GK55">
            <v>-0.6</v>
          </cell>
          <cell r="GL55">
            <v>-0.6</v>
          </cell>
          <cell r="GV55"/>
          <cell r="GW55"/>
          <cell r="GX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/>
          <cell r="HQ55"/>
          <cell r="HR55"/>
          <cell r="HS55"/>
          <cell r="HT55"/>
          <cell r="HU55"/>
          <cell r="HV55"/>
          <cell r="HW55"/>
          <cell r="HX55"/>
          <cell r="HY55"/>
          <cell r="HZ55"/>
          <cell r="IA55"/>
          <cell r="IB55"/>
          <cell r="IC55"/>
          <cell r="ID55"/>
          <cell r="IE55"/>
          <cell r="IJ55"/>
          <cell r="IK55"/>
          <cell r="IL55"/>
          <cell r="IM55"/>
          <cell r="IN55">
            <v>-0.14872733764581492</v>
          </cell>
          <cell r="IO55">
            <v>-0.82074670437790176</v>
          </cell>
          <cell r="IP55">
            <v>-0.84833887447597134</v>
          </cell>
          <cell r="IQ55">
            <v>-0.83866136695062177</v>
          </cell>
          <cell r="IR55">
            <v>-0.81282992224931871</v>
          </cell>
          <cell r="IS55">
            <v>-0.77774758484606288</v>
          </cell>
          <cell r="IT55">
            <v>-0.67868052850210114</v>
          </cell>
          <cell r="IU55">
            <v>-0.58230795709880279</v>
          </cell>
          <cell r="IV55">
            <v>-0.59999999999999987</v>
          </cell>
          <cell r="IW55">
            <v>-0.60000000000000009</v>
          </cell>
          <cell r="IX55">
            <v>-0.6</v>
          </cell>
          <cell r="IY55">
            <v>-0.60000000000000009</v>
          </cell>
          <cell r="JC55"/>
          <cell r="JD55"/>
          <cell r="JE55"/>
          <cell r="JF55"/>
          <cell r="JG55"/>
          <cell r="JH55"/>
          <cell r="JI55"/>
          <cell r="JJ55"/>
          <cell r="JK55"/>
          <cell r="JL55"/>
          <cell r="JM55"/>
          <cell r="JN55">
            <v>-0.67233377282005935</v>
          </cell>
          <cell r="JO55">
            <v>-0.71384919303853311</v>
          </cell>
          <cell r="JP55">
            <v>-0.59999999999999987</v>
          </cell>
        </row>
        <row r="57">
          <cell r="B57" t="str">
            <v>Shrinkage on demand est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I57"/>
          <cell r="DJ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/>
          <cell r="EC57"/>
          <cell r="ED57"/>
        </row>
        <row r="58">
          <cell r="B58" t="str">
            <v>Total</v>
          </cell>
          <cell r="FG58">
            <v>0.15224064650950775</v>
          </cell>
          <cell r="FH58">
            <v>7.710640607820507E-2</v>
          </cell>
          <cell r="FI58"/>
        </row>
        <row r="59">
          <cell r="B59" t="str">
            <v>Business transient</v>
          </cell>
          <cell r="FG59">
            <v>-0.19670841213595769</v>
          </cell>
          <cell r="FH59">
            <v>-0.1713138361671307</v>
          </cell>
          <cell r="FI59"/>
          <cell r="FJ59">
            <v>0.1</v>
          </cell>
          <cell r="FK59">
            <v>0.1</v>
          </cell>
          <cell r="FL59">
            <v>0.1</v>
          </cell>
          <cell r="FM59">
            <v>0.1</v>
          </cell>
          <cell r="FN59">
            <v>0.1</v>
          </cell>
          <cell r="FO59">
            <v>0.1</v>
          </cell>
          <cell r="FP59">
            <v>0.1</v>
          </cell>
          <cell r="FQ59">
            <v>0.1</v>
          </cell>
          <cell r="FR59">
            <v>0.2</v>
          </cell>
          <cell r="FS59">
            <v>0.15</v>
          </cell>
          <cell r="FT59">
            <v>0.2</v>
          </cell>
          <cell r="FU59">
            <v>0.1</v>
          </cell>
          <cell r="FV59">
            <v>0.1</v>
          </cell>
          <cell r="FW59">
            <v>0.1</v>
          </cell>
          <cell r="FX59">
            <v>0.1</v>
          </cell>
          <cell r="FY59">
            <v>0.05</v>
          </cell>
          <cell r="FZ59">
            <v>0.05</v>
          </cell>
          <cell r="GA59">
            <v>0.08</v>
          </cell>
          <cell r="GB59">
            <v>0.08</v>
          </cell>
          <cell r="GC59">
            <v>0.08</v>
          </cell>
          <cell r="GD59">
            <v>0.08</v>
          </cell>
          <cell r="GE59">
            <v>0.08</v>
          </cell>
          <cell r="GF59">
            <v>0.08</v>
          </cell>
          <cell r="GG59">
            <v>0.08</v>
          </cell>
          <cell r="GH59">
            <v>0.05</v>
          </cell>
          <cell r="GI59">
            <v>0.05</v>
          </cell>
          <cell r="GJ59">
            <v>0.05</v>
          </cell>
          <cell r="GK59">
            <v>0.05</v>
          </cell>
          <cell r="GL59">
            <v>0.05</v>
          </cell>
        </row>
        <row r="60">
          <cell r="B60" t="str">
            <v>Leisure transient</v>
          </cell>
          <cell r="FG60">
            <v>0.29675380304402232</v>
          </cell>
          <cell r="FH60">
            <v>0.18824774576853132</v>
          </cell>
          <cell r="FI60"/>
          <cell r="FJ60">
            <v>0.2</v>
          </cell>
          <cell r="FK60">
            <v>0.15</v>
          </cell>
          <cell r="FL60">
            <v>0.05</v>
          </cell>
          <cell r="FM60">
            <v>0.05</v>
          </cell>
          <cell r="FN60">
            <v>0.05</v>
          </cell>
          <cell r="FO60">
            <v>0.1</v>
          </cell>
          <cell r="FP60">
            <v>0.1</v>
          </cell>
          <cell r="FQ60">
            <v>0.1</v>
          </cell>
          <cell r="FR60">
            <v>0.1</v>
          </cell>
          <cell r="FS60">
            <v>0.15</v>
          </cell>
          <cell r="FT60">
            <v>0.1</v>
          </cell>
          <cell r="FU60">
            <v>0.1</v>
          </cell>
          <cell r="FV60">
            <v>0.1</v>
          </cell>
          <cell r="FW60">
            <v>0.05</v>
          </cell>
          <cell r="FX60">
            <v>0.05</v>
          </cell>
          <cell r="FY60">
            <v>0.05</v>
          </cell>
          <cell r="FZ60">
            <v>0.05</v>
          </cell>
          <cell r="GA60">
            <v>0.05</v>
          </cell>
          <cell r="GB60">
            <v>0.05</v>
          </cell>
          <cell r="GC60">
            <v>0.05</v>
          </cell>
          <cell r="GD60">
            <v>0.05</v>
          </cell>
          <cell r="GE60">
            <v>0.05</v>
          </cell>
          <cell r="GF60">
            <v>0.05</v>
          </cell>
          <cell r="GG60">
            <v>0.05</v>
          </cell>
          <cell r="GH60">
            <v>0.05</v>
          </cell>
          <cell r="GI60">
            <v>0.05</v>
          </cell>
          <cell r="GJ60">
            <v>0.05</v>
          </cell>
          <cell r="GK60">
            <v>0.05</v>
          </cell>
          <cell r="GL60">
            <v>0.05</v>
          </cell>
        </row>
        <row r="61">
          <cell r="B61" t="str">
            <v>Group</v>
          </cell>
          <cell r="FG61">
            <v>1.9979222752362191E-2</v>
          </cell>
          <cell r="FH61">
            <v>-4.2496516443284005E-2</v>
          </cell>
          <cell r="FI61"/>
          <cell r="FJ61">
            <v>0.02</v>
          </cell>
          <cell r="FK61">
            <v>0.02</v>
          </cell>
          <cell r="FL61">
            <v>0.02</v>
          </cell>
          <cell r="FM61">
            <v>0.02</v>
          </cell>
          <cell r="FN61"/>
          <cell r="FO61"/>
          <cell r="FP61"/>
          <cell r="FQ61"/>
          <cell r="FR61">
            <v>0.3</v>
          </cell>
          <cell r="FS61">
            <v>0.3</v>
          </cell>
          <cell r="FT61">
            <v>0.2</v>
          </cell>
          <cell r="FU61">
            <v>0.2</v>
          </cell>
          <cell r="FV61">
            <v>0.1</v>
          </cell>
          <cell r="FW61">
            <v>0.1</v>
          </cell>
          <cell r="FX61">
            <v>0.05</v>
          </cell>
          <cell r="FY61">
            <v>0.05</v>
          </cell>
          <cell r="FZ61">
            <v>0.05</v>
          </cell>
          <cell r="GA61">
            <v>0.05</v>
          </cell>
          <cell r="GB61">
            <v>0.05</v>
          </cell>
          <cell r="GC61">
            <v>0.05</v>
          </cell>
          <cell r="GD61">
            <v>0.05</v>
          </cell>
          <cell r="GE61">
            <v>0.05</v>
          </cell>
          <cell r="GF61">
            <v>0.05</v>
          </cell>
          <cell r="GG61">
            <v>0.05</v>
          </cell>
          <cell r="GH61">
            <v>0.05</v>
          </cell>
          <cell r="GI61">
            <v>0.05</v>
          </cell>
          <cell r="GJ61">
            <v>0.05</v>
          </cell>
          <cell r="GK61">
            <v>0.05</v>
          </cell>
          <cell r="GL61">
            <v>0.05</v>
          </cell>
        </row>
        <row r="62">
          <cell r="B62" t="str">
            <v>Contract</v>
          </cell>
          <cell r="FG62"/>
          <cell r="FH62"/>
          <cell r="FI62"/>
          <cell r="FJ62"/>
          <cell r="FK62"/>
          <cell r="FL62"/>
          <cell r="FM62"/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/>
          <cell r="GB62"/>
          <cell r="GC62"/>
          <cell r="GD62"/>
          <cell r="GE62"/>
          <cell r="GF62"/>
          <cell r="GG62"/>
          <cell r="GH62"/>
          <cell r="GI62"/>
          <cell r="GJ62"/>
          <cell r="GK62"/>
          <cell r="GL62"/>
        </row>
        <row r="64">
          <cell r="B64" t="str">
            <v>Domestic</v>
          </cell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</row>
        <row r="65">
          <cell r="B65" t="str">
            <v>International</v>
          </cell>
          <cell r="FG65">
            <v>-0.18112058249842833</v>
          </cell>
          <cell r="FH65">
            <v>2.3450329845225992E-3</v>
          </cell>
          <cell r="FI65">
            <v>1E-3</v>
          </cell>
          <cell r="FJ65">
            <v>1E-3</v>
          </cell>
          <cell r="FK65">
            <v>1E-3</v>
          </cell>
          <cell r="FL65">
            <v>1E-3</v>
          </cell>
          <cell r="FM65">
            <v>0.01</v>
          </cell>
          <cell r="FN65">
            <v>0.01</v>
          </cell>
          <cell r="FO65">
            <v>0.01</v>
          </cell>
          <cell r="FP65">
            <v>0.01</v>
          </cell>
          <cell r="FQ65">
            <v>0.01</v>
          </cell>
          <cell r="FR65">
            <v>0.01</v>
          </cell>
          <cell r="FS65">
            <v>0.01</v>
          </cell>
          <cell r="FT65">
            <v>0.05</v>
          </cell>
          <cell r="FU65">
            <v>0.05</v>
          </cell>
          <cell r="FV65">
            <v>0.05</v>
          </cell>
          <cell r="FW65">
            <v>0.05</v>
          </cell>
          <cell r="FX65">
            <v>0.05</v>
          </cell>
          <cell r="FY65">
            <v>0.05</v>
          </cell>
          <cell r="FZ65">
            <v>0.05</v>
          </cell>
          <cell r="GA65">
            <v>0.05</v>
          </cell>
          <cell r="GB65">
            <v>0.05</v>
          </cell>
          <cell r="GC65">
            <v>0.05</v>
          </cell>
          <cell r="GD65">
            <v>0.05</v>
          </cell>
          <cell r="GE65">
            <v>0.05</v>
          </cell>
          <cell r="GF65">
            <v>0.05</v>
          </cell>
          <cell r="GG65">
            <v>0.05</v>
          </cell>
          <cell r="GH65">
            <v>0.05</v>
          </cell>
          <cell r="GI65">
            <v>0.05</v>
          </cell>
          <cell r="GJ65">
            <v>0.05</v>
          </cell>
          <cell r="GK65">
            <v>0.05</v>
          </cell>
          <cell r="GL65">
            <v>0.05</v>
          </cell>
        </row>
        <row r="66">
          <cell r="B66" t="str">
            <v>Overseas</v>
          </cell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/>
          <cell r="FW66"/>
          <cell r="FX66"/>
          <cell r="FY66"/>
          <cell r="FZ66"/>
          <cell r="GA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</row>
        <row r="67">
          <cell r="B67" t="str">
            <v>Canada</v>
          </cell>
          <cell r="FG67">
            <v>-0.13349754978300887</v>
          </cell>
          <cell r="FH67">
            <v>7.1516001393892026E-3</v>
          </cell>
          <cell r="FI67">
            <v>1E-3</v>
          </cell>
          <cell r="FJ67">
            <v>1E-3</v>
          </cell>
          <cell r="FK67">
            <v>1E-3</v>
          </cell>
          <cell r="FL67">
            <v>1E-3</v>
          </cell>
          <cell r="FM67">
            <v>0.01</v>
          </cell>
          <cell r="FN67">
            <v>0.01</v>
          </cell>
          <cell r="FO67">
            <v>0.01</v>
          </cell>
          <cell r="FP67">
            <v>0.01</v>
          </cell>
          <cell r="FQ67">
            <v>0.01</v>
          </cell>
          <cell r="FR67">
            <v>0.01</v>
          </cell>
          <cell r="FS67">
            <v>0.01</v>
          </cell>
          <cell r="FT67">
            <v>0.05</v>
          </cell>
          <cell r="FU67">
            <v>0.05</v>
          </cell>
          <cell r="FV67">
            <v>0.05</v>
          </cell>
          <cell r="FW67">
            <v>0.05</v>
          </cell>
          <cell r="FX67">
            <v>0.05</v>
          </cell>
          <cell r="FY67">
            <v>0.05</v>
          </cell>
          <cell r="FZ67">
            <v>0.05</v>
          </cell>
          <cell r="GA67">
            <v>0.05</v>
          </cell>
          <cell r="GB67">
            <v>0.05</v>
          </cell>
          <cell r="GC67">
            <v>0.05</v>
          </cell>
          <cell r="GD67">
            <v>0.05</v>
          </cell>
          <cell r="GE67">
            <v>0.05</v>
          </cell>
          <cell r="GF67">
            <v>0.05</v>
          </cell>
          <cell r="GG67">
            <v>0.05</v>
          </cell>
          <cell r="GH67">
            <v>0.05</v>
          </cell>
          <cell r="GI67">
            <v>0.05</v>
          </cell>
          <cell r="GJ67">
            <v>0.05</v>
          </cell>
          <cell r="GK67">
            <v>0.05</v>
          </cell>
          <cell r="GL67">
            <v>0.05</v>
          </cell>
        </row>
        <row r="68">
          <cell r="B68" t="str">
            <v>Mexico</v>
          </cell>
          <cell r="FG68">
            <v>-0.13349754978300887</v>
          </cell>
          <cell r="FH68">
            <v>7.1516001393892026E-3</v>
          </cell>
          <cell r="FI68">
            <v>1E-3</v>
          </cell>
          <cell r="FJ68">
            <v>1E-3</v>
          </cell>
          <cell r="FK68">
            <v>1E-3</v>
          </cell>
          <cell r="FL68">
            <v>1E-3</v>
          </cell>
          <cell r="FM68">
            <v>0.01</v>
          </cell>
          <cell r="FN68">
            <v>0.01</v>
          </cell>
          <cell r="FO68">
            <v>0.01</v>
          </cell>
          <cell r="FP68">
            <v>0.01</v>
          </cell>
          <cell r="FQ68">
            <v>0.01</v>
          </cell>
          <cell r="FR68">
            <v>0.01</v>
          </cell>
          <cell r="FS68">
            <v>0.01</v>
          </cell>
          <cell r="FT68">
            <v>0.05</v>
          </cell>
          <cell r="FU68">
            <v>0.05</v>
          </cell>
          <cell r="FV68">
            <v>0.05</v>
          </cell>
          <cell r="FW68">
            <v>0.05</v>
          </cell>
          <cell r="FX68">
            <v>0.05</v>
          </cell>
          <cell r="FY68">
            <v>0.05</v>
          </cell>
          <cell r="FZ68">
            <v>0.05</v>
          </cell>
          <cell r="GA68">
            <v>0.05</v>
          </cell>
          <cell r="GB68">
            <v>0.05</v>
          </cell>
          <cell r="GC68">
            <v>0.05</v>
          </cell>
          <cell r="GD68">
            <v>0.05</v>
          </cell>
          <cell r="GE68">
            <v>0.05</v>
          </cell>
          <cell r="GF68">
            <v>0.05</v>
          </cell>
          <cell r="GG68">
            <v>0.05</v>
          </cell>
          <cell r="GH68">
            <v>0.05</v>
          </cell>
          <cell r="GI68">
            <v>0.05</v>
          </cell>
          <cell r="GJ68">
            <v>0.05</v>
          </cell>
          <cell r="GK68">
            <v>0.05</v>
          </cell>
          <cell r="GL68">
            <v>0.05</v>
          </cell>
        </row>
        <row r="70">
          <cell r="B70" t="str">
            <v>ADR</v>
          </cell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  <cell r="BT70"/>
          <cell r="BU70"/>
          <cell r="BV70"/>
          <cell r="BW70"/>
          <cell r="BX70"/>
          <cell r="BY70"/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  <cell r="CU70"/>
          <cell r="CV70"/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I70"/>
          <cell r="DJ70"/>
          <cell r="DK70"/>
          <cell r="DL70"/>
          <cell r="DM70"/>
          <cell r="DN70"/>
          <cell r="DO70"/>
          <cell r="DP70"/>
          <cell r="DQ70"/>
          <cell r="DR70"/>
          <cell r="DS70"/>
          <cell r="DT70"/>
          <cell r="DU70"/>
          <cell r="DV70"/>
          <cell r="DW70"/>
          <cell r="DX70"/>
          <cell r="DY70"/>
          <cell r="DZ70"/>
          <cell r="EA70"/>
          <cell r="EB70"/>
          <cell r="EC70"/>
          <cell r="ED70"/>
          <cell r="FH70">
            <v>-0.40804176325435004</v>
          </cell>
        </row>
        <row r="71">
          <cell r="B71" t="str">
            <v>Relative to 2019</v>
          </cell>
          <cell r="FE71">
            <v>-0.16910741688403597</v>
          </cell>
          <cell r="FF71">
            <v>-0.45934298736954016</v>
          </cell>
          <cell r="FG71">
            <v>-0.43617883034276428</v>
          </cell>
          <cell r="FH71">
            <v>-0.40611982782746858</v>
          </cell>
          <cell r="FI71">
            <v>-0.36723758692891506</v>
          </cell>
          <cell r="FJ71">
            <v>-0.33051382823602354</v>
          </cell>
          <cell r="FK71">
            <v>-0.29746244541242117</v>
          </cell>
          <cell r="FL71">
            <v>-0.28258932314180008</v>
          </cell>
          <cell r="FM71">
            <v>-0.26845985698471003</v>
          </cell>
          <cell r="FN71">
            <v>-0.34887570758246927</v>
          </cell>
          <cell r="FO71">
            <v>-0.34887570758246927</v>
          </cell>
          <cell r="FP71">
            <v>-0.34887570758246927</v>
          </cell>
          <cell r="FQ71">
            <v>-0.20594226778939567</v>
          </cell>
          <cell r="FR71">
            <v>-0.17505092762098631</v>
          </cell>
          <cell r="FS71">
            <v>-0.15754583485888768</v>
          </cell>
          <cell r="FT71">
            <v>-0.1496685431159433</v>
          </cell>
          <cell r="FU71">
            <v>-0.14218511596014613</v>
          </cell>
          <cell r="FV71">
            <v>-0.13507586016213882</v>
          </cell>
          <cell r="FW71">
            <v>-0.12832206715403188</v>
          </cell>
          <cell r="FX71">
            <v>-0.12190596379633029</v>
          </cell>
          <cell r="FY71">
            <v>-0.11824878488244038</v>
          </cell>
          <cell r="FZ71">
            <v>-0.11470132133596717</v>
          </cell>
          <cell r="GA71">
            <v>-0.11240729490924782</v>
          </cell>
          <cell r="GB71">
            <v>-0.11015914901106286</v>
          </cell>
          <cell r="GC71">
            <v>-0.10905755752095223</v>
          </cell>
          <cell r="GD71">
            <v>-0.1079669819457427</v>
          </cell>
          <cell r="GE71">
            <v>-0.10688731212628527</v>
          </cell>
          <cell r="GF71">
            <v>-0.10581843900502241</v>
          </cell>
          <cell r="GG71">
            <v>-0.10476025461497218</v>
          </cell>
          <cell r="GH71">
            <v>-0.10371265206882246</v>
          </cell>
          <cell r="GI71">
            <v>-0.10267552554813424</v>
          </cell>
          <cell r="GJ71">
            <v>-0.10164877029265289</v>
          </cell>
          <cell r="GK71">
            <v>-0.10063228258972635</v>
          </cell>
          <cell r="GL71">
            <v>-9.9625959763829083E-2</v>
          </cell>
          <cell r="GZ71"/>
          <cell r="HA71"/>
          <cell r="HB71"/>
          <cell r="HC71"/>
          <cell r="HD71"/>
          <cell r="HE71"/>
          <cell r="HF71"/>
          <cell r="HG71"/>
          <cell r="JC71"/>
          <cell r="JD71"/>
          <cell r="JE71"/>
          <cell r="JM71"/>
          <cell r="JN71">
            <v>-0.25397411599020492</v>
          </cell>
          <cell r="JO71">
            <v>0.12794955504026917</v>
          </cell>
          <cell r="JP71">
            <v>6.3104300492182519E-2</v>
          </cell>
        </row>
        <row r="72">
          <cell r="B72" t="str">
            <v>Shrinkage on ADR</v>
          </cell>
          <cell r="FE72"/>
          <cell r="FF72"/>
          <cell r="FG72">
            <v>5.0428890096759882E-2</v>
          </cell>
          <cell r="FH72">
            <v>6.8914400296947731E-2</v>
          </cell>
          <cell r="FI72">
            <v>0.1</v>
          </cell>
          <cell r="FJ72">
            <v>0.1</v>
          </cell>
          <cell r="FK72">
            <v>0.1</v>
          </cell>
          <cell r="FL72">
            <v>0.05</v>
          </cell>
          <cell r="FM72">
            <v>0.05</v>
          </cell>
          <cell r="FN72">
            <v>0.15</v>
          </cell>
          <cell r="FO72">
            <v>0</v>
          </cell>
          <cell r="FP72">
            <v>0.05</v>
          </cell>
          <cell r="FQ72"/>
          <cell r="FR72">
            <v>0.15</v>
          </cell>
          <cell r="FS72">
            <v>0.1</v>
          </cell>
          <cell r="FT72">
            <v>0.05</v>
          </cell>
          <cell r="FU72">
            <v>0.05</v>
          </cell>
          <cell r="FV72">
            <v>0.05</v>
          </cell>
          <cell r="FW72">
            <v>0.05</v>
          </cell>
          <cell r="FX72">
            <v>0.05</v>
          </cell>
          <cell r="FY72">
            <v>0.03</v>
          </cell>
          <cell r="FZ72">
            <v>0.03</v>
          </cell>
          <cell r="GA72">
            <v>0.02</v>
          </cell>
          <cell r="GB72">
            <v>0.02</v>
          </cell>
          <cell r="GC72">
            <v>0.01</v>
          </cell>
          <cell r="GD72">
            <v>0.01</v>
          </cell>
          <cell r="GE72">
            <v>0.01</v>
          </cell>
          <cell r="GF72">
            <v>0.01</v>
          </cell>
          <cell r="GG72">
            <v>0.01</v>
          </cell>
          <cell r="GH72">
            <v>0.01</v>
          </cell>
          <cell r="GI72">
            <v>0.01</v>
          </cell>
          <cell r="GJ72">
            <v>0.01</v>
          </cell>
          <cell r="GK72">
            <v>0.01</v>
          </cell>
          <cell r="GL72">
            <v>0.01</v>
          </cell>
        </row>
        <row r="74">
          <cell r="B74" t="str">
            <v>Estimated segmenation demand, daily</v>
          </cell>
        </row>
        <row r="75">
          <cell r="B75" t="str">
            <v>Total</v>
          </cell>
          <cell r="EE75">
            <v>41041.258064516129</v>
          </cell>
          <cell r="EF75">
            <v>49021.678571428572</v>
          </cell>
          <cell r="EG75">
            <v>51124.516129032258</v>
          </cell>
          <cell r="EH75">
            <v>48626.19999999967</v>
          </cell>
          <cell r="EI75">
            <v>47777.129032258068</v>
          </cell>
          <cell r="EJ75">
            <v>53143.6</v>
          </cell>
          <cell r="EK75">
            <v>54691.06451612903</v>
          </cell>
          <cell r="EL75">
            <v>52516.161290322583</v>
          </cell>
          <cell r="EM75">
            <v>47881.366666666669</v>
          </cell>
          <cell r="EN75">
            <v>48682.516129032258</v>
          </cell>
          <cell r="EO75">
            <v>45408.366666666334</v>
          </cell>
          <cell r="EP75">
            <v>41628.741935483871</v>
          </cell>
          <cell r="EQ75">
            <v>42986.93548387097</v>
          </cell>
          <cell r="ER75">
            <v>47085.035714285354</v>
          </cell>
          <cell r="ES75">
            <v>50364.387096774197</v>
          </cell>
          <cell r="ET75">
            <v>50071.833333333336</v>
          </cell>
          <cell r="EU75">
            <v>46581.161290322583</v>
          </cell>
          <cell r="EV75">
            <v>53826.8</v>
          </cell>
          <cell r="EW75">
            <v>54847.774193548386</v>
          </cell>
          <cell r="EX75">
            <v>52435.903225806454</v>
          </cell>
          <cell r="EY75">
            <v>49542.833333333336</v>
          </cell>
          <cell r="EZ75">
            <v>47797.774193548386</v>
          </cell>
          <cell r="FA75">
            <v>45854</v>
          </cell>
          <cell r="FB75">
            <v>40041.129032257741</v>
          </cell>
          <cell r="FC75">
            <v>44841.645161289998</v>
          </cell>
          <cell r="FD75">
            <v>49448.678571428216</v>
          </cell>
          <cell r="FE75">
            <v>26165.741935483871</v>
          </cell>
          <cell r="FF75">
            <v>12252.933333333332</v>
          </cell>
          <cell r="FG75">
            <v>16754.935483870937</v>
          </cell>
          <cell r="FH75">
            <v>22018.666666666657</v>
          </cell>
          <cell r="FI75">
            <v>27712.458444901553</v>
          </cell>
          <cell r="FJ75">
            <v>30267.890376881351</v>
          </cell>
          <cell r="FK75">
            <v>25000.248512358445</v>
          </cell>
          <cell r="FL75">
            <v>23433.720123739859</v>
          </cell>
          <cell r="FM75">
            <v>24695.152918115215</v>
          </cell>
          <cell r="FN75">
            <v>26055.280807543939</v>
          </cell>
          <cell r="FO75">
            <v>21133.344412297618</v>
          </cell>
          <cell r="FP75">
            <v>24071.364741475496</v>
          </cell>
          <cell r="FQ75">
            <v>37940.138289050228</v>
          </cell>
          <cell r="FR75">
            <v>40522.440357718842</v>
          </cell>
          <cell r="FS75">
            <v>39602.556567117514</v>
          </cell>
          <cell r="FT75">
            <v>47224.092064630328</v>
          </cell>
          <cell r="FU75">
            <v>49240.853640240777</v>
          </cell>
          <cell r="FV75">
            <v>47692.940444799453</v>
          </cell>
          <cell r="FW75">
            <v>45080.82296805943</v>
          </cell>
          <cell r="FX75">
            <v>43679.617804236317</v>
          </cell>
          <cell r="FY75">
            <v>42173.979629685433</v>
          </cell>
          <cell r="FZ75">
            <v>37179.353231097666</v>
          </cell>
          <cell r="GA75">
            <v>39756.640637890749</v>
          </cell>
          <cell r="GB75">
            <v>43743.855282842909</v>
          </cell>
          <cell r="GC75">
            <v>47127.264236700255</v>
          </cell>
          <cell r="GD75">
            <v>47035.014026254532</v>
          </cell>
          <cell r="GE75">
            <v>43893.451609865893</v>
          </cell>
          <cell r="GF75">
            <v>50939.405448360507</v>
          </cell>
          <cell r="GG75">
            <v>52150.191885637789</v>
          </cell>
          <cell r="GH75">
            <v>50022.394949288449</v>
          </cell>
          <cell r="GI75">
            <v>47217.031668283758</v>
          </cell>
          <cell r="GJ75">
            <v>45629.889644772251</v>
          </cell>
          <cell r="GK75">
            <v>43923.365295065058</v>
          </cell>
          <cell r="GL75">
            <v>38543.729027363261</v>
          </cell>
          <cell r="GN75"/>
          <cell r="GO75"/>
          <cell r="GP75"/>
          <cell r="GQ75"/>
          <cell r="GR75"/>
          <cell r="GS75"/>
          <cell r="GT75"/>
          <cell r="GU75"/>
          <cell r="GV75"/>
          <cell r="GW75"/>
          <cell r="GX75"/>
          <cell r="GY75"/>
          <cell r="GZ75"/>
          <cell r="HA75"/>
          <cell r="HB75"/>
          <cell r="HC75"/>
          <cell r="HD75"/>
          <cell r="HE75"/>
          <cell r="HF75"/>
          <cell r="HG75"/>
          <cell r="HH75"/>
          <cell r="HI75"/>
          <cell r="HJ75"/>
          <cell r="HK75"/>
          <cell r="HL75"/>
          <cell r="HM75"/>
          <cell r="HN75"/>
          <cell r="HO75"/>
          <cell r="HP75"/>
          <cell r="HQ75"/>
          <cell r="HR75"/>
          <cell r="HS75"/>
          <cell r="HT75"/>
          <cell r="HU75"/>
          <cell r="HV75"/>
          <cell r="HW75"/>
          <cell r="HX75"/>
          <cell r="HY75"/>
          <cell r="HZ75"/>
          <cell r="IA75"/>
          <cell r="IB75"/>
          <cell r="IC75"/>
          <cell r="ID75"/>
          <cell r="IE75"/>
          <cell r="IF75">
            <v>46997.177777777775</v>
          </cell>
          <cell r="IG75">
            <v>49826.208791208679</v>
          </cell>
          <cell r="IH75">
            <v>51737.663043478264</v>
          </cell>
          <cell r="II75">
            <v>45238.043478260755</v>
          </cell>
          <cell r="IJ75">
            <v>46803.022222222105</v>
          </cell>
          <cell r="IK75">
            <v>50120.604395604394</v>
          </cell>
          <cell r="IL75">
            <v>52305.206521739128</v>
          </cell>
          <cell r="IM75">
            <v>44550.282608695539</v>
          </cell>
          <cell r="IN75">
            <v>39842.133333333113</v>
          </cell>
          <cell r="IO75">
            <v>17006.054945054933</v>
          </cell>
          <cell r="IP75">
            <v>27689.111617891558</v>
          </cell>
          <cell r="IQ75">
            <v>24728.408874057113</v>
          </cell>
          <cell r="IR75">
            <v>27836.401961145522</v>
          </cell>
          <cell r="IS75">
            <v>42418.409079682613</v>
          </cell>
          <cell r="IT75">
            <v>47362.742453022067</v>
          </cell>
          <cell r="IU75">
            <v>40998.342293325186</v>
          </cell>
          <cell r="IV75">
            <v>43535.877767021368</v>
          </cell>
          <cell r="IW75">
            <v>47251.973452135098</v>
          </cell>
          <cell r="IX75">
            <v>49824.577629687243</v>
          </cell>
          <cell r="IY75">
            <v>42685.686279219051</v>
          </cell>
          <cell r="JA75">
            <v>0</v>
          </cell>
          <cell r="JB75">
            <v>0</v>
          </cell>
          <cell r="JC75">
            <v>0</v>
          </cell>
          <cell r="JD75">
            <v>0</v>
          </cell>
          <cell r="JE75">
            <v>0</v>
          </cell>
          <cell r="JF75">
            <v>0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48453.961643835559</v>
          </cell>
          <cell r="JM75">
            <v>48449.183561643775</v>
          </cell>
          <cell r="JN75">
            <v>27276.040781532214</v>
          </cell>
          <cell r="JO75">
            <v>39711.153971008658</v>
          </cell>
          <cell r="JP75">
            <v>45833.15852820711</v>
          </cell>
        </row>
        <row r="76">
          <cell r="B76" t="str">
            <v>Business transient</v>
          </cell>
          <cell r="EE76">
            <v>5310.3600342920117</v>
          </cell>
          <cell r="EF76">
            <v>6664.6422589342901</v>
          </cell>
          <cell r="EG76">
            <v>6134.9419354838647</v>
          </cell>
          <cell r="EH76">
            <v>3890.0959999999664</v>
          </cell>
          <cell r="EI76">
            <v>5530.0363267440989</v>
          </cell>
          <cell r="EJ76">
            <v>5936.6221298944411</v>
          </cell>
          <cell r="EK76">
            <v>6285.9868859951393</v>
          </cell>
          <cell r="EL76">
            <v>4726.4545161290307</v>
          </cell>
          <cell r="EM76">
            <v>6703.3913333333285</v>
          </cell>
          <cell r="EN76">
            <v>4868.2516129032247</v>
          </cell>
          <cell r="EO76">
            <v>5353.6001068014375</v>
          </cell>
          <cell r="EP76">
            <v>4579.1616129032209</v>
          </cell>
          <cell r="EQ76">
            <v>5588.3016129032267</v>
          </cell>
          <cell r="ER76">
            <v>6591.9049999999497</v>
          </cell>
          <cell r="ES76">
            <v>5540.0825806451558</v>
          </cell>
          <cell r="ET76">
            <v>5007.183333333327</v>
          </cell>
          <cell r="EU76">
            <v>5589.7393548387045</v>
          </cell>
          <cell r="EV76">
            <v>6012.9417664855628</v>
          </cell>
          <cell r="EW76">
            <v>6303.9985115848385</v>
          </cell>
          <cell r="EX76">
            <v>5915.300754203925</v>
          </cell>
          <cell r="EY76">
            <v>5631.7697435959799</v>
          </cell>
          <cell r="EZ76">
            <v>5091.6048893922843</v>
          </cell>
          <cell r="FA76">
            <v>5406.1398221900718</v>
          </cell>
          <cell r="FB76">
            <v>4814.782748100708</v>
          </cell>
          <cell r="FC76">
            <v>4905.2621485898444</v>
          </cell>
          <cell r="FD76">
            <v>5733.7206010161117</v>
          </cell>
          <cell r="FE76">
            <v>6803.0929032258064</v>
          </cell>
          <cell r="FF76">
            <v>2328.0573333333327</v>
          </cell>
          <cell r="FG76">
            <v>2010.5922580645124</v>
          </cell>
          <cell r="FH76">
            <v>1503.2354416213907</v>
          </cell>
          <cell r="FI76">
            <v>2048.7995162650723</v>
          </cell>
          <cell r="FJ76">
            <v>2321.7555460250405</v>
          </cell>
          <cell r="FK76">
            <v>2552.5996362848773</v>
          </cell>
          <cell r="FL76">
            <v>2586.153413444576</v>
          </cell>
          <cell r="FM76">
            <v>3011.9361944863099</v>
          </cell>
          <cell r="FN76">
            <v>2895.7030292756667</v>
          </cell>
          <cell r="FO76">
            <v>3583.651109615766</v>
          </cell>
          <cell r="FP76">
            <v>4463.7057845486779</v>
          </cell>
          <cell r="FQ76">
            <v>3930.3264537747091</v>
          </cell>
          <cell r="FR76">
            <v>3843.252084025738</v>
          </cell>
          <cell r="FS76">
            <v>4485.2937821792848</v>
          </cell>
          <cell r="FT76">
            <v>5062.4907359694153</v>
          </cell>
          <cell r="FU76">
            <v>5407.1866176806916</v>
          </cell>
          <cell r="FV76">
            <v>5157.936859466753</v>
          </cell>
          <cell r="FW76">
            <v>4982.8138713493545</v>
          </cell>
          <cell r="FX76">
            <v>4563.5640890205605</v>
          </cell>
          <cell r="FY76">
            <v>4873.512224878049</v>
          </cell>
          <cell r="FZ76">
            <v>4364.1355324357801</v>
          </cell>
          <cell r="GA76">
            <v>5107.0993492927746</v>
          </cell>
          <cell r="GB76">
            <v>6069.6933083177382</v>
          </cell>
          <cell r="GC76">
            <v>5136.3073101007449</v>
          </cell>
          <cell r="GD76">
            <v>4671.4420093368626</v>
          </cell>
          <cell r="GE76">
            <v>5244.9207497455682</v>
          </cell>
          <cell r="GF76">
            <v>5671.6907463676871</v>
          </cell>
          <cell r="GG76">
            <v>5974.8507622919533</v>
          </cell>
          <cell r="GH76">
            <v>5621.8905432472156</v>
          </cell>
          <cell r="GI76">
            <v>5366.3905386610368</v>
          </cell>
          <cell r="GJ76">
            <v>4863.6755149749506</v>
          </cell>
          <cell r="GK76">
            <v>5176.2305519835381</v>
          </cell>
          <cell r="GL76">
            <v>4620.2603970302762</v>
          </cell>
          <cell r="GN76"/>
          <cell r="GO76"/>
          <cell r="GP76"/>
          <cell r="GQ76"/>
          <cell r="GR76"/>
          <cell r="GS76"/>
          <cell r="GT76"/>
          <cell r="GU76"/>
          <cell r="GV76"/>
          <cell r="GW76"/>
          <cell r="GX76"/>
          <cell r="GY76"/>
          <cell r="GZ76"/>
          <cell r="HA76"/>
          <cell r="HB76"/>
          <cell r="HC76"/>
          <cell r="HD76"/>
          <cell r="HE76"/>
          <cell r="HF76"/>
          <cell r="HG76"/>
          <cell r="HH76"/>
          <cell r="HI76"/>
          <cell r="HJ76"/>
          <cell r="HK76"/>
          <cell r="HL76"/>
          <cell r="HM76"/>
          <cell r="HN76"/>
          <cell r="HO76"/>
          <cell r="HP76"/>
          <cell r="HQ76"/>
          <cell r="HR76"/>
          <cell r="HS76"/>
          <cell r="HT76"/>
          <cell r="HU76"/>
          <cell r="HV76"/>
          <cell r="HW76"/>
          <cell r="HX76"/>
          <cell r="HY76"/>
          <cell r="HZ76"/>
          <cell r="IA76"/>
          <cell r="IB76"/>
          <cell r="IC76"/>
          <cell r="ID76"/>
          <cell r="IE76"/>
          <cell r="IF76">
            <v>6015.7149368134706</v>
          </cell>
          <cell r="IG76">
            <v>5123.4359343505421</v>
          </cell>
          <cell r="IH76">
            <v>5896.602428976621</v>
          </cell>
          <cell r="II76">
            <v>4929.1066652613363</v>
          </cell>
          <cell r="IJ76">
            <v>5883.9249999999829</v>
          </cell>
          <cell r="IK76">
            <v>5537.2051977424899</v>
          </cell>
          <cell r="IL76">
            <v>5953.8192342101192</v>
          </cell>
          <cell r="IM76">
            <v>5100.8936024780969</v>
          </cell>
          <cell r="IN76">
            <v>5816.7020381637367</v>
          </cell>
          <cell r="IO76">
            <v>1947.9905851499077</v>
          </cell>
          <cell r="IP76">
            <v>2305.0564784732592</v>
          </cell>
          <cell r="IQ76">
            <v>2829.3003865099658</v>
          </cell>
          <cell r="IR76">
            <v>3976.8562936940857</v>
          </cell>
          <cell r="IS76">
            <v>4463.9163939276095</v>
          </cell>
          <cell r="IT76">
            <v>5184.8178688266462</v>
          </cell>
          <cell r="IU76">
            <v>4597.4353805596529</v>
          </cell>
          <cell r="IV76">
            <v>5416.6335452677304</v>
          </cell>
          <cell r="IW76">
            <v>5196.5552298159246</v>
          </cell>
          <cell r="IX76">
            <v>5657.5075720820141</v>
          </cell>
          <cell r="IY76">
            <v>4883.5753242572628</v>
          </cell>
          <cell r="JA76">
            <v>0</v>
          </cell>
          <cell r="JB76">
            <v>0</v>
          </cell>
          <cell r="JC76">
            <v>0</v>
          </cell>
          <cell r="JD76">
            <v>0</v>
          </cell>
          <cell r="JE76">
            <v>0</v>
          </cell>
          <cell r="JF76">
            <v>0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5489.3486329013786</v>
          </cell>
          <cell r="JM76">
            <v>5617.7328875887151</v>
          </cell>
          <cell r="JN76">
            <v>3214.057967840643</v>
          </cell>
          <cell r="JO76">
            <v>4559.1801567764915</v>
          </cell>
          <cell r="JP76">
            <v>5288.1182779467354</v>
          </cell>
        </row>
        <row r="77">
          <cell r="B77" t="str">
            <v>Leisure transient</v>
          </cell>
          <cell r="EE77">
            <v>20110.216451612901</v>
          </cell>
          <cell r="EF77">
            <v>24020.622500000001</v>
          </cell>
          <cell r="EG77">
            <v>30163.464516129035</v>
          </cell>
          <cell r="EH77">
            <v>29175.719999999805</v>
          </cell>
          <cell r="EI77">
            <v>27710.734838709683</v>
          </cell>
          <cell r="EJ77">
            <v>32949.031999999999</v>
          </cell>
          <cell r="EK77">
            <v>37189.923870967745</v>
          </cell>
          <cell r="EL77">
            <v>36761.312903225815</v>
          </cell>
          <cell r="EM77">
            <v>26813.565333333336</v>
          </cell>
          <cell r="EN77">
            <v>26288.558709677422</v>
          </cell>
          <cell r="EO77">
            <v>26336.852666666477</v>
          </cell>
          <cell r="EP77">
            <v>29556.406774193551</v>
          </cell>
          <cell r="EQ77">
            <v>21063.598387096776</v>
          </cell>
          <cell r="ER77">
            <v>23071.667499999821</v>
          </cell>
          <cell r="ES77">
            <v>29714.988387096779</v>
          </cell>
          <cell r="ET77">
            <v>30043.100000000006</v>
          </cell>
          <cell r="EU77">
            <v>27017.073548387103</v>
          </cell>
          <cell r="EV77">
            <v>33372.616000000002</v>
          </cell>
          <cell r="EW77">
            <v>37296.486451612902</v>
          </cell>
          <cell r="EX77">
            <v>37229.491290322585</v>
          </cell>
          <cell r="EY77">
            <v>28239.415000000005</v>
          </cell>
          <cell r="EZ77">
            <v>25810.79806451613</v>
          </cell>
          <cell r="FA77">
            <v>26595.320000000003</v>
          </cell>
          <cell r="FB77">
            <v>28429.201612902998</v>
          </cell>
          <cell r="FC77">
            <v>25559.737741935303</v>
          </cell>
          <cell r="FD77">
            <v>28185.746785714087</v>
          </cell>
          <cell r="FE77">
            <v>14129.500645161292</v>
          </cell>
          <cell r="FF77">
            <v>9312.2293333333328</v>
          </cell>
          <cell r="FG77">
            <v>13906.596451612877</v>
          </cell>
          <cell r="FH77">
            <v>20226.606380374978</v>
          </cell>
          <cell r="FI77">
            <v>25438.713144029465</v>
          </cell>
          <cell r="FJ77">
            <v>27760.31260723071</v>
          </cell>
          <cell r="FK77">
            <v>22134.215904278819</v>
          </cell>
          <cell r="FL77">
            <v>20509.659285502483</v>
          </cell>
          <cell r="FM77">
            <v>21406.165920072708</v>
          </cell>
          <cell r="FN77">
            <v>23159.577778268271</v>
          </cell>
          <cell r="FO77">
            <v>17549.693302681851</v>
          </cell>
          <cell r="FP77">
            <v>19607.658956926818</v>
          </cell>
          <cell r="FQ77">
            <v>25699.687964307777</v>
          </cell>
          <cell r="FR77">
            <v>26389.426523693106</v>
          </cell>
          <cell r="FS77">
            <v>24224.258217196297</v>
          </cell>
          <cell r="FT77">
            <v>30267.794225138419</v>
          </cell>
          <cell r="FU77">
            <v>34173.59524839653</v>
          </cell>
          <cell r="FV77">
            <v>34423.937852964758</v>
          </cell>
          <cell r="FW77">
            <v>26217.742776649549</v>
          </cell>
          <cell r="FX77">
            <v>24055.381925971371</v>
          </cell>
          <cell r="FY77">
            <v>24876.986412250648</v>
          </cell>
          <cell r="FZ77">
            <v>26684.221315462248</v>
          </cell>
          <cell r="GA77">
            <v>19835.361785689503</v>
          </cell>
          <cell r="GB77">
            <v>21793.605097730528</v>
          </cell>
          <cell r="GC77">
            <v>28151.220663357413</v>
          </cell>
          <cell r="GD77">
            <v>28541.116959838335</v>
          </cell>
          <cell r="GE77">
            <v>25733.909462415479</v>
          </cell>
          <cell r="GF77">
            <v>31866.849096047354</v>
          </cell>
          <cell r="GG77">
            <v>35697.815727509966</v>
          </cell>
          <cell r="GH77">
            <v>35713.482188969698</v>
          </cell>
          <cell r="GI77">
            <v>27146.984020165233</v>
          </cell>
          <cell r="GJ77">
            <v>24862.241246007678</v>
          </cell>
          <cell r="GK77">
            <v>25666.801111890109</v>
          </cell>
          <cell r="GL77">
            <v>27486.283906408338</v>
          </cell>
          <cell r="GN77"/>
          <cell r="GO77"/>
          <cell r="GP77"/>
          <cell r="GQ77"/>
          <cell r="GR77"/>
          <cell r="GS77"/>
          <cell r="GT77"/>
          <cell r="GU77"/>
          <cell r="GV77"/>
          <cell r="GW77"/>
          <cell r="GX77"/>
          <cell r="GY77"/>
          <cell r="GZ77"/>
          <cell r="HA77"/>
          <cell r="HB77"/>
          <cell r="HC77"/>
          <cell r="HD77"/>
          <cell r="HE77"/>
          <cell r="HF77"/>
          <cell r="HG77"/>
          <cell r="HH77"/>
          <cell r="HI77"/>
          <cell r="HJ77"/>
          <cell r="HK77"/>
          <cell r="HL77"/>
          <cell r="HM77"/>
          <cell r="HN77"/>
          <cell r="HO77"/>
          <cell r="HP77"/>
          <cell r="HQ77"/>
          <cell r="HR77"/>
          <cell r="HS77"/>
          <cell r="HT77"/>
          <cell r="HU77"/>
          <cell r="HV77"/>
          <cell r="HW77"/>
          <cell r="HX77"/>
          <cell r="HY77"/>
          <cell r="HZ77"/>
          <cell r="IA77"/>
          <cell r="IB77"/>
          <cell r="IC77"/>
          <cell r="ID77"/>
          <cell r="IE77"/>
          <cell r="IF77">
            <v>24789.572666666667</v>
          </cell>
          <cell r="IG77">
            <v>29920.60813186807</v>
          </cell>
          <cell r="IH77">
            <v>33661.90543478261</v>
          </cell>
          <cell r="II77">
            <v>27405.429456521677</v>
          </cell>
          <cell r="IJ77">
            <v>24668.254222222171</v>
          </cell>
          <cell r="IK77">
            <v>30109.898461538465</v>
          </cell>
          <cell r="IL77">
            <v>34320.51913043479</v>
          </cell>
          <cell r="IM77">
            <v>26948.908586956444</v>
          </cell>
          <cell r="IN77">
            <v>22439.636666666542</v>
          </cell>
          <cell r="IO77">
            <v>14475.489685837896</v>
          </cell>
          <cell r="IP77">
            <v>25143.437776276412</v>
          </cell>
          <cell r="IQ77">
            <v>21694.905723685595</v>
          </cell>
          <cell r="IR77">
            <v>20997.169667451435</v>
          </cell>
          <cell r="IS77">
            <v>26930.424474703639</v>
          </cell>
          <cell r="IT77">
            <v>31663.650102627027</v>
          </cell>
          <cell r="IU77">
            <v>25209.101009260452</v>
          </cell>
          <cell r="IV77">
            <v>23308.944429521212</v>
          </cell>
          <cell r="IW77">
            <v>28681.210714411543</v>
          </cell>
          <cell r="IX77">
            <v>32914.779956693768</v>
          </cell>
          <cell r="IY77">
            <v>26008.786011756518</v>
          </cell>
          <cell r="JA77">
            <v>0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0</v>
          </cell>
          <cell r="JI77">
            <v>0</v>
          </cell>
          <cell r="JJ77">
            <v>0</v>
          </cell>
          <cell r="JK77">
            <v>0</v>
          </cell>
          <cell r="JL77">
            <v>28964.470383561613</v>
          </cell>
          <cell r="JM77">
            <v>29032.687643835587</v>
          </cell>
          <cell r="JN77">
            <v>20947.847844952714</v>
          </cell>
          <cell r="JO77">
            <v>26226.59451934879</v>
          </cell>
          <cell r="JP77">
            <v>27750.036281550092</v>
          </cell>
        </row>
        <row r="78">
          <cell r="B78" t="str">
            <v>Group</v>
          </cell>
          <cell r="EE78">
            <v>15620.681578611215</v>
          </cell>
          <cell r="EF78">
            <v>18336.413812494284</v>
          </cell>
          <cell r="EG78">
            <v>14826.109677419354</v>
          </cell>
          <cell r="EH78">
            <v>15560.383999999895</v>
          </cell>
          <cell r="EI78">
            <v>14536.357866804286</v>
          </cell>
          <cell r="EJ78">
            <v>14257.945870105559</v>
          </cell>
          <cell r="EK78">
            <v>11215.153759166145</v>
          </cell>
          <cell r="EL78">
            <v>11028.393870967742</v>
          </cell>
          <cell r="EM78">
            <v>14364.41</v>
          </cell>
          <cell r="EN78">
            <v>17525.705806451613</v>
          </cell>
          <cell r="EO78">
            <v>13717.91389319842</v>
          </cell>
          <cell r="EP78">
            <v>7493.1735483870962</v>
          </cell>
          <cell r="EQ78">
            <v>16335.035483870968</v>
          </cell>
          <cell r="ER78">
            <v>17421.463214285581</v>
          </cell>
          <cell r="ES78">
            <v>15109.316129032259</v>
          </cell>
          <cell r="ET78">
            <v>15021.55</v>
          </cell>
          <cell r="EU78">
            <v>13974.348387096774</v>
          </cell>
          <cell r="EV78">
            <v>14441.242233514438</v>
          </cell>
          <cell r="EW78">
            <v>11247.28923035064</v>
          </cell>
          <cell r="EX78">
            <v>9291.1111812799409</v>
          </cell>
          <cell r="EY78">
            <v>15671.648589737351</v>
          </cell>
          <cell r="EZ78">
            <v>16895.371239639971</v>
          </cell>
          <cell r="FA78">
            <v>13852.540177809924</v>
          </cell>
          <cell r="FB78">
            <v>6797.1446712540346</v>
          </cell>
          <cell r="FC78">
            <v>14376.645270764853</v>
          </cell>
          <cell r="FD78">
            <v>15529.211184698019</v>
          </cell>
          <cell r="FE78">
            <v>5233.148387096775</v>
          </cell>
          <cell r="FF78">
            <v>612.64666666666665</v>
          </cell>
          <cell r="FG78">
            <v>837.74677419354691</v>
          </cell>
          <cell r="FH78">
            <v>288.824844670289</v>
          </cell>
          <cell r="FI78">
            <v>224.945784607013</v>
          </cell>
          <cell r="FJ78">
            <v>185.82222362559898</v>
          </cell>
          <cell r="FK78">
            <v>313.43297179474729</v>
          </cell>
          <cell r="FL78">
            <v>337.9074247927997</v>
          </cell>
          <cell r="FM78">
            <v>277.05080355619873</v>
          </cell>
          <cell r="FN78">
            <v>0</v>
          </cell>
          <cell r="FO78">
            <v>0</v>
          </cell>
          <cell r="FP78">
            <v>0</v>
          </cell>
          <cell r="FQ78">
            <v>8310.1238709677436</v>
          </cell>
          <cell r="FR78">
            <v>10289.76175</v>
          </cell>
          <cell r="FS78">
            <v>10893.004567741937</v>
          </cell>
          <cell r="FT78">
            <v>11893.807103522491</v>
          </cell>
          <cell r="FU78">
            <v>9660.0717741635563</v>
          </cell>
          <cell r="FV78">
            <v>8111.0657323679379</v>
          </cell>
          <cell r="FW78">
            <v>13880.266320060526</v>
          </cell>
          <cell r="FX78">
            <v>15060.671789244387</v>
          </cell>
          <cell r="FY78">
            <v>12423.480992556733</v>
          </cell>
          <cell r="FZ78">
            <v>6130.9963831996365</v>
          </cell>
          <cell r="GA78">
            <v>14814.179502908471</v>
          </cell>
          <cell r="GB78">
            <v>15880.556876794642</v>
          </cell>
          <cell r="GC78">
            <v>13839.736263242101</v>
          </cell>
          <cell r="GD78">
            <v>13822.45505707934</v>
          </cell>
          <cell r="GE78">
            <v>12914.62139770485</v>
          </cell>
          <cell r="GF78">
            <v>13400.865605945464</v>
          </cell>
          <cell r="GG78">
            <v>10477.525395835864</v>
          </cell>
          <cell r="GH78">
            <v>8687.0222170715333</v>
          </cell>
          <cell r="GI78">
            <v>14703.65710945749</v>
          </cell>
          <cell r="GJ78">
            <v>15903.97288378962</v>
          </cell>
          <cell r="GK78">
            <v>13080.333631191414</v>
          </cell>
          <cell r="GL78">
            <v>6437.1847239246445</v>
          </cell>
          <cell r="GN78"/>
          <cell r="GO78"/>
          <cell r="GP78"/>
          <cell r="GQ78"/>
          <cell r="GR78"/>
          <cell r="GS78"/>
          <cell r="GT78"/>
          <cell r="GU78"/>
          <cell r="GV78"/>
          <cell r="GW78"/>
          <cell r="GX78"/>
          <cell r="GY78"/>
          <cell r="GZ78"/>
          <cell r="HA78"/>
          <cell r="HB78"/>
          <cell r="HC78"/>
          <cell r="HD78"/>
          <cell r="HE78"/>
          <cell r="HF78"/>
          <cell r="HG78"/>
          <cell r="HH78"/>
          <cell r="HI78"/>
          <cell r="HJ78"/>
          <cell r="HK78"/>
          <cell r="HL78"/>
          <cell r="HM78"/>
          <cell r="HN78"/>
          <cell r="HO78"/>
          <cell r="HP78"/>
          <cell r="HQ78"/>
          <cell r="HR78"/>
          <cell r="HS78"/>
          <cell r="HT78"/>
          <cell r="HU78"/>
          <cell r="HV78"/>
          <cell r="HW78"/>
          <cell r="HX78"/>
          <cell r="HY78"/>
          <cell r="HZ78"/>
          <cell r="IA78"/>
          <cell r="IB78"/>
          <cell r="IC78"/>
          <cell r="ID78"/>
          <cell r="IE78"/>
          <cell r="IF78">
            <v>16191.89017429764</v>
          </cell>
          <cell r="IG78">
            <v>14782.164724990071</v>
          </cell>
          <cell r="IH78">
            <v>12179.155179719028</v>
          </cell>
          <cell r="II78">
            <v>12903.507356477745</v>
          </cell>
          <cell r="IJ78">
            <v>16250.842999999961</v>
          </cell>
          <cell r="IK78">
            <v>14473.500736323442</v>
          </cell>
          <cell r="IL78">
            <v>12030.868157094223</v>
          </cell>
          <cell r="IM78">
            <v>12500.480419260999</v>
          </cell>
          <cell r="IN78">
            <v>11585.794628502834</v>
          </cell>
          <cell r="IO78">
            <v>582.57467406712772</v>
          </cell>
          <cell r="IP78">
            <v>240.61736314188468</v>
          </cell>
          <cell r="IQ78">
            <v>204.20276386155163</v>
          </cell>
          <cell r="IR78">
            <v>2862.3760000000007</v>
          </cell>
          <cell r="IS78">
            <v>11024.06821105137</v>
          </cell>
          <cell r="IT78">
            <v>10514.274481568393</v>
          </cell>
          <cell r="IU78">
            <v>11191.805903505074</v>
          </cell>
          <cell r="IV78">
            <v>14810.299792232419</v>
          </cell>
          <cell r="IW78">
            <v>13374.207507907631</v>
          </cell>
          <cell r="IX78">
            <v>11252.290100911456</v>
          </cell>
          <cell r="IY78">
            <v>11793.324943205269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14000.142627372566</v>
          </cell>
          <cell r="JM78">
            <v>13798.763030219481</v>
          </cell>
          <cell r="JN78">
            <v>3114.1349687388488</v>
          </cell>
          <cell r="JO78">
            <v>8925.3792948833798</v>
          </cell>
          <cell r="JP78">
            <v>12795.003968710276</v>
          </cell>
        </row>
        <row r="79">
          <cell r="B79" t="str">
            <v>Contract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N79"/>
          <cell r="GO79"/>
          <cell r="GP79"/>
          <cell r="GQ79"/>
          <cell r="GR79"/>
          <cell r="GS79"/>
          <cell r="GT79"/>
          <cell r="GU79"/>
          <cell r="GV79"/>
          <cell r="GW79"/>
          <cell r="GX79"/>
          <cell r="GY79"/>
          <cell r="GZ79"/>
          <cell r="HA79"/>
          <cell r="HB79"/>
          <cell r="HC79"/>
          <cell r="HD79"/>
          <cell r="HE79"/>
          <cell r="HF79"/>
          <cell r="HG79"/>
          <cell r="HH79"/>
          <cell r="HI79"/>
          <cell r="HJ79"/>
          <cell r="HK79"/>
          <cell r="HL79"/>
          <cell r="HM79"/>
          <cell r="HN79"/>
          <cell r="HO79"/>
          <cell r="HP79"/>
          <cell r="HQ79"/>
          <cell r="HR79"/>
          <cell r="HS79"/>
          <cell r="HT79"/>
          <cell r="HU79"/>
          <cell r="HV79"/>
          <cell r="HW79"/>
          <cell r="HX79"/>
          <cell r="HY79"/>
          <cell r="HZ79"/>
          <cell r="IA79"/>
          <cell r="IB79"/>
          <cell r="IC79"/>
          <cell r="ID79"/>
          <cell r="IE79"/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Q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JA79">
            <v>0</v>
          </cell>
          <cell r="JB79">
            <v>0</v>
          </cell>
          <cell r="JC79">
            <v>0</v>
          </cell>
          <cell r="JD79">
            <v>0</v>
          </cell>
          <cell r="JE79">
            <v>0</v>
          </cell>
          <cell r="JF79">
            <v>0</v>
          </cell>
          <cell r="JG79">
            <v>0</v>
          </cell>
          <cell r="JH79">
            <v>0</v>
          </cell>
          <cell r="JI79">
            <v>0</v>
          </cell>
          <cell r="JJ79">
            <v>0</v>
          </cell>
          <cell r="JK79">
            <v>0</v>
          </cell>
          <cell r="JL79">
            <v>0</v>
          </cell>
          <cell r="JM79">
            <v>0</v>
          </cell>
          <cell r="JN79">
            <v>0</v>
          </cell>
          <cell r="JO79">
            <v>0</v>
          </cell>
          <cell r="JP79">
            <v>0</v>
          </cell>
        </row>
        <row r="81">
          <cell r="B81" t="str">
            <v>Domestic</v>
          </cell>
          <cell r="EE81">
            <v>36937.132258064514</v>
          </cell>
          <cell r="EF81">
            <v>44119.510714285716</v>
          </cell>
          <cell r="EG81">
            <v>46012.06451612903</v>
          </cell>
          <cell r="EH81">
            <v>43763.579999999703</v>
          </cell>
          <cell r="EI81">
            <v>42999.416129032259</v>
          </cell>
          <cell r="EJ81">
            <v>47829.24</v>
          </cell>
          <cell r="EK81">
            <v>49221.958064516126</v>
          </cell>
          <cell r="EL81">
            <v>47264.545161290327</v>
          </cell>
          <cell r="EM81">
            <v>43093.23</v>
          </cell>
          <cell r="EN81">
            <v>43814.264516129035</v>
          </cell>
          <cell r="EO81">
            <v>40867.529999999701</v>
          </cell>
          <cell r="EP81">
            <v>37465.867741935486</v>
          </cell>
          <cell r="EQ81">
            <v>38688.241935483871</v>
          </cell>
          <cell r="ER81">
            <v>42376.53214285682</v>
          </cell>
          <cell r="ES81">
            <v>45327.948387096782</v>
          </cell>
          <cell r="ET81">
            <v>45064.65</v>
          </cell>
          <cell r="EU81">
            <v>41923.045161290327</v>
          </cell>
          <cell r="EV81">
            <v>48444.12</v>
          </cell>
          <cell r="EW81">
            <v>49362.996774193547</v>
          </cell>
          <cell r="EX81">
            <v>47192.312903225808</v>
          </cell>
          <cell r="EY81">
            <v>44588.55</v>
          </cell>
          <cell r="EZ81">
            <v>43017.996774193547</v>
          </cell>
          <cell r="FA81">
            <v>41268.6</v>
          </cell>
          <cell r="FB81">
            <v>36037.016129031967</v>
          </cell>
          <cell r="FC81">
            <v>40357.480645160998</v>
          </cell>
          <cell r="FD81">
            <v>44503.810714285399</v>
          </cell>
          <cell r="FE81">
            <v>23549.167741935486</v>
          </cell>
          <cell r="FF81">
            <v>11027.64</v>
          </cell>
          <cell r="FG81">
            <v>16252.287419354809</v>
          </cell>
          <cell r="FH81">
            <v>21426.571866666658</v>
          </cell>
          <cell r="FI81">
            <v>27104.251476869296</v>
          </cell>
          <cell r="FJ81">
            <v>29681.766517418673</v>
          </cell>
          <cell r="FK81">
            <v>24442.062632718968</v>
          </cell>
          <cell r="FL81">
            <v>22890.954106997589</v>
          </cell>
          <cell r="FM81">
            <v>24133.812299374113</v>
          </cell>
          <cell r="FN81">
            <v>25529.961512493464</v>
          </cell>
          <cell r="FO81">
            <v>20532.030363701895</v>
          </cell>
          <cell r="FP81">
            <v>23372.226606288423</v>
          </cell>
          <cell r="FQ81">
            <v>37149.420910623863</v>
          </cell>
          <cell r="FR81">
            <v>39694.105462767067</v>
          </cell>
          <cell r="FS81">
            <v>38793.092347872924</v>
          </cell>
          <cell r="FT81">
            <v>46066.351510864304</v>
          </cell>
          <cell r="FU81">
            <v>47845.899477925806</v>
          </cell>
          <cell r="FV81">
            <v>46163.82898096017</v>
          </cell>
          <cell r="FW81">
            <v>43460.600953647605</v>
          </cell>
          <cell r="FX81">
            <v>41955.634015964177</v>
          </cell>
          <cell r="FY81">
            <v>40373.528204124494</v>
          </cell>
          <cell r="FZ81">
            <v>35485.548282607589</v>
          </cell>
          <cell r="GA81">
            <v>38037.163218535912</v>
          </cell>
          <cell r="GB81">
            <v>41860.453854271494</v>
          </cell>
          <cell r="GC81">
            <v>45112.688752829286</v>
          </cell>
          <cell r="GD81">
            <v>45032.140692921195</v>
          </cell>
          <cell r="GE81">
            <v>42030.205158252989</v>
          </cell>
          <cell r="GF81">
            <v>48786.333448360507</v>
          </cell>
          <cell r="GG81">
            <v>49956.280917895856</v>
          </cell>
          <cell r="GH81">
            <v>47924.958820256194</v>
          </cell>
          <cell r="GI81">
            <v>45235.318334950425</v>
          </cell>
          <cell r="GJ81">
            <v>43717.978677030318</v>
          </cell>
          <cell r="GK81">
            <v>42089.205295065054</v>
          </cell>
          <cell r="GL81">
            <v>36942.08386607295</v>
          </cell>
          <cell r="GN81"/>
          <cell r="GO81"/>
          <cell r="GP81"/>
          <cell r="GQ81"/>
          <cell r="GR81"/>
          <cell r="GS81"/>
          <cell r="GT81"/>
          <cell r="GU81"/>
          <cell r="GV81"/>
          <cell r="GW81"/>
          <cell r="GX81"/>
          <cell r="GY81"/>
          <cell r="GZ81"/>
          <cell r="HA81"/>
          <cell r="HB81"/>
          <cell r="HC81"/>
          <cell r="HD81"/>
          <cell r="HE81"/>
          <cell r="HF81"/>
          <cell r="HG81"/>
          <cell r="HH81"/>
          <cell r="HI81"/>
          <cell r="HJ81"/>
          <cell r="HK81"/>
          <cell r="HL81"/>
          <cell r="HM81"/>
          <cell r="HN81"/>
          <cell r="HO81"/>
          <cell r="HP81"/>
          <cell r="HQ81"/>
          <cell r="HR81"/>
          <cell r="HS81"/>
          <cell r="HT81"/>
          <cell r="HU81"/>
          <cell r="HV81"/>
          <cell r="HW81"/>
          <cell r="HX81"/>
          <cell r="HY81"/>
          <cell r="HZ81"/>
          <cell r="IA81"/>
          <cell r="IB81"/>
          <cell r="IC81"/>
          <cell r="ID81"/>
          <cell r="IE81"/>
          <cell r="IF81">
            <v>42297.46</v>
          </cell>
          <cell r="IG81">
            <v>44843.587912087823</v>
          </cell>
          <cell r="IH81">
            <v>46563.896739130432</v>
          </cell>
          <cell r="II81">
            <v>40714.239130434689</v>
          </cell>
          <cell r="IJ81">
            <v>42122.719999999907</v>
          </cell>
          <cell r="IK81">
            <v>45108.543956043963</v>
          </cell>
          <cell r="IL81">
            <v>47074.685869565212</v>
          </cell>
          <cell r="IM81">
            <v>40095.25434782599</v>
          </cell>
          <cell r="IN81">
            <v>35857.919999999802</v>
          </cell>
          <cell r="IO81">
            <v>16235.684241758227</v>
          </cell>
          <cell r="IP81">
            <v>27104.656921787999</v>
          </cell>
          <cell r="IQ81">
            <v>24185.464708537456</v>
          </cell>
          <cell r="IR81">
            <v>27139.414827557492</v>
          </cell>
          <cell r="IS81">
            <v>41487.907384538477</v>
          </cell>
          <cell r="IT81">
            <v>45849.126204727094</v>
          </cell>
          <cell r="IU81">
            <v>39259.592362820214</v>
          </cell>
          <cell r="IV81">
            <v>41663.756878132474</v>
          </cell>
          <cell r="IW81">
            <v>45247.14927631092</v>
          </cell>
          <cell r="IX81">
            <v>47732.369368817679</v>
          </cell>
          <cell r="IY81">
            <v>40903.674974871225</v>
          </cell>
          <cell r="JA81">
            <v>0</v>
          </cell>
          <cell r="JB81">
            <v>0</v>
          </cell>
          <cell r="JC81">
            <v>0</v>
          </cell>
          <cell r="JD81">
            <v>0</v>
          </cell>
          <cell r="JE81">
            <v>0</v>
          </cell>
          <cell r="JF81">
            <v>0</v>
          </cell>
          <cell r="JG81">
            <v>0</v>
          </cell>
          <cell r="JH81">
            <v>0</v>
          </cell>
          <cell r="JI81">
            <v>0</v>
          </cell>
          <cell r="JJ81">
            <v>0</v>
          </cell>
          <cell r="JK81">
            <v>0</v>
          </cell>
          <cell r="JL81">
            <v>43608.565479452016</v>
          </cell>
          <cell r="JM81">
            <v>43604.265205479402</v>
          </cell>
          <cell r="JN81">
            <v>25817.400701342252</v>
          </cell>
          <cell r="JO81">
            <v>38487.531547089122</v>
          </cell>
          <cell r="JP81">
            <v>43895.191185741358</v>
          </cell>
        </row>
        <row r="82">
          <cell r="B82" t="str">
            <v>International</v>
          </cell>
          <cell r="EE82">
            <v>4104.1258064516132</v>
          </cell>
          <cell r="EF82">
            <v>4902.1678571428574</v>
          </cell>
          <cell r="EG82">
            <v>5112.4516129032263</v>
          </cell>
          <cell r="EH82">
            <v>4862.6199999999671</v>
          </cell>
          <cell r="EI82">
            <v>4777.7129032258072</v>
          </cell>
          <cell r="EJ82">
            <v>5314.3600000000006</v>
          </cell>
          <cell r="EK82">
            <v>5469.1064516129036</v>
          </cell>
          <cell r="EL82">
            <v>5251.6161290322589</v>
          </cell>
          <cell r="EM82">
            <v>4788.1366666666672</v>
          </cell>
          <cell r="EN82">
            <v>4868.2516129032256</v>
          </cell>
          <cell r="EO82">
            <v>4540.8366666666334</v>
          </cell>
          <cell r="EP82">
            <v>4162.8741935483877</v>
          </cell>
          <cell r="EQ82">
            <v>4298.6935483870975</v>
          </cell>
          <cell r="ER82">
            <v>4708.5035714285359</v>
          </cell>
          <cell r="ES82">
            <v>5036.4387096774199</v>
          </cell>
          <cell r="ET82">
            <v>5007.1833333333343</v>
          </cell>
          <cell r="EU82">
            <v>4658.1161290322589</v>
          </cell>
          <cell r="EV82">
            <v>5382.68</v>
          </cell>
          <cell r="EW82">
            <v>5484.7774193548394</v>
          </cell>
          <cell r="EX82">
            <v>5243.590322580646</v>
          </cell>
          <cell r="EY82">
            <v>4954.2833333333338</v>
          </cell>
          <cell r="EZ82">
            <v>4779.7774193548385</v>
          </cell>
          <cell r="FA82">
            <v>4585.4000000000005</v>
          </cell>
          <cell r="FB82">
            <v>4004.1129032257741</v>
          </cell>
          <cell r="FC82">
            <v>4484.1645161289998</v>
          </cell>
          <cell r="FD82">
            <v>4944.8678571428218</v>
          </cell>
          <cell r="FE82">
            <v>2616.5741935483875</v>
          </cell>
          <cell r="FF82">
            <v>1225.2933333333333</v>
          </cell>
          <cell r="FG82">
            <v>502.6480645161281</v>
          </cell>
          <cell r="FH82">
            <v>592.09479999999996</v>
          </cell>
          <cell r="FI82">
            <v>608.20696803225781</v>
          </cell>
          <cell r="FJ82">
            <v>586.12385946267727</v>
          </cell>
          <cell r="FK82">
            <v>558.18587963947846</v>
          </cell>
          <cell r="FL82">
            <v>542.76601674226936</v>
          </cell>
          <cell r="FM82">
            <v>561.34061874110319</v>
          </cell>
          <cell r="FN82">
            <v>525.31929505047435</v>
          </cell>
          <cell r="FO82">
            <v>601.31404859572342</v>
          </cell>
          <cell r="FP82">
            <v>699.13813518707354</v>
          </cell>
          <cell r="FQ82">
            <v>790.71737842636617</v>
          </cell>
          <cell r="FR82">
            <v>828.33489495177673</v>
          </cell>
          <cell r="FS82">
            <v>809.46421924458741</v>
          </cell>
          <cell r="FT82">
            <v>1157.7405537660234</v>
          </cell>
          <cell r="FU82">
            <v>1394.9541623149685</v>
          </cell>
          <cell r="FV82">
            <v>1529.1114638392855</v>
          </cell>
          <cell r="FW82">
            <v>1620.2220144118273</v>
          </cell>
          <cell r="FX82">
            <v>1723.9837882721415</v>
          </cell>
          <cell r="FY82">
            <v>1800.4514255609397</v>
          </cell>
          <cell r="FZ82">
            <v>1693.804948490073</v>
          </cell>
          <cell r="GA82">
            <v>1719.4774193548392</v>
          </cell>
          <cell r="GB82">
            <v>1883.4014285714145</v>
          </cell>
          <cell r="GC82">
            <v>2014.5754838709681</v>
          </cell>
          <cell r="GD82">
            <v>2002.8733333333339</v>
          </cell>
          <cell r="GE82">
            <v>1863.2464516129037</v>
          </cell>
          <cell r="GF82">
            <v>2153.0720000000001</v>
          </cell>
          <cell r="GG82">
            <v>2193.910967741936</v>
          </cell>
          <cell r="GH82">
            <v>2097.4361290322586</v>
          </cell>
          <cell r="GI82">
            <v>1981.7133333333336</v>
          </cell>
          <cell r="GJ82">
            <v>1911.9109677419356</v>
          </cell>
          <cell r="GK82">
            <v>1834.1600000000003</v>
          </cell>
          <cell r="GL82">
            <v>1601.6451612903097</v>
          </cell>
          <cell r="GN82"/>
          <cell r="GO82"/>
          <cell r="GP82"/>
          <cell r="GQ82"/>
          <cell r="GR82"/>
          <cell r="GS82"/>
          <cell r="GT82"/>
          <cell r="GU82"/>
          <cell r="GV82"/>
          <cell r="GW82"/>
          <cell r="GX82"/>
          <cell r="GY82"/>
          <cell r="GZ82"/>
          <cell r="HA82"/>
          <cell r="HB82"/>
          <cell r="HC82"/>
          <cell r="HD82"/>
          <cell r="HE82"/>
          <cell r="HF82"/>
          <cell r="HG82"/>
          <cell r="HH82"/>
          <cell r="HI82"/>
          <cell r="HJ82"/>
          <cell r="HK82"/>
          <cell r="HL82"/>
          <cell r="HM82"/>
          <cell r="HN82"/>
          <cell r="HO82"/>
          <cell r="HP82"/>
          <cell r="HQ82"/>
          <cell r="HR82"/>
          <cell r="HS82"/>
          <cell r="HT82"/>
          <cell r="HU82"/>
          <cell r="HV82"/>
          <cell r="HW82"/>
          <cell r="HX82"/>
          <cell r="HY82"/>
          <cell r="HZ82"/>
          <cell r="IA82"/>
          <cell r="IB82"/>
          <cell r="IC82"/>
          <cell r="ID82"/>
          <cell r="IE82"/>
          <cell r="IF82">
            <v>4699.7177777777788</v>
          </cell>
          <cell r="IG82">
            <v>4982.6208791208692</v>
          </cell>
          <cell r="IH82">
            <v>5173.766304347826</v>
          </cell>
          <cell r="II82">
            <v>4523.8043478260761</v>
          </cell>
          <cell r="IJ82">
            <v>4680.3022222222116</v>
          </cell>
          <cell r="IK82">
            <v>5012.0604395604405</v>
          </cell>
          <cell r="IL82">
            <v>5230.5206521739137</v>
          </cell>
          <cell r="IM82">
            <v>4455.0282608695552</v>
          </cell>
          <cell r="IN82">
            <v>3984.2133333333109</v>
          </cell>
          <cell r="IO82">
            <v>770.37070329670291</v>
          </cell>
          <cell r="IP82">
            <v>584.45469610355804</v>
          </cell>
          <cell r="IQ82">
            <v>542.94416551965378</v>
          </cell>
          <cell r="IR82">
            <v>696.9871335880315</v>
          </cell>
          <cell r="IS82">
            <v>930.50169514413415</v>
          </cell>
          <cell r="IT82">
            <v>1513.6162482949642</v>
          </cell>
          <cell r="IU82">
            <v>1738.7499305049657</v>
          </cell>
          <cell r="IV82">
            <v>1872.120888888885</v>
          </cell>
          <cell r="IW82">
            <v>2004.8241758241761</v>
          </cell>
          <cell r="IX82">
            <v>2092.2082608695655</v>
          </cell>
          <cell r="IY82">
            <v>1782.0113043478218</v>
          </cell>
          <cell r="JA82">
            <v>0</v>
          </cell>
          <cell r="JB82">
            <v>0</v>
          </cell>
          <cell r="JC82">
            <v>0</v>
          </cell>
          <cell r="JD82">
            <v>0</v>
          </cell>
          <cell r="JE82">
            <v>0</v>
          </cell>
          <cell r="JF82">
            <v>0</v>
          </cell>
          <cell r="JG82">
            <v>0</v>
          </cell>
          <cell r="JH82">
            <v>0</v>
          </cell>
          <cell r="JI82">
            <v>0</v>
          </cell>
          <cell r="JJ82">
            <v>0</v>
          </cell>
          <cell r="JK82">
            <v>0</v>
          </cell>
          <cell r="JL82">
            <v>4845.3961643835573</v>
          </cell>
          <cell r="JM82">
            <v>4844.9183561643786</v>
          </cell>
          <cell r="JN82">
            <v>1458.6400801899542</v>
          </cell>
          <cell r="JO82">
            <v>1223.6224239195415</v>
          </cell>
          <cell r="JP82">
            <v>1937.9673424657517</v>
          </cell>
        </row>
        <row r="83">
          <cell r="B83" t="str">
            <v>Overseas</v>
          </cell>
          <cell r="EE83">
            <v>2052.0629032258066</v>
          </cell>
          <cell r="EF83">
            <v>2451.0839285714287</v>
          </cell>
          <cell r="EG83">
            <v>2556.2258064516132</v>
          </cell>
          <cell r="EH83">
            <v>2431.3099999999836</v>
          </cell>
          <cell r="EI83">
            <v>2388.8564516129036</v>
          </cell>
          <cell r="EJ83">
            <v>2657.1800000000003</v>
          </cell>
          <cell r="EK83">
            <v>2734.5532258064518</v>
          </cell>
          <cell r="EL83">
            <v>2625.8080645161294</v>
          </cell>
          <cell r="EM83">
            <v>2394.0683333333336</v>
          </cell>
          <cell r="EN83">
            <v>2434.1258064516128</v>
          </cell>
          <cell r="EO83">
            <v>2270.4183333333167</v>
          </cell>
          <cell r="EP83">
            <v>2081.4370967741938</v>
          </cell>
          <cell r="EQ83">
            <v>2149.3467741935488</v>
          </cell>
          <cell r="ER83">
            <v>2354.251785714268</v>
          </cell>
          <cell r="ES83">
            <v>2518.2193548387099</v>
          </cell>
          <cell r="ET83">
            <v>2503.5916666666672</v>
          </cell>
          <cell r="EU83">
            <v>2329.0580645161294</v>
          </cell>
          <cell r="EV83">
            <v>2691.34</v>
          </cell>
          <cell r="EW83">
            <v>2742.3887096774197</v>
          </cell>
          <cell r="EX83">
            <v>2621.795161290323</v>
          </cell>
          <cell r="EY83">
            <v>2477.1416666666669</v>
          </cell>
          <cell r="EZ83">
            <v>2389.8887096774192</v>
          </cell>
          <cell r="FA83">
            <v>2292.7000000000003</v>
          </cell>
          <cell r="FB83">
            <v>2002.056451612887</v>
          </cell>
          <cell r="FC83">
            <v>2242.0822580644999</v>
          </cell>
          <cell r="FD83">
            <v>2472.4339285714109</v>
          </cell>
          <cell r="FE83">
            <v>1308.2870967741937</v>
          </cell>
          <cell r="FF83">
            <v>612.64666666666665</v>
          </cell>
          <cell r="FG83">
            <v>335.09870967741875</v>
          </cell>
          <cell r="FH83">
            <v>403.70100000000008</v>
          </cell>
          <cell r="FI83">
            <v>413.68933685483887</v>
          </cell>
          <cell r="FJ83">
            <v>397.72409744185489</v>
          </cell>
          <cell r="FK83">
            <v>377.88164664432043</v>
          </cell>
          <cell r="FL83">
            <v>366.59674775568686</v>
          </cell>
          <cell r="FM83">
            <v>371.09861007299884</v>
          </cell>
          <cell r="FN83">
            <v>340.83478478760367</v>
          </cell>
          <cell r="FO83">
            <v>383.74420406845474</v>
          </cell>
          <cell r="FP83">
            <v>439.66716728435665</v>
          </cell>
          <cell r="FQ83">
            <v>490.7681573311848</v>
          </cell>
          <cell r="FR83">
            <v>508.07415395637327</v>
          </cell>
          <cell r="FS83">
            <v>491.21866939280358</v>
          </cell>
          <cell r="FT83">
            <v>673.81273634894399</v>
          </cell>
          <cell r="FU83">
            <v>789.38322176512224</v>
          </cell>
          <cell r="FV83">
            <v>848.02716694753894</v>
          </cell>
          <cell r="FW83">
            <v>885.03373347381296</v>
          </cell>
          <cell r="FX83">
            <v>930.66141393568239</v>
          </cell>
          <cell r="FY83">
            <v>962.80882681280877</v>
          </cell>
          <cell r="FZ83">
            <v>898.81950693572674</v>
          </cell>
          <cell r="GA83">
            <v>859.73870967741959</v>
          </cell>
          <cell r="GB83">
            <v>941.70071428570725</v>
          </cell>
          <cell r="GC83">
            <v>1007.2877419354841</v>
          </cell>
          <cell r="GD83">
            <v>1001.436666666667</v>
          </cell>
          <cell r="GE83">
            <v>931.62322580645184</v>
          </cell>
          <cell r="GF83">
            <v>1076.5360000000001</v>
          </cell>
          <cell r="GG83">
            <v>1096.955483870968</v>
          </cell>
          <cell r="GH83">
            <v>1048.7180645161293</v>
          </cell>
          <cell r="GI83">
            <v>990.8566666666668</v>
          </cell>
          <cell r="GJ83">
            <v>955.95548387096778</v>
          </cell>
          <cell r="GK83">
            <v>917.08000000000015</v>
          </cell>
          <cell r="GL83">
            <v>800.82258064515486</v>
          </cell>
          <cell r="GN83"/>
          <cell r="GO83"/>
          <cell r="GP83"/>
          <cell r="GQ83"/>
          <cell r="GR83"/>
          <cell r="GS83"/>
          <cell r="GT83"/>
          <cell r="GU83"/>
          <cell r="GV83"/>
          <cell r="GW83"/>
          <cell r="GX83"/>
          <cell r="GY83"/>
          <cell r="GZ83"/>
          <cell r="HA83"/>
          <cell r="HB83"/>
          <cell r="HC83"/>
          <cell r="HD83"/>
          <cell r="HE83"/>
          <cell r="HF83"/>
          <cell r="HG83"/>
          <cell r="HH83"/>
          <cell r="HI83"/>
          <cell r="HJ83"/>
          <cell r="HK83"/>
          <cell r="HL83"/>
          <cell r="HM83"/>
          <cell r="HN83"/>
          <cell r="HO83"/>
          <cell r="HP83"/>
          <cell r="HQ83"/>
          <cell r="HR83"/>
          <cell r="HS83"/>
          <cell r="HT83"/>
          <cell r="HU83"/>
          <cell r="HV83"/>
          <cell r="HW83"/>
          <cell r="HX83"/>
          <cell r="HY83"/>
          <cell r="HZ83"/>
          <cell r="IA83"/>
          <cell r="IB83"/>
          <cell r="IC83"/>
          <cell r="ID83"/>
          <cell r="IE83"/>
          <cell r="IF83">
            <v>2349.8588888888894</v>
          </cell>
          <cell r="IG83">
            <v>2491.3104395604346</v>
          </cell>
          <cell r="IH83">
            <v>2586.883152173913</v>
          </cell>
          <cell r="II83">
            <v>2261.902173913038</v>
          </cell>
          <cell r="IJ83">
            <v>2340.1511111111058</v>
          </cell>
          <cell r="IK83">
            <v>2506.0302197802202</v>
          </cell>
          <cell r="IL83">
            <v>2615.2603260869569</v>
          </cell>
          <cell r="IM83">
            <v>2227.5141304347776</v>
          </cell>
          <cell r="IN83">
            <v>1992.1066666666554</v>
          </cell>
          <cell r="IO83">
            <v>449.21417582417558</v>
          </cell>
          <cell r="IP83">
            <v>396.63332459268611</v>
          </cell>
          <cell r="IQ83">
            <v>359.38408490252141</v>
          </cell>
          <cell r="IR83">
            <v>438.00626541500895</v>
          </cell>
          <cell r="IS83">
            <v>556.97126879490588</v>
          </cell>
          <cell r="IT83">
            <v>840.33406580768349</v>
          </cell>
          <cell r="IU83">
            <v>930.41492773258631</v>
          </cell>
          <cell r="IV83">
            <v>936.06044444444251</v>
          </cell>
          <cell r="IW83">
            <v>1002.4120879120881</v>
          </cell>
          <cell r="IX83">
            <v>1046.1041304347827</v>
          </cell>
          <cell r="IY83">
            <v>891.0056521739109</v>
          </cell>
          <cell r="JA83">
            <v>0</v>
          </cell>
          <cell r="JB83">
            <v>0</v>
          </cell>
          <cell r="JC83">
            <v>0</v>
          </cell>
          <cell r="JD83">
            <v>0</v>
          </cell>
          <cell r="JE83">
            <v>0</v>
          </cell>
          <cell r="JF83">
            <v>0</v>
          </cell>
          <cell r="JG83">
            <v>0</v>
          </cell>
          <cell r="JH83">
            <v>0</v>
          </cell>
          <cell r="JI83">
            <v>0</v>
          </cell>
          <cell r="JJ83">
            <v>0</v>
          </cell>
          <cell r="JK83">
            <v>0</v>
          </cell>
          <cell r="JL83">
            <v>2422.6980821917787</v>
          </cell>
          <cell r="JM83">
            <v>2422.4591780821893</v>
          </cell>
          <cell r="JN83">
            <v>793.75805937961104</v>
          </cell>
          <cell r="JO83">
            <v>693.18864863943031</v>
          </cell>
          <cell r="JP83">
            <v>968.98367123287585</v>
          </cell>
        </row>
        <row r="84">
          <cell r="B84" t="str">
            <v>Canada</v>
          </cell>
          <cell r="EE84">
            <v>1026.0314516129033</v>
          </cell>
          <cell r="EF84">
            <v>1225.5419642857144</v>
          </cell>
          <cell r="EG84">
            <v>1278.1129032258066</v>
          </cell>
          <cell r="EH84">
            <v>1215.6549999999918</v>
          </cell>
          <cell r="EI84">
            <v>1194.4282258064518</v>
          </cell>
          <cell r="EJ84">
            <v>1328.5900000000001</v>
          </cell>
          <cell r="EK84">
            <v>1367.2766129032259</v>
          </cell>
          <cell r="EL84">
            <v>1312.9040322580647</v>
          </cell>
          <cell r="EM84">
            <v>1197.0341666666668</v>
          </cell>
          <cell r="EN84">
            <v>1217.0629032258064</v>
          </cell>
          <cell r="EO84">
            <v>1135.2091666666583</v>
          </cell>
          <cell r="EP84">
            <v>1040.7185483870969</v>
          </cell>
          <cell r="EQ84">
            <v>1074.6733870967744</v>
          </cell>
          <cell r="ER84">
            <v>1177.125892857134</v>
          </cell>
          <cell r="ES84">
            <v>1259.109677419355</v>
          </cell>
          <cell r="ET84">
            <v>1251.7958333333336</v>
          </cell>
          <cell r="EU84">
            <v>1164.5290322580647</v>
          </cell>
          <cell r="EV84">
            <v>1345.67</v>
          </cell>
          <cell r="EW84">
            <v>1371.1943548387098</v>
          </cell>
          <cell r="EX84">
            <v>1310.8975806451615</v>
          </cell>
          <cell r="EY84">
            <v>1238.5708333333334</v>
          </cell>
          <cell r="EZ84">
            <v>1194.9443548387096</v>
          </cell>
          <cell r="FA84">
            <v>1146.3500000000001</v>
          </cell>
          <cell r="FB84">
            <v>1001.0282258064435</v>
          </cell>
          <cell r="FC84">
            <v>1121.04112903225</v>
          </cell>
          <cell r="FD84">
            <v>1236.2169642857054</v>
          </cell>
          <cell r="FE84">
            <v>654.14354838709687</v>
          </cell>
          <cell r="FF84">
            <v>306.32333333333332</v>
          </cell>
          <cell r="FG84">
            <v>167.54935483870938</v>
          </cell>
          <cell r="FH84">
            <v>201.85050000000004</v>
          </cell>
          <cell r="FI84">
            <v>206.84466842741944</v>
          </cell>
          <cell r="FJ84">
            <v>198.86204872092745</v>
          </cell>
          <cell r="FK84">
            <v>188.94082332216021</v>
          </cell>
          <cell r="FL84">
            <v>183.29837387784343</v>
          </cell>
          <cell r="FM84">
            <v>185.54930503649942</v>
          </cell>
          <cell r="FN84">
            <v>170.41739239380183</v>
          </cell>
          <cell r="FO84">
            <v>191.87210203422737</v>
          </cell>
          <cell r="FP84">
            <v>219.83358364217833</v>
          </cell>
          <cell r="FQ84">
            <v>245.3840786655924</v>
          </cell>
          <cell r="FR84">
            <v>254.03707697818663</v>
          </cell>
          <cell r="FS84">
            <v>245.60933469640179</v>
          </cell>
          <cell r="FT84">
            <v>336.90636817447199</v>
          </cell>
          <cell r="FU84">
            <v>394.69161088256112</v>
          </cell>
          <cell r="FV84">
            <v>424.01358347376947</v>
          </cell>
          <cell r="FW84">
            <v>442.51686673690648</v>
          </cell>
          <cell r="FX84">
            <v>465.33070696784119</v>
          </cell>
          <cell r="FY84">
            <v>481.40441340640439</v>
          </cell>
          <cell r="FZ84">
            <v>449.40975346786337</v>
          </cell>
          <cell r="GA84">
            <v>429.8693548387098</v>
          </cell>
          <cell r="GB84">
            <v>470.85035714285362</v>
          </cell>
          <cell r="GC84">
            <v>503.64387096774203</v>
          </cell>
          <cell r="GD84">
            <v>500.71833333333348</v>
          </cell>
          <cell r="GE84">
            <v>465.81161290322592</v>
          </cell>
          <cell r="GF84">
            <v>538.26800000000003</v>
          </cell>
          <cell r="GG84">
            <v>548.477741935484</v>
          </cell>
          <cell r="GH84">
            <v>524.35903225806464</v>
          </cell>
          <cell r="GI84">
            <v>495.4283333333334</v>
          </cell>
          <cell r="GJ84">
            <v>477.97774193548389</v>
          </cell>
          <cell r="GK84">
            <v>458.54000000000008</v>
          </cell>
          <cell r="GL84">
            <v>400.41129032257743</v>
          </cell>
          <cell r="GN84"/>
          <cell r="GO84"/>
          <cell r="GP84"/>
          <cell r="GQ84"/>
          <cell r="GR84"/>
          <cell r="GS84"/>
          <cell r="GT84"/>
          <cell r="GU84"/>
          <cell r="GV84"/>
          <cell r="GW84"/>
          <cell r="GX84"/>
          <cell r="GY84"/>
          <cell r="GZ84"/>
          <cell r="HA84"/>
          <cell r="HB84"/>
          <cell r="HC84"/>
          <cell r="HD84"/>
          <cell r="HE84"/>
          <cell r="HF84"/>
          <cell r="HG84"/>
          <cell r="HH84"/>
          <cell r="HI84"/>
          <cell r="HJ84"/>
          <cell r="HK84"/>
          <cell r="HL84"/>
          <cell r="HM84"/>
          <cell r="HN84"/>
          <cell r="HO84"/>
          <cell r="HP84"/>
          <cell r="HQ84"/>
          <cell r="HR84"/>
          <cell r="HS84"/>
          <cell r="HT84"/>
          <cell r="HU84"/>
          <cell r="HV84"/>
          <cell r="HW84"/>
          <cell r="HX84"/>
          <cell r="HY84"/>
          <cell r="HZ84"/>
          <cell r="IA84"/>
          <cell r="IB84"/>
          <cell r="IC84"/>
          <cell r="ID84"/>
          <cell r="IE84"/>
          <cell r="IF84">
            <v>1174.9294444444447</v>
          </cell>
          <cell r="IG84">
            <v>1245.6552197802173</v>
          </cell>
          <cell r="IH84">
            <v>1293.4415760869565</v>
          </cell>
          <cell r="II84">
            <v>1130.951086956519</v>
          </cell>
          <cell r="IJ84">
            <v>1170.0755555555529</v>
          </cell>
          <cell r="IK84">
            <v>1253.0151098901101</v>
          </cell>
          <cell r="IL84">
            <v>1307.6301630434784</v>
          </cell>
          <cell r="IM84">
            <v>1113.7570652173888</v>
          </cell>
          <cell r="IN84">
            <v>996.05333333332771</v>
          </cell>
          <cell r="IO84">
            <v>224.60708791208779</v>
          </cell>
          <cell r="IP84">
            <v>198.31666229634305</v>
          </cell>
          <cell r="IQ84">
            <v>179.6920424512607</v>
          </cell>
          <cell r="IR84">
            <v>219.00313270750448</v>
          </cell>
          <cell r="IS84">
            <v>278.48563439745294</v>
          </cell>
          <cell r="IT84">
            <v>420.16703290384174</v>
          </cell>
          <cell r="IU84">
            <v>465.20746386629315</v>
          </cell>
          <cell r="IV84">
            <v>468.03022222222125</v>
          </cell>
          <cell r="IW84">
            <v>501.20604395604403</v>
          </cell>
          <cell r="IX84">
            <v>523.05206521739137</v>
          </cell>
          <cell r="IY84">
            <v>445.50282608695545</v>
          </cell>
          <cell r="JA84">
            <v>0</v>
          </cell>
          <cell r="JB84">
            <v>0</v>
          </cell>
          <cell r="JC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0</v>
          </cell>
          <cell r="JH84">
            <v>0</v>
          </cell>
          <cell r="JI84">
            <v>0</v>
          </cell>
          <cell r="JJ84">
            <v>0</v>
          </cell>
          <cell r="JK84">
            <v>0</v>
          </cell>
          <cell r="JL84">
            <v>1211.3490410958893</v>
          </cell>
          <cell r="JM84">
            <v>1211.2295890410946</v>
          </cell>
          <cell r="JN84">
            <v>396.87902968980552</v>
          </cell>
          <cell r="JO84">
            <v>346.59432431971516</v>
          </cell>
          <cell r="JP84">
            <v>484.49183561643792</v>
          </cell>
        </row>
        <row r="85">
          <cell r="B85" t="str">
            <v>Mexico</v>
          </cell>
          <cell r="EE85">
            <v>1026.0314516129033</v>
          </cell>
          <cell r="EF85">
            <v>1225.5419642857144</v>
          </cell>
          <cell r="EG85">
            <v>1278.1129032258066</v>
          </cell>
          <cell r="EH85">
            <v>1215.6549999999918</v>
          </cell>
          <cell r="EI85">
            <v>1194.4282258064518</v>
          </cell>
          <cell r="EJ85">
            <v>1328.5900000000001</v>
          </cell>
          <cell r="EK85">
            <v>1367.2766129032259</v>
          </cell>
          <cell r="EL85">
            <v>1312.9040322580647</v>
          </cell>
          <cell r="EM85">
            <v>1197.0341666666668</v>
          </cell>
          <cell r="EN85">
            <v>1217.0629032258064</v>
          </cell>
          <cell r="EO85">
            <v>1135.2091666666583</v>
          </cell>
          <cell r="EP85">
            <v>1040.7185483870969</v>
          </cell>
          <cell r="EQ85">
            <v>1074.6733870967744</v>
          </cell>
          <cell r="ER85">
            <v>1177.125892857134</v>
          </cell>
          <cell r="ES85">
            <v>1259.109677419355</v>
          </cell>
          <cell r="ET85">
            <v>1251.7958333333336</v>
          </cell>
          <cell r="EU85">
            <v>1164.5290322580647</v>
          </cell>
          <cell r="EV85">
            <v>1345.67</v>
          </cell>
          <cell r="EW85">
            <v>1371.1943548387098</v>
          </cell>
          <cell r="EX85">
            <v>1310.8975806451615</v>
          </cell>
          <cell r="EY85">
            <v>1238.5708333333334</v>
          </cell>
          <cell r="EZ85">
            <v>1194.9443548387096</v>
          </cell>
          <cell r="FA85">
            <v>1146.3500000000001</v>
          </cell>
          <cell r="FB85">
            <v>1001.0282258064435</v>
          </cell>
          <cell r="FC85">
            <v>1121.04112903225</v>
          </cell>
          <cell r="FD85">
            <v>1236.2169642857054</v>
          </cell>
          <cell r="FE85">
            <v>654.14354838709687</v>
          </cell>
          <cell r="FF85">
            <v>306.32333333333332</v>
          </cell>
          <cell r="FG85">
            <v>167.54935483870938</v>
          </cell>
          <cell r="FH85">
            <v>201.85050000000004</v>
          </cell>
          <cell r="FI85">
            <v>206.84466842741944</v>
          </cell>
          <cell r="FJ85">
            <v>198.86204872092745</v>
          </cell>
          <cell r="FK85">
            <v>188.94082332216021</v>
          </cell>
          <cell r="FL85">
            <v>183.29837387784343</v>
          </cell>
          <cell r="FM85">
            <v>185.54930503649942</v>
          </cell>
          <cell r="FN85">
            <v>170.41739239380183</v>
          </cell>
          <cell r="FO85">
            <v>191.87210203422737</v>
          </cell>
          <cell r="FP85">
            <v>219.83358364217833</v>
          </cell>
          <cell r="FQ85">
            <v>245.3840786655924</v>
          </cell>
          <cell r="FR85">
            <v>254.03707697818663</v>
          </cell>
          <cell r="FS85">
            <v>245.60933469640179</v>
          </cell>
          <cell r="FT85">
            <v>336.90636817447199</v>
          </cell>
          <cell r="FU85">
            <v>394.69161088256112</v>
          </cell>
          <cell r="FV85">
            <v>424.01358347376947</v>
          </cell>
          <cell r="FW85">
            <v>442.51686673690648</v>
          </cell>
          <cell r="FX85">
            <v>465.33070696784119</v>
          </cell>
          <cell r="FY85">
            <v>481.40441340640439</v>
          </cell>
          <cell r="FZ85">
            <v>449.40975346786337</v>
          </cell>
          <cell r="GA85">
            <v>429.8693548387098</v>
          </cell>
          <cell r="GB85">
            <v>470.85035714285362</v>
          </cell>
          <cell r="GC85">
            <v>503.64387096774203</v>
          </cell>
          <cell r="GD85">
            <v>500.71833333333348</v>
          </cell>
          <cell r="GE85">
            <v>465.81161290322592</v>
          </cell>
          <cell r="GF85">
            <v>538.26800000000003</v>
          </cell>
          <cell r="GG85">
            <v>548.477741935484</v>
          </cell>
          <cell r="GH85">
            <v>524.35903225806464</v>
          </cell>
          <cell r="GI85">
            <v>495.4283333333334</v>
          </cell>
          <cell r="GJ85">
            <v>477.97774193548389</v>
          </cell>
          <cell r="GK85">
            <v>458.54000000000008</v>
          </cell>
          <cell r="GL85">
            <v>400.41129032257743</v>
          </cell>
          <cell r="GN85"/>
          <cell r="GO85"/>
          <cell r="GP85"/>
          <cell r="GQ85"/>
          <cell r="GR85"/>
          <cell r="GS85"/>
          <cell r="GT85"/>
          <cell r="GU85"/>
          <cell r="GV85"/>
          <cell r="GW85"/>
          <cell r="GX85"/>
          <cell r="GY85"/>
          <cell r="GZ85"/>
          <cell r="HA85"/>
          <cell r="HB85"/>
          <cell r="HC85"/>
          <cell r="HD85"/>
          <cell r="HE85"/>
          <cell r="HF85"/>
          <cell r="HG85"/>
          <cell r="HH85"/>
          <cell r="HI85"/>
          <cell r="HJ85"/>
          <cell r="HK85"/>
          <cell r="HL85"/>
          <cell r="HM85"/>
          <cell r="HN85"/>
          <cell r="HO85"/>
          <cell r="HP85"/>
          <cell r="HQ85"/>
          <cell r="HR85"/>
          <cell r="HS85"/>
          <cell r="HT85"/>
          <cell r="HU85"/>
          <cell r="HV85"/>
          <cell r="HW85"/>
          <cell r="HX85"/>
          <cell r="HY85"/>
          <cell r="HZ85"/>
          <cell r="IA85"/>
          <cell r="IB85"/>
          <cell r="IC85"/>
          <cell r="ID85"/>
          <cell r="IE85"/>
          <cell r="IF85">
            <v>1174.9294444444447</v>
          </cell>
          <cell r="IG85">
            <v>1245.6552197802173</v>
          </cell>
          <cell r="IH85">
            <v>1293.4415760869565</v>
          </cell>
          <cell r="II85">
            <v>1130.951086956519</v>
          </cell>
          <cell r="IJ85">
            <v>1170.0755555555529</v>
          </cell>
          <cell r="IK85">
            <v>1253.0151098901101</v>
          </cell>
          <cell r="IL85">
            <v>1307.6301630434784</v>
          </cell>
          <cell r="IM85">
            <v>1113.7570652173888</v>
          </cell>
          <cell r="IN85">
            <v>996.05333333332771</v>
          </cell>
          <cell r="IO85">
            <v>224.60708791208779</v>
          </cell>
          <cell r="IP85">
            <v>198.31666229634305</v>
          </cell>
          <cell r="IQ85">
            <v>179.6920424512607</v>
          </cell>
          <cell r="IR85">
            <v>219.00313270750448</v>
          </cell>
          <cell r="IS85">
            <v>278.48563439745294</v>
          </cell>
          <cell r="IT85">
            <v>420.16703290384174</v>
          </cell>
          <cell r="IU85">
            <v>465.20746386629315</v>
          </cell>
          <cell r="IV85">
            <v>468.03022222222125</v>
          </cell>
          <cell r="IW85">
            <v>501.20604395604403</v>
          </cell>
          <cell r="IX85">
            <v>523.05206521739137</v>
          </cell>
          <cell r="IY85">
            <v>445.50282608695545</v>
          </cell>
          <cell r="JA85">
            <v>0</v>
          </cell>
          <cell r="JB85">
            <v>0</v>
          </cell>
          <cell r="JC85">
            <v>0</v>
          </cell>
          <cell r="JD85">
            <v>0</v>
          </cell>
          <cell r="JE85">
            <v>0</v>
          </cell>
          <cell r="JF85">
            <v>0</v>
          </cell>
          <cell r="JG85">
            <v>0</v>
          </cell>
          <cell r="JH85">
            <v>0</v>
          </cell>
          <cell r="JI85">
            <v>0</v>
          </cell>
          <cell r="JJ85">
            <v>0</v>
          </cell>
          <cell r="JK85">
            <v>0</v>
          </cell>
          <cell r="JL85">
            <v>1211.3490410958893</v>
          </cell>
          <cell r="JM85">
            <v>1211.2295890410946</v>
          </cell>
          <cell r="JN85">
            <v>396.87902968980552</v>
          </cell>
          <cell r="JO85">
            <v>346.59432431971516</v>
          </cell>
          <cell r="JP85">
            <v>484.49183561643792</v>
          </cell>
        </row>
        <row r="86">
          <cell r="EE86"/>
          <cell r="EF86"/>
          <cell r="EG86"/>
          <cell r="EH86"/>
          <cell r="EI86"/>
          <cell r="EJ86"/>
          <cell r="EK86"/>
          <cell r="EL86"/>
          <cell r="EM86"/>
          <cell r="EN86"/>
          <cell r="EO86"/>
          <cell r="EP86"/>
          <cell r="EQ86"/>
          <cell r="ER86"/>
          <cell r="ES86"/>
          <cell r="ET86"/>
          <cell r="EU86"/>
          <cell r="EV86"/>
          <cell r="EW86"/>
          <cell r="EX86"/>
          <cell r="EY86"/>
          <cell r="EZ86"/>
          <cell r="FA86"/>
          <cell r="FB86"/>
          <cell r="FC86"/>
          <cell r="FD86"/>
          <cell r="FE86"/>
          <cell r="FF86"/>
          <cell r="FG86"/>
          <cell r="FH86"/>
          <cell r="FI86"/>
          <cell r="FJ86"/>
          <cell r="FK86"/>
          <cell r="FL86"/>
          <cell r="FM86"/>
          <cell r="FN86"/>
          <cell r="FO86"/>
          <cell r="FP86"/>
          <cell r="FQ86"/>
          <cell r="FR86"/>
          <cell r="FS86"/>
          <cell r="FT86"/>
          <cell r="FU86"/>
          <cell r="FV86"/>
          <cell r="FW86"/>
          <cell r="FX86"/>
          <cell r="FY86"/>
          <cell r="FZ86"/>
          <cell r="GA86"/>
          <cell r="GB86"/>
          <cell r="GC86"/>
          <cell r="GD86"/>
          <cell r="GE86"/>
          <cell r="GF86"/>
          <cell r="GG86"/>
          <cell r="GH86"/>
          <cell r="GI86"/>
          <cell r="GJ86"/>
          <cell r="GK86"/>
          <cell r="GL86"/>
          <cell r="GN86"/>
          <cell r="GO86"/>
          <cell r="GP86"/>
          <cell r="GQ86"/>
          <cell r="GR86"/>
          <cell r="GS86"/>
          <cell r="GT86"/>
          <cell r="GU86"/>
          <cell r="GV86"/>
          <cell r="GW86"/>
          <cell r="GX86"/>
          <cell r="GY86"/>
          <cell r="GZ86"/>
          <cell r="HA86"/>
          <cell r="HB86"/>
          <cell r="HC86"/>
          <cell r="HD86"/>
          <cell r="HE86"/>
          <cell r="HF86"/>
          <cell r="HG86"/>
          <cell r="HH86"/>
          <cell r="HI86"/>
          <cell r="HJ86"/>
          <cell r="HK86"/>
          <cell r="HL86"/>
          <cell r="HM86"/>
          <cell r="HN86"/>
          <cell r="HO86"/>
          <cell r="HP86"/>
          <cell r="HQ86"/>
          <cell r="HR86"/>
          <cell r="HS86"/>
          <cell r="HT86"/>
          <cell r="HU86"/>
          <cell r="HV86"/>
          <cell r="HW86"/>
          <cell r="HX86"/>
          <cell r="HY86"/>
          <cell r="HZ86"/>
          <cell r="IA86"/>
          <cell r="IB86"/>
          <cell r="IC86"/>
          <cell r="ID86"/>
          <cell r="IE86"/>
          <cell r="IF86"/>
          <cell r="IG86"/>
          <cell r="IH86"/>
          <cell r="II86"/>
          <cell r="IJ86"/>
          <cell r="IK86"/>
          <cell r="IL86"/>
          <cell r="IM86"/>
          <cell r="IN86"/>
          <cell r="IO86"/>
          <cell r="IP86"/>
          <cell r="IQ86"/>
          <cell r="IR86"/>
          <cell r="IS86"/>
          <cell r="IT86"/>
          <cell r="IU86"/>
          <cell r="IV86"/>
          <cell r="IW86"/>
          <cell r="IX86"/>
          <cell r="IY86"/>
          <cell r="JA86"/>
          <cell r="JB86"/>
          <cell r="JC86"/>
          <cell r="JD86"/>
          <cell r="JE86"/>
        </row>
        <row r="87">
          <cell r="B87" t="str">
            <v>Estimated segmenation demand, total</v>
          </cell>
        </row>
        <row r="88">
          <cell r="B88" t="str">
            <v>Total</v>
          </cell>
          <cell r="EE88">
            <v>1272279</v>
          </cell>
          <cell r="EF88">
            <v>1372607</v>
          </cell>
          <cell r="EG88">
            <v>1584860</v>
          </cell>
          <cell r="EH88">
            <v>1458785.99999999</v>
          </cell>
          <cell r="EI88">
            <v>1481091</v>
          </cell>
          <cell r="EJ88">
            <v>1594308</v>
          </cell>
          <cell r="EK88">
            <v>1695423</v>
          </cell>
          <cell r="EL88">
            <v>1628001</v>
          </cell>
          <cell r="EM88">
            <v>1436441</v>
          </cell>
          <cell r="EN88">
            <v>1509158</v>
          </cell>
          <cell r="EO88">
            <v>1362250.99999999</v>
          </cell>
          <cell r="EP88">
            <v>1290491</v>
          </cell>
          <cell r="EQ88">
            <v>1332595</v>
          </cell>
          <cell r="ER88">
            <v>1318380.99999999</v>
          </cell>
          <cell r="ES88">
            <v>1561296</v>
          </cell>
          <cell r="ET88">
            <v>1502155</v>
          </cell>
          <cell r="EU88">
            <v>1444016</v>
          </cell>
          <cell r="EV88">
            <v>1614804</v>
          </cell>
          <cell r="EW88">
            <v>1700281</v>
          </cell>
          <cell r="EX88">
            <v>1625513</v>
          </cell>
          <cell r="EY88">
            <v>1486285</v>
          </cell>
          <cell r="EZ88">
            <v>1481731</v>
          </cell>
          <cell r="FA88">
            <v>1375620</v>
          </cell>
          <cell r="FB88">
            <v>1241274.99999999</v>
          </cell>
          <cell r="FC88">
            <v>1390090.99999999</v>
          </cell>
          <cell r="FD88">
            <v>1384562.99999999</v>
          </cell>
          <cell r="FE88">
            <v>811138</v>
          </cell>
          <cell r="FF88">
            <v>367588</v>
          </cell>
          <cell r="FG88">
            <v>519402.99999999907</v>
          </cell>
          <cell r="FH88">
            <v>660559.99999999977</v>
          </cell>
          <cell r="FI88">
            <v>859086.21179194818</v>
          </cell>
          <cell r="FJ88">
            <v>938304.60168332187</v>
          </cell>
          <cell r="FK88">
            <v>750007.45537075331</v>
          </cell>
          <cell r="FL88">
            <v>726445.32383593556</v>
          </cell>
          <cell r="FM88">
            <v>740854.58754345647</v>
          </cell>
          <cell r="FN88">
            <v>807713.70503386215</v>
          </cell>
          <cell r="FO88">
            <v>655133.67678122618</v>
          </cell>
          <cell r="FP88">
            <v>673998.21276131389</v>
          </cell>
          <cell r="FQ88">
            <v>1176144.2869605571</v>
          </cell>
          <cell r="FR88">
            <v>1215673.2107315653</v>
          </cell>
          <cell r="FS88">
            <v>1227679.2535806429</v>
          </cell>
          <cell r="FT88">
            <v>1416722.7619389098</v>
          </cell>
          <cell r="FU88">
            <v>1526466.462847464</v>
          </cell>
          <cell r="FV88">
            <v>1478481.1537887831</v>
          </cell>
          <cell r="FW88">
            <v>1352424.6890417829</v>
          </cell>
          <cell r="FX88">
            <v>1354068.1519313259</v>
          </cell>
          <cell r="FY88">
            <v>1265219.388890563</v>
          </cell>
          <cell r="FZ88">
            <v>1152559.9501640277</v>
          </cell>
          <cell r="GA88">
            <v>1232455.8597746133</v>
          </cell>
          <cell r="GB88">
            <v>1224827.9479196016</v>
          </cell>
          <cell r="GC88">
            <v>1460945.1913377079</v>
          </cell>
          <cell r="GD88">
            <v>1411050.420787636</v>
          </cell>
          <cell r="GE88">
            <v>1360696.9999058426</v>
          </cell>
          <cell r="GF88">
            <v>1528182.1634508152</v>
          </cell>
          <cell r="GG88">
            <v>1616655.9484547714</v>
          </cell>
          <cell r="GH88">
            <v>1550694.243427942</v>
          </cell>
          <cell r="GI88">
            <v>1416510.9500485128</v>
          </cell>
          <cell r="GJ88">
            <v>1414526.5789879397</v>
          </cell>
          <cell r="GK88">
            <v>1317700.9588519516</v>
          </cell>
          <cell r="GL88">
            <v>1194855.5998482611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4229746</v>
          </cell>
          <cell r="IG88">
            <v>4534184.9999999898</v>
          </cell>
          <cell r="IH88">
            <v>4759865</v>
          </cell>
          <cell r="II88">
            <v>4161899.9999999898</v>
          </cell>
          <cell r="IJ88">
            <v>4212271.9999999898</v>
          </cell>
          <cell r="IK88">
            <v>4560975</v>
          </cell>
          <cell r="IL88">
            <v>4812079</v>
          </cell>
          <cell r="IM88">
            <v>4098625.9999999898</v>
          </cell>
          <cell r="IN88">
            <v>3585791.99999998</v>
          </cell>
          <cell r="IO88">
            <v>1547550.9999999988</v>
          </cell>
          <cell r="IP88">
            <v>2547398.2688460234</v>
          </cell>
          <cell r="IQ88">
            <v>2275013.6164132543</v>
          </cell>
          <cell r="IR88">
            <v>2505276.1765030972</v>
          </cell>
          <cell r="IS88">
            <v>3860075.2262511179</v>
          </cell>
          <cell r="IT88">
            <v>4357372.3056780305</v>
          </cell>
          <cell r="IU88">
            <v>3771847.4909859169</v>
          </cell>
          <cell r="IV88">
            <v>3918228.9990319228</v>
          </cell>
          <cell r="IW88">
            <v>4299929.5841442943</v>
          </cell>
          <cell r="IX88">
            <v>4583861.1419312265</v>
          </cell>
          <cell r="IY88">
            <v>3927083.1376881525</v>
          </cell>
          <cell r="JA88">
            <v>0</v>
          </cell>
          <cell r="JB88">
            <v>0</v>
          </cell>
          <cell r="JC88">
            <v>0</v>
          </cell>
          <cell r="JD88">
            <v>0</v>
          </cell>
          <cell r="JE88">
            <v>0</v>
          </cell>
          <cell r="JF88">
            <v>0</v>
          </cell>
          <cell r="JG88">
            <v>0</v>
          </cell>
          <cell r="JH88">
            <v>0</v>
          </cell>
          <cell r="JI88">
            <v>0</v>
          </cell>
          <cell r="JJ88">
            <v>0</v>
          </cell>
          <cell r="JK88">
            <v>0</v>
          </cell>
          <cell r="JL88">
            <v>17685695.999999978</v>
          </cell>
          <cell r="JM88">
            <v>17683951.999999978</v>
          </cell>
          <cell r="JN88">
            <v>9955754.8852592576</v>
          </cell>
          <cell r="JO88">
            <v>14494571.199418159</v>
          </cell>
          <cell r="JP88">
            <v>16729102.862795595</v>
          </cell>
          <cell r="JQ88">
            <v>0</v>
          </cell>
        </row>
        <row r="89">
          <cell r="B89" t="str">
            <v>Business transient</v>
          </cell>
          <cell r="EE89">
            <v>164621.16106305236</v>
          </cell>
          <cell r="EF89">
            <v>186609.98325016012</v>
          </cell>
          <cell r="EG89">
            <v>190183.19999999981</v>
          </cell>
          <cell r="EH89">
            <v>116702.87999999899</v>
          </cell>
          <cell r="EI89">
            <v>171431.12612906707</v>
          </cell>
          <cell r="EJ89">
            <v>178098.66389683323</v>
          </cell>
          <cell r="EK89">
            <v>194865.59346584932</v>
          </cell>
          <cell r="EL89">
            <v>146520.08999999994</v>
          </cell>
          <cell r="EM89">
            <v>201101.73999999985</v>
          </cell>
          <cell r="EN89">
            <v>150915.79999999996</v>
          </cell>
          <cell r="EO89">
            <v>160608.00320404314</v>
          </cell>
          <cell r="EP89">
            <v>141954.00999999983</v>
          </cell>
          <cell r="EQ89">
            <v>173237.35000000003</v>
          </cell>
          <cell r="ER89">
            <v>184573.3399999986</v>
          </cell>
          <cell r="ES89">
            <v>171742.55999999982</v>
          </cell>
          <cell r="ET89">
            <v>150215.49999999983</v>
          </cell>
          <cell r="EU89">
            <v>173281.91999999984</v>
          </cell>
          <cell r="EV89">
            <v>180388.25299456689</v>
          </cell>
          <cell r="EW89">
            <v>195423.95385913001</v>
          </cell>
          <cell r="EX89">
            <v>183374.32338032167</v>
          </cell>
          <cell r="EY89">
            <v>168953.09230787939</v>
          </cell>
          <cell r="EZ89">
            <v>157839.75157116083</v>
          </cell>
          <cell r="FA89">
            <v>162184.19466570215</v>
          </cell>
          <cell r="FB89">
            <v>149258.26519112196</v>
          </cell>
          <cell r="FC89">
            <v>152063.12660628516</v>
          </cell>
          <cell r="FD89">
            <v>160544.17682845113</v>
          </cell>
          <cell r="FE89">
            <v>210895.88</v>
          </cell>
          <cell r="FF89">
            <v>69841.719999999987</v>
          </cell>
          <cell r="FG89">
            <v>62328.359999999884</v>
          </cell>
          <cell r="FH89">
            <v>45097.063248641723</v>
          </cell>
          <cell r="FI89">
            <v>63512.785004217243</v>
          </cell>
          <cell r="FJ89">
            <v>71974.421926776253</v>
          </cell>
          <cell r="FK89">
            <v>76577.989088546325</v>
          </cell>
          <cell r="FL89">
            <v>80170.75581678185</v>
          </cell>
          <cell r="FM89">
            <v>90358.085834589292</v>
          </cell>
          <cell r="FN89">
            <v>89766.793907545667</v>
          </cell>
          <cell r="FO89">
            <v>111093.18439808875</v>
          </cell>
          <cell r="FP89">
            <v>124983.76196736298</v>
          </cell>
          <cell r="FQ89">
            <v>121840.12006701599</v>
          </cell>
          <cell r="FR89">
            <v>115297.56252077215</v>
          </cell>
          <cell r="FS89">
            <v>139044.10724755784</v>
          </cell>
          <cell r="FT89">
            <v>151874.72207908245</v>
          </cell>
          <cell r="FU89">
            <v>167622.78514810145</v>
          </cell>
          <cell r="FV89">
            <v>159896.04264346935</v>
          </cell>
          <cell r="FW89">
            <v>149484.41614048064</v>
          </cell>
          <cell r="FX89">
            <v>141470.48675963737</v>
          </cell>
          <cell r="FY89">
            <v>146205.36674634146</v>
          </cell>
          <cell r="FZ89">
            <v>135288.20150550918</v>
          </cell>
          <cell r="GA89">
            <v>158320.07982807601</v>
          </cell>
          <cell r="GB89">
            <v>169951.41263289668</v>
          </cell>
          <cell r="GC89">
            <v>159225.5266131231</v>
          </cell>
          <cell r="GD89">
            <v>140143.26028010587</v>
          </cell>
          <cell r="GE89">
            <v>162592.54324211262</v>
          </cell>
          <cell r="GF89">
            <v>170150.72239103061</v>
          </cell>
          <cell r="GG89">
            <v>185220.37363105055</v>
          </cell>
          <cell r="GH89">
            <v>174278.60684066368</v>
          </cell>
          <cell r="GI89">
            <v>160991.71615983109</v>
          </cell>
          <cell r="GJ89">
            <v>150773.94096422347</v>
          </cell>
          <cell r="GK89">
            <v>155286.91655950615</v>
          </cell>
          <cell r="GL89">
            <v>143228.07230793856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541414.34431321232</v>
          </cell>
          <cell r="IG89">
            <v>466232.67002589931</v>
          </cell>
          <cell r="IH89">
            <v>542487.42346584913</v>
          </cell>
          <cell r="II89">
            <v>453477.8132040429</v>
          </cell>
          <cell r="IJ89">
            <v>529553.24999999849</v>
          </cell>
          <cell r="IK89">
            <v>503885.67299456662</v>
          </cell>
          <cell r="IL89">
            <v>547751.36954733101</v>
          </cell>
          <cell r="IM89">
            <v>469282.21142798493</v>
          </cell>
          <cell r="IN89">
            <v>523503.18343473633</v>
          </cell>
          <cell r="IO89">
            <v>177267.1432486416</v>
          </cell>
          <cell r="IP89">
            <v>212065.19601953984</v>
          </cell>
          <cell r="IQ89">
            <v>260295.63555891684</v>
          </cell>
          <cell r="IR89">
            <v>357917.06643246772</v>
          </cell>
          <cell r="IS89">
            <v>406216.39184741245</v>
          </cell>
          <cell r="IT89">
            <v>477003.24393205147</v>
          </cell>
          <cell r="IU89">
            <v>422964.05501148803</v>
          </cell>
          <cell r="IV89">
            <v>487497.01907409576</v>
          </cell>
          <cell r="IW89">
            <v>472886.52591324912</v>
          </cell>
          <cell r="IX89">
            <v>520490.69663154532</v>
          </cell>
          <cell r="IY89">
            <v>449288.92983166815</v>
          </cell>
          <cell r="JA89">
            <v>0</v>
          </cell>
          <cell r="JB89">
            <v>0</v>
          </cell>
          <cell r="JC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0</v>
          </cell>
          <cell r="JH89">
            <v>0</v>
          </cell>
          <cell r="JI89">
            <v>0</v>
          </cell>
          <cell r="JJ89">
            <v>0</v>
          </cell>
          <cell r="JK89">
            <v>0</v>
          </cell>
          <cell r="JL89">
            <v>2003612.2510090033</v>
          </cell>
          <cell r="JM89">
            <v>2050472.503969881</v>
          </cell>
          <cell r="JN89">
            <v>1173131.1582618346</v>
          </cell>
          <cell r="JO89">
            <v>1664100.7572234194</v>
          </cell>
          <cell r="JP89">
            <v>1930163.1714505584</v>
          </cell>
          <cell r="JQ89">
            <v>0</v>
          </cell>
        </row>
        <row r="90">
          <cell r="B90" t="str">
            <v>Leisure transient</v>
          </cell>
          <cell r="EE90">
            <v>623416.71</v>
          </cell>
          <cell r="EF90">
            <v>672577.43</v>
          </cell>
          <cell r="EG90">
            <v>935067.40000000014</v>
          </cell>
          <cell r="EH90">
            <v>875271.59999999416</v>
          </cell>
          <cell r="EI90">
            <v>859032.78000000014</v>
          </cell>
          <cell r="EJ90">
            <v>988470.96</v>
          </cell>
          <cell r="EK90">
            <v>1152887.6400000001</v>
          </cell>
          <cell r="EL90">
            <v>1139600.7000000002</v>
          </cell>
          <cell r="EM90">
            <v>804406.96000000008</v>
          </cell>
          <cell r="EN90">
            <v>814945.32000000007</v>
          </cell>
          <cell r="EO90">
            <v>790105.57999999425</v>
          </cell>
          <cell r="EP90">
            <v>916248.6100000001</v>
          </cell>
          <cell r="EQ90">
            <v>652971.55000000005</v>
          </cell>
          <cell r="ER90">
            <v>646006.68999999505</v>
          </cell>
          <cell r="ES90">
            <v>921164.64000000013</v>
          </cell>
          <cell r="ET90">
            <v>901293.00000000023</v>
          </cell>
          <cell r="EU90">
            <v>837529.28000000014</v>
          </cell>
          <cell r="EV90">
            <v>1001178.4800000001</v>
          </cell>
          <cell r="EW90">
            <v>1156191.08</v>
          </cell>
          <cell r="EX90">
            <v>1154114.2300000002</v>
          </cell>
          <cell r="EY90">
            <v>847182.45000000019</v>
          </cell>
          <cell r="EZ90">
            <v>800134.74</v>
          </cell>
          <cell r="FA90">
            <v>797859.60000000009</v>
          </cell>
          <cell r="FB90">
            <v>881305.2499999929</v>
          </cell>
          <cell r="FC90">
            <v>792351.86999999441</v>
          </cell>
          <cell r="FD90">
            <v>789200.90999999444</v>
          </cell>
          <cell r="FE90">
            <v>438014.52</v>
          </cell>
          <cell r="FF90">
            <v>279366.88</v>
          </cell>
          <cell r="FG90">
            <v>431104.48999999918</v>
          </cell>
          <cell r="FH90">
            <v>606798.19141124934</v>
          </cell>
          <cell r="FI90">
            <v>788600.1074649134</v>
          </cell>
          <cell r="FJ90">
            <v>860569.69082415197</v>
          </cell>
          <cell r="FK90">
            <v>664026.47712836461</v>
          </cell>
          <cell r="FL90">
            <v>635799.43785057694</v>
          </cell>
          <cell r="FM90">
            <v>642184.97760218126</v>
          </cell>
          <cell r="FN90">
            <v>717946.91112631641</v>
          </cell>
          <cell r="FO90">
            <v>544040.49238313735</v>
          </cell>
          <cell r="FP90">
            <v>549014.45079395093</v>
          </cell>
          <cell r="FQ90">
            <v>796690.32689354115</v>
          </cell>
          <cell r="FR90">
            <v>791682.79571079323</v>
          </cell>
          <cell r="FS90">
            <v>750952.00473308517</v>
          </cell>
          <cell r="FT90">
            <v>908033.82675415254</v>
          </cell>
          <cell r="FU90">
            <v>1059381.4527002925</v>
          </cell>
          <cell r="FV90">
            <v>1067142.0734419075</v>
          </cell>
          <cell r="FW90">
            <v>786532.2832994865</v>
          </cell>
          <cell r="FX90">
            <v>745716.83970511251</v>
          </cell>
          <cell r="FY90">
            <v>746309.59236751939</v>
          </cell>
          <cell r="FZ90">
            <v>827210.86077932967</v>
          </cell>
          <cell r="GA90">
            <v>614896.21535637463</v>
          </cell>
          <cell r="GB90">
            <v>610220.94273645477</v>
          </cell>
          <cell r="GC90">
            <v>872687.84056407982</v>
          </cell>
          <cell r="GD90">
            <v>856233.50879515009</v>
          </cell>
          <cell r="GE90">
            <v>797751.19333487982</v>
          </cell>
          <cell r="GF90">
            <v>956005.47288142063</v>
          </cell>
          <cell r="GG90">
            <v>1106632.2875528089</v>
          </cell>
          <cell r="GH90">
            <v>1107117.9478580607</v>
          </cell>
          <cell r="GI90">
            <v>814409.52060495701</v>
          </cell>
          <cell r="GJ90">
            <v>770729.47862623795</v>
          </cell>
          <cell r="GK90">
            <v>770004.03335670324</v>
          </cell>
          <cell r="GL90">
            <v>852074.80109865847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2231061.54</v>
          </cell>
          <cell r="IG90">
            <v>2722775.3399999943</v>
          </cell>
          <cell r="IH90">
            <v>3096895.3000000003</v>
          </cell>
          <cell r="II90">
            <v>2521299.5099999942</v>
          </cell>
          <cell r="IJ90">
            <v>2220142.8799999952</v>
          </cell>
          <cell r="IK90">
            <v>2740000.7600000002</v>
          </cell>
          <cell r="IL90">
            <v>3157487.7600000007</v>
          </cell>
          <cell r="IM90">
            <v>2479299.5899999929</v>
          </cell>
          <cell r="IN90">
            <v>2019567.2999999889</v>
          </cell>
          <cell r="IO90">
            <v>1317269.5614112485</v>
          </cell>
          <cell r="IP90">
            <v>2313196.2754174299</v>
          </cell>
          <cell r="IQ90">
            <v>1995931.3265790748</v>
          </cell>
          <cell r="IR90">
            <v>1889745.2700706292</v>
          </cell>
          <cell r="IS90">
            <v>2450668.6271980312</v>
          </cell>
          <cell r="IT90">
            <v>2913055.8094416866</v>
          </cell>
          <cell r="IU90">
            <v>2319237.2928519617</v>
          </cell>
          <cell r="IV90">
            <v>2097804.998656909</v>
          </cell>
          <cell r="IW90">
            <v>2609990.1750114504</v>
          </cell>
          <cell r="IX90">
            <v>3028159.7560158265</v>
          </cell>
          <cell r="IY90">
            <v>2392808.3130815998</v>
          </cell>
          <cell r="JA90">
            <v>0</v>
          </cell>
          <cell r="JB90">
            <v>0</v>
          </cell>
          <cell r="JC90">
            <v>0</v>
          </cell>
          <cell r="JD90">
            <v>0</v>
          </cell>
          <cell r="JE90">
            <v>0</v>
          </cell>
          <cell r="JF90">
            <v>0</v>
          </cell>
          <cell r="JG90">
            <v>0</v>
          </cell>
          <cell r="JH90">
            <v>0</v>
          </cell>
          <cell r="JI90">
            <v>0</v>
          </cell>
          <cell r="JJ90">
            <v>0</v>
          </cell>
          <cell r="JK90">
            <v>0</v>
          </cell>
          <cell r="JL90">
            <v>10572031.689999988</v>
          </cell>
          <cell r="JM90">
            <v>10596930.989999989</v>
          </cell>
          <cell r="JN90">
            <v>7645964.4634077409</v>
          </cell>
          <cell r="JO90">
            <v>9572706.9995623082</v>
          </cell>
          <cell r="JP90">
            <v>10128763.242765784</v>
          </cell>
          <cell r="JQ90">
            <v>0</v>
          </cell>
        </row>
        <row r="91">
          <cell r="B91" t="str">
            <v>Group</v>
          </cell>
          <cell r="EE91">
            <v>484241.12893694767</v>
          </cell>
          <cell r="EF91">
            <v>513419.58674983995</v>
          </cell>
          <cell r="EG91">
            <v>459609.39999999997</v>
          </cell>
          <cell r="EH91">
            <v>466811.51999999682</v>
          </cell>
          <cell r="EI91">
            <v>450627.09387093288</v>
          </cell>
          <cell r="EJ91">
            <v>427738.37610316678</v>
          </cell>
          <cell r="EK91">
            <v>347669.76653415052</v>
          </cell>
          <cell r="EL91">
            <v>341880.21</v>
          </cell>
          <cell r="EM91">
            <v>430932.3</v>
          </cell>
          <cell r="EN91">
            <v>543296.88</v>
          </cell>
          <cell r="EO91">
            <v>411537.41679595259</v>
          </cell>
          <cell r="EP91">
            <v>232288.37999999998</v>
          </cell>
          <cell r="EQ91">
            <v>506386.10000000003</v>
          </cell>
          <cell r="ER91">
            <v>487800.96999999625</v>
          </cell>
          <cell r="ES91">
            <v>468388.80000000005</v>
          </cell>
          <cell r="ET91">
            <v>450646.5</v>
          </cell>
          <cell r="EU91">
            <v>433204.8</v>
          </cell>
          <cell r="EV91">
            <v>433237.26700543315</v>
          </cell>
          <cell r="EW91">
            <v>348665.96614086983</v>
          </cell>
          <cell r="EX91">
            <v>288024.44661967817</v>
          </cell>
          <cell r="EY91">
            <v>470149.45769212052</v>
          </cell>
          <cell r="EZ91">
            <v>523756.50842883909</v>
          </cell>
          <cell r="FA91">
            <v>415576.20533429773</v>
          </cell>
          <cell r="FB91">
            <v>210711.48480887507</v>
          </cell>
          <cell r="FC91">
            <v>445676.00339371047</v>
          </cell>
          <cell r="FD91">
            <v>434817.91317154455</v>
          </cell>
          <cell r="FE91">
            <v>162227.60000000003</v>
          </cell>
          <cell r="FF91">
            <v>18379.399999999998</v>
          </cell>
          <cell r="FG91">
            <v>25970.149999999954</v>
          </cell>
          <cell r="FH91">
            <v>8664.7453401086696</v>
          </cell>
          <cell r="FI91">
            <v>6973.3193228174032</v>
          </cell>
          <cell r="FJ91">
            <v>5760.4889323935686</v>
          </cell>
          <cell r="FK91">
            <v>9402.9891538424181</v>
          </cell>
          <cell r="FL91">
            <v>10475.13016857679</v>
          </cell>
          <cell r="FM91">
            <v>8311.5241066859617</v>
          </cell>
          <cell r="FN91">
            <v>0</v>
          </cell>
          <cell r="FO91">
            <v>0</v>
          </cell>
          <cell r="FP91">
            <v>0</v>
          </cell>
          <cell r="FQ91">
            <v>257613.84000000005</v>
          </cell>
          <cell r="FR91">
            <v>308692.85249999998</v>
          </cell>
          <cell r="FS91">
            <v>337683.14160000003</v>
          </cell>
          <cell r="FT91">
            <v>356814.21310567472</v>
          </cell>
          <cell r="FU91">
            <v>299462.22499907023</v>
          </cell>
          <cell r="FV91">
            <v>251443.03770340607</v>
          </cell>
          <cell r="FW91">
            <v>416407.98960181576</v>
          </cell>
          <cell r="FX91">
            <v>466880.82546657597</v>
          </cell>
          <cell r="FY91">
            <v>372704.42977670202</v>
          </cell>
          <cell r="FZ91">
            <v>190060.88787918873</v>
          </cell>
          <cell r="GA91">
            <v>459239.5645901626</v>
          </cell>
          <cell r="GB91">
            <v>444655.59255025</v>
          </cell>
          <cell r="GC91">
            <v>429031.82416050514</v>
          </cell>
          <cell r="GD91">
            <v>414673.65171238018</v>
          </cell>
          <cell r="GE91">
            <v>400353.26332885033</v>
          </cell>
          <cell r="GF91">
            <v>402025.96817836392</v>
          </cell>
          <cell r="GG91">
            <v>324803.28727091179</v>
          </cell>
          <cell r="GH91">
            <v>269297.68872921751</v>
          </cell>
          <cell r="GI91">
            <v>441109.71328372473</v>
          </cell>
          <cell r="GJ91">
            <v>493023.15939747822</v>
          </cell>
          <cell r="GK91">
            <v>392410.00893574243</v>
          </cell>
          <cell r="GL91">
            <v>199552.72644166398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1457270.1156867875</v>
          </cell>
          <cell r="IG91">
            <v>1345176.9899740964</v>
          </cell>
          <cell r="IH91">
            <v>1120482.2765341506</v>
          </cell>
          <cell r="II91">
            <v>1187122.6767959525</v>
          </cell>
          <cell r="IJ91">
            <v>1462575.8699999964</v>
          </cell>
          <cell r="IK91">
            <v>1317088.5670054331</v>
          </cell>
          <cell r="IL91">
            <v>1106839.8704526685</v>
          </cell>
          <cell r="IM91">
            <v>1150044.1985720119</v>
          </cell>
          <cell r="IN91">
            <v>1042721.5165652551</v>
          </cell>
          <cell r="IO91">
            <v>53014.29534010862</v>
          </cell>
          <cell r="IP91">
            <v>22136.79740905339</v>
          </cell>
          <cell r="IQ91">
            <v>18786.65427526275</v>
          </cell>
          <cell r="IR91">
            <v>257613.84000000005</v>
          </cell>
          <cell r="IS91">
            <v>1003190.2072056747</v>
          </cell>
          <cell r="IT91">
            <v>967313.25230429205</v>
          </cell>
          <cell r="IU91">
            <v>1029646.1431224667</v>
          </cell>
          <cell r="IV91">
            <v>1332926.9813009177</v>
          </cell>
          <cell r="IW91">
            <v>1217052.8832195944</v>
          </cell>
          <cell r="IX91">
            <v>1035210.689283854</v>
          </cell>
          <cell r="IY91">
            <v>1084985.8947748847</v>
          </cell>
          <cell r="JA91">
            <v>0</v>
          </cell>
          <cell r="JB91">
            <v>0</v>
          </cell>
          <cell r="JC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5110052.058990987</v>
          </cell>
          <cell r="JM91">
            <v>5036548.5060301106</v>
          </cell>
          <cell r="JN91">
            <v>1136659.2635896797</v>
          </cell>
          <cell r="JO91">
            <v>3257763.4426324335</v>
          </cell>
          <cell r="JP91">
            <v>4670176.4485792508</v>
          </cell>
          <cell r="JQ91">
            <v>0</v>
          </cell>
        </row>
        <row r="92">
          <cell r="B92" t="str">
            <v>Contract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Q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JA92">
            <v>0</v>
          </cell>
          <cell r="JB92">
            <v>0</v>
          </cell>
          <cell r="JC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O92">
            <v>0</v>
          </cell>
          <cell r="JP92">
            <v>0</v>
          </cell>
          <cell r="JQ92">
            <v>0</v>
          </cell>
        </row>
        <row r="93">
          <cell r="JA93"/>
          <cell r="JB93"/>
          <cell r="JC93"/>
          <cell r="JD93"/>
          <cell r="JE93"/>
          <cell r="JF93"/>
          <cell r="JG93"/>
          <cell r="JH93"/>
          <cell r="JI93"/>
          <cell r="JJ93"/>
          <cell r="JK93"/>
          <cell r="JL93"/>
          <cell r="JM93"/>
          <cell r="JN93"/>
          <cell r="JO93"/>
          <cell r="JP93"/>
          <cell r="JQ93"/>
        </row>
        <row r="94">
          <cell r="B94" t="str">
            <v>Domestic</v>
          </cell>
          <cell r="EE94">
            <v>1145051.0999999999</v>
          </cell>
          <cell r="EF94">
            <v>1235346.3</v>
          </cell>
          <cell r="EG94">
            <v>1426374</v>
          </cell>
          <cell r="EH94">
            <v>1312907.3999999911</v>
          </cell>
          <cell r="EI94">
            <v>1332981.9000000001</v>
          </cell>
          <cell r="EJ94">
            <v>1434877.2</v>
          </cell>
          <cell r="EK94">
            <v>1525880.7</v>
          </cell>
          <cell r="EL94">
            <v>1465200.9000000001</v>
          </cell>
          <cell r="EM94">
            <v>1292796.9000000001</v>
          </cell>
          <cell r="EN94">
            <v>1358242.2000000002</v>
          </cell>
          <cell r="EO94">
            <v>1226025.8999999911</v>
          </cell>
          <cell r="EP94">
            <v>1161441.9000000001</v>
          </cell>
          <cell r="EQ94">
            <v>1199335.5</v>
          </cell>
          <cell r="ER94">
            <v>1186542.8999999911</v>
          </cell>
          <cell r="ES94">
            <v>1405166.4000000001</v>
          </cell>
          <cell r="ET94">
            <v>1351939.5</v>
          </cell>
          <cell r="EU94">
            <v>1299614.4000000001</v>
          </cell>
          <cell r="EV94">
            <v>1453323.6</v>
          </cell>
          <cell r="EW94">
            <v>1530252.9</v>
          </cell>
          <cell r="EX94">
            <v>1462961.7</v>
          </cell>
          <cell r="EY94">
            <v>1337656.5</v>
          </cell>
          <cell r="EZ94">
            <v>1333557.8999999999</v>
          </cell>
          <cell r="FA94">
            <v>1238058</v>
          </cell>
          <cell r="FB94">
            <v>1117147.4999999909</v>
          </cell>
          <cell r="FC94">
            <v>1251081.8999999911</v>
          </cell>
          <cell r="FD94">
            <v>1246106.6999999911</v>
          </cell>
          <cell r="FE94">
            <v>730024.20000000007</v>
          </cell>
          <cell r="FF94">
            <v>330829.19999999995</v>
          </cell>
          <cell r="FG94">
            <v>503820.90999999904</v>
          </cell>
          <cell r="FH94">
            <v>642797.15599999973</v>
          </cell>
          <cell r="FI94">
            <v>840231.79578294815</v>
          </cell>
          <cell r="FJ94">
            <v>920134.76203997887</v>
          </cell>
          <cell r="FK94">
            <v>733261.87898156908</v>
          </cell>
          <cell r="FL94">
            <v>709619.57731692528</v>
          </cell>
          <cell r="FM94">
            <v>724014.36898122332</v>
          </cell>
          <cell r="FN94">
            <v>791428.80688729743</v>
          </cell>
          <cell r="FO94">
            <v>636492.94127475878</v>
          </cell>
          <cell r="FP94">
            <v>654422.34497607581</v>
          </cell>
          <cell r="FQ94">
            <v>1151632.0482293398</v>
          </cell>
          <cell r="FR94">
            <v>1190823.163883012</v>
          </cell>
          <cell r="FS94">
            <v>1202585.8627840606</v>
          </cell>
          <cell r="FT94">
            <v>1381990.5453259291</v>
          </cell>
          <cell r="FU94">
            <v>1483222.8838157</v>
          </cell>
          <cell r="FV94">
            <v>1431078.6984097653</v>
          </cell>
          <cell r="FW94">
            <v>1303818.0286094281</v>
          </cell>
          <cell r="FX94">
            <v>1300624.6544948895</v>
          </cell>
          <cell r="FY94">
            <v>1211205.8461237347</v>
          </cell>
          <cell r="FZ94">
            <v>1100051.9967608352</v>
          </cell>
          <cell r="GA94">
            <v>1179152.0597746132</v>
          </cell>
          <cell r="GB94">
            <v>1172092.7079196018</v>
          </cell>
          <cell r="GC94">
            <v>1398493.3513377078</v>
          </cell>
          <cell r="GD94">
            <v>1350964.2207876358</v>
          </cell>
          <cell r="GE94">
            <v>1302936.3599058427</v>
          </cell>
          <cell r="GF94">
            <v>1463590.0034508151</v>
          </cell>
          <cell r="GG94">
            <v>1548644.7084547714</v>
          </cell>
          <cell r="GH94">
            <v>1485673.723427942</v>
          </cell>
          <cell r="GI94">
            <v>1357059.5500485129</v>
          </cell>
          <cell r="GJ94">
            <v>1355257.3389879398</v>
          </cell>
          <cell r="GK94">
            <v>1262676.1588519516</v>
          </cell>
          <cell r="GL94">
            <v>1145204.5998482613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3806771.4</v>
          </cell>
          <cell r="IG94">
            <v>4080766.4999999916</v>
          </cell>
          <cell r="IH94">
            <v>4283878.5</v>
          </cell>
          <cell r="II94">
            <v>3745709.9999999916</v>
          </cell>
          <cell r="IJ94">
            <v>3791044.7999999914</v>
          </cell>
          <cell r="IK94">
            <v>4104877.5000000005</v>
          </cell>
          <cell r="IL94">
            <v>4330871.0999999996</v>
          </cell>
          <cell r="IM94">
            <v>3688763.3999999911</v>
          </cell>
          <cell r="IN94">
            <v>3227212.7999999821</v>
          </cell>
          <cell r="IO94">
            <v>1477447.2659999987</v>
          </cell>
          <cell r="IP94">
            <v>2493628.4368044958</v>
          </cell>
          <cell r="IQ94">
            <v>2225062.7531854459</v>
          </cell>
          <cell r="IR94">
            <v>2442547.3344801744</v>
          </cell>
          <cell r="IS94">
            <v>3775399.5719930017</v>
          </cell>
          <cell r="IT94">
            <v>4218119.6108348928</v>
          </cell>
          <cell r="IU94">
            <v>3611882.4973794594</v>
          </cell>
          <cell r="IV94">
            <v>3749738.1190319229</v>
          </cell>
          <cell r="IW94">
            <v>4117490.5841442938</v>
          </cell>
          <cell r="IX94">
            <v>4391377.9819312263</v>
          </cell>
          <cell r="IY94">
            <v>3763138.0976881525</v>
          </cell>
          <cell r="JA94">
            <v>0</v>
          </cell>
          <cell r="JB94">
            <v>0</v>
          </cell>
          <cell r="JC94">
            <v>0</v>
          </cell>
          <cell r="JD94">
            <v>0</v>
          </cell>
          <cell r="JE94">
            <v>0</v>
          </cell>
          <cell r="JF94">
            <v>0</v>
          </cell>
          <cell r="JG94">
            <v>0</v>
          </cell>
          <cell r="JH94">
            <v>0</v>
          </cell>
          <cell r="JI94">
            <v>0</v>
          </cell>
          <cell r="JJ94">
            <v>0</v>
          </cell>
          <cell r="JK94">
            <v>0</v>
          </cell>
          <cell r="JL94">
            <v>15917126.399999985</v>
          </cell>
          <cell r="JM94">
            <v>15915556.799999982</v>
          </cell>
          <cell r="JN94">
            <v>9423351.2559899222</v>
          </cell>
          <cell r="JO94">
            <v>14047949.014687531</v>
          </cell>
          <cell r="JP94">
            <v>16021744.782795595</v>
          </cell>
          <cell r="JQ94">
            <v>0</v>
          </cell>
        </row>
        <row r="95">
          <cell r="B95" t="str">
            <v>International</v>
          </cell>
          <cell r="EE95">
            <v>127227.90000000001</v>
          </cell>
          <cell r="EF95">
            <v>137260.70000000001</v>
          </cell>
          <cell r="EG95">
            <v>158486.00000000003</v>
          </cell>
          <cell r="EH95">
            <v>145878.59999999902</v>
          </cell>
          <cell r="EI95">
            <v>148109.10000000003</v>
          </cell>
          <cell r="EJ95">
            <v>159430.80000000002</v>
          </cell>
          <cell r="EK95">
            <v>169542.30000000002</v>
          </cell>
          <cell r="EL95">
            <v>162800.10000000003</v>
          </cell>
          <cell r="EM95">
            <v>143644.1</v>
          </cell>
          <cell r="EN95">
            <v>150915.79999999999</v>
          </cell>
          <cell r="EO95">
            <v>136225.09999999899</v>
          </cell>
          <cell r="EP95">
            <v>129049.10000000002</v>
          </cell>
          <cell r="EQ95">
            <v>133259.50000000003</v>
          </cell>
          <cell r="ER95">
            <v>131838.09999999902</v>
          </cell>
          <cell r="ES95">
            <v>156129.60000000001</v>
          </cell>
          <cell r="ET95">
            <v>150215.50000000003</v>
          </cell>
          <cell r="EU95">
            <v>144401.60000000003</v>
          </cell>
          <cell r="EV95">
            <v>161480.40000000002</v>
          </cell>
          <cell r="EW95">
            <v>170028.10000000003</v>
          </cell>
          <cell r="EX95">
            <v>162551.30000000002</v>
          </cell>
          <cell r="EY95">
            <v>148628.5</v>
          </cell>
          <cell r="EZ95">
            <v>148173.1</v>
          </cell>
          <cell r="FA95">
            <v>137562.00000000003</v>
          </cell>
          <cell r="FB95">
            <v>124127.499999999</v>
          </cell>
          <cell r="FC95">
            <v>139009.09999999899</v>
          </cell>
          <cell r="FD95">
            <v>138456.299999999</v>
          </cell>
          <cell r="FE95">
            <v>81113.800000000017</v>
          </cell>
          <cell r="FF95">
            <v>36758.799999999996</v>
          </cell>
          <cell r="FG95">
            <v>15582.089999999971</v>
          </cell>
          <cell r="FH95">
            <v>17762.843999999997</v>
          </cell>
          <cell r="FI95">
            <v>18854.416008999993</v>
          </cell>
          <cell r="FJ95">
            <v>18169.839643342995</v>
          </cell>
          <cell r="FK95">
            <v>16745.576389184353</v>
          </cell>
          <cell r="FL95">
            <v>16825.74651901035</v>
          </cell>
          <cell r="FM95">
            <v>16840.218562233094</v>
          </cell>
          <cell r="FN95">
            <v>16284.898146564705</v>
          </cell>
          <cell r="FO95">
            <v>18640.735506467427</v>
          </cell>
          <cell r="FP95">
            <v>19575.867785238061</v>
          </cell>
          <cell r="FQ95">
            <v>24512.238731217352</v>
          </cell>
          <cell r="FR95">
            <v>24850.046848553302</v>
          </cell>
          <cell r="FS95">
            <v>25093.390796582211</v>
          </cell>
          <cell r="FT95">
            <v>34732.216612980701</v>
          </cell>
          <cell r="FU95">
            <v>43243.57903176402</v>
          </cell>
          <cell r="FV95">
            <v>47402.455379017854</v>
          </cell>
          <cell r="FW95">
            <v>48606.660432354824</v>
          </cell>
          <cell r="FX95">
            <v>53443.497436436388</v>
          </cell>
          <cell r="FY95">
            <v>54013.542766828192</v>
          </cell>
          <cell r="FZ95">
            <v>52507.953403192267</v>
          </cell>
          <cell r="GA95">
            <v>53303.800000000017</v>
          </cell>
          <cell r="GB95">
            <v>52735.239999999605</v>
          </cell>
          <cell r="GC95">
            <v>62451.840000000011</v>
          </cell>
          <cell r="GD95">
            <v>60086.200000000019</v>
          </cell>
          <cell r="GE95">
            <v>57760.640000000014</v>
          </cell>
          <cell r="GF95">
            <v>64592.160000000003</v>
          </cell>
          <cell r="GG95">
            <v>68011.24000000002</v>
          </cell>
          <cell r="GH95">
            <v>65020.520000000019</v>
          </cell>
          <cell r="GI95">
            <v>59451.400000000009</v>
          </cell>
          <cell r="GJ95">
            <v>59269.240000000005</v>
          </cell>
          <cell r="GK95">
            <v>55024.80000000001</v>
          </cell>
          <cell r="GL95">
            <v>49650.9999999996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422974.60000000009</v>
          </cell>
          <cell r="IG95">
            <v>453418.49999999907</v>
          </cell>
          <cell r="IH95">
            <v>475986.5</v>
          </cell>
          <cell r="II95">
            <v>416189.99999999901</v>
          </cell>
          <cell r="IJ95">
            <v>421227.19999999902</v>
          </cell>
          <cell r="IK95">
            <v>456097.50000000012</v>
          </cell>
          <cell r="IL95">
            <v>481207.9</v>
          </cell>
          <cell r="IM95">
            <v>409862.59999999905</v>
          </cell>
          <cell r="IN95">
            <v>358579.19999999797</v>
          </cell>
          <cell r="IO95">
            <v>70103.733999999968</v>
          </cell>
          <cell r="IP95">
            <v>53769.832041527341</v>
          </cell>
          <cell r="IQ95">
            <v>49950.86322780815</v>
          </cell>
          <cell r="IR95">
            <v>62728.842022922836</v>
          </cell>
          <cell r="IS95">
            <v>84675.654258116207</v>
          </cell>
          <cell r="IT95">
            <v>139252.69484313671</v>
          </cell>
          <cell r="IU95">
            <v>159964.99360645685</v>
          </cell>
          <cell r="IV95">
            <v>168490.87999999966</v>
          </cell>
          <cell r="IW95">
            <v>182439.00000000003</v>
          </cell>
          <cell r="IX95">
            <v>192483.16000000003</v>
          </cell>
          <cell r="IY95">
            <v>163945.0399999996</v>
          </cell>
          <cell r="JA95">
            <v>0</v>
          </cell>
          <cell r="JB95">
            <v>0</v>
          </cell>
          <cell r="JC95">
            <v>0</v>
          </cell>
          <cell r="JD95">
            <v>0</v>
          </cell>
          <cell r="JE95">
            <v>0</v>
          </cell>
          <cell r="JF95">
            <v>0</v>
          </cell>
          <cell r="JG95">
            <v>0</v>
          </cell>
          <cell r="JH95">
            <v>0</v>
          </cell>
          <cell r="JI95">
            <v>0</v>
          </cell>
          <cell r="JJ95">
            <v>0</v>
          </cell>
          <cell r="JK95">
            <v>0</v>
          </cell>
          <cell r="JL95">
            <v>1768569.5999999985</v>
          </cell>
          <cell r="JM95">
            <v>1768395.1999999983</v>
          </cell>
          <cell r="JN95">
            <v>532403.62926933332</v>
          </cell>
          <cell r="JO95">
            <v>446622.18473063264</v>
          </cell>
          <cell r="JP95">
            <v>707358.07999999938</v>
          </cell>
          <cell r="JQ95">
            <v>0</v>
          </cell>
        </row>
        <row r="96">
          <cell r="B96" t="str">
            <v>Overseas</v>
          </cell>
          <cell r="EE96">
            <v>63613.950000000004</v>
          </cell>
          <cell r="EF96">
            <v>68630.350000000006</v>
          </cell>
          <cell r="EG96">
            <v>79243.000000000015</v>
          </cell>
          <cell r="EH96">
            <v>72939.299999999508</v>
          </cell>
          <cell r="EI96">
            <v>74054.550000000017</v>
          </cell>
          <cell r="EJ96">
            <v>79715.400000000009</v>
          </cell>
          <cell r="EK96">
            <v>84771.150000000009</v>
          </cell>
          <cell r="EL96">
            <v>81400.050000000017</v>
          </cell>
          <cell r="EM96">
            <v>71822.05</v>
          </cell>
          <cell r="EN96">
            <v>75457.899999999994</v>
          </cell>
          <cell r="EO96">
            <v>68112.549999999494</v>
          </cell>
          <cell r="EP96">
            <v>64524.55000000001</v>
          </cell>
          <cell r="EQ96">
            <v>66629.750000000015</v>
          </cell>
          <cell r="ER96">
            <v>65919.049999999508</v>
          </cell>
          <cell r="ES96">
            <v>78064.800000000003</v>
          </cell>
          <cell r="ET96">
            <v>75107.750000000015</v>
          </cell>
          <cell r="EU96">
            <v>72200.800000000017</v>
          </cell>
          <cell r="EV96">
            <v>80740.200000000012</v>
          </cell>
          <cell r="EW96">
            <v>85014.050000000017</v>
          </cell>
          <cell r="EX96">
            <v>81275.650000000009</v>
          </cell>
          <cell r="EY96">
            <v>74314.25</v>
          </cell>
          <cell r="EZ96">
            <v>74086.55</v>
          </cell>
          <cell r="FA96">
            <v>68781.000000000015</v>
          </cell>
          <cell r="FB96">
            <v>62063.749999999498</v>
          </cell>
          <cell r="FC96">
            <v>69504.549999999494</v>
          </cell>
          <cell r="FD96">
            <v>69228.149999999499</v>
          </cell>
          <cell r="FE96">
            <v>40556.900000000009</v>
          </cell>
          <cell r="FF96">
            <v>18379.399999999998</v>
          </cell>
          <cell r="FG96">
            <v>10388.059999999981</v>
          </cell>
          <cell r="FH96">
            <v>12111.030000000002</v>
          </cell>
          <cell r="FI96">
            <v>12824.369442500005</v>
          </cell>
          <cell r="FJ96">
            <v>12329.447020697502</v>
          </cell>
          <cell r="FK96">
            <v>11336.449399329613</v>
          </cell>
          <cell r="FL96">
            <v>11364.499180426294</v>
          </cell>
          <cell r="FM96">
            <v>11132.958302189965</v>
          </cell>
          <cell r="FN96">
            <v>10565.878328415714</v>
          </cell>
          <cell r="FO96">
            <v>11896.070326122097</v>
          </cell>
          <cell r="FP96">
            <v>12310.680683961986</v>
          </cell>
          <cell r="FQ96">
            <v>15213.812877266728</v>
          </cell>
          <cell r="FR96">
            <v>15242.224618691198</v>
          </cell>
          <cell r="FS96">
            <v>15227.778751176911</v>
          </cell>
          <cell r="FT96">
            <v>20214.38209046832</v>
          </cell>
          <cell r="FU96">
            <v>24470.87987471879</v>
          </cell>
          <cell r="FV96">
            <v>26288.842175373706</v>
          </cell>
          <cell r="FW96">
            <v>26551.01200421439</v>
          </cell>
          <cell r="FX96">
            <v>28850.503832006154</v>
          </cell>
          <cell r="FY96">
            <v>28884.264804384264</v>
          </cell>
          <cell r="FZ96">
            <v>27863.404715007528</v>
          </cell>
          <cell r="GA96">
            <v>26651.900000000009</v>
          </cell>
          <cell r="GB96">
            <v>26367.619999999803</v>
          </cell>
          <cell r="GC96">
            <v>31225.920000000006</v>
          </cell>
          <cell r="GD96">
            <v>30043.100000000009</v>
          </cell>
          <cell r="GE96">
            <v>28880.320000000007</v>
          </cell>
          <cell r="GF96">
            <v>32296.080000000002</v>
          </cell>
          <cell r="GG96">
            <v>34005.62000000001</v>
          </cell>
          <cell r="GH96">
            <v>32510.260000000009</v>
          </cell>
          <cell r="GI96">
            <v>29725.700000000004</v>
          </cell>
          <cell r="GJ96">
            <v>29634.620000000003</v>
          </cell>
          <cell r="GK96">
            <v>27512.400000000005</v>
          </cell>
          <cell r="GL96">
            <v>24825.4999999998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211487.30000000005</v>
          </cell>
          <cell r="IG96">
            <v>226709.24999999953</v>
          </cell>
          <cell r="IH96">
            <v>237993.25</v>
          </cell>
          <cell r="II96">
            <v>208094.99999999951</v>
          </cell>
          <cell r="IJ96">
            <v>210613.59999999951</v>
          </cell>
          <cell r="IK96">
            <v>228048.75000000006</v>
          </cell>
          <cell r="IL96">
            <v>240603.95</v>
          </cell>
          <cell r="IM96">
            <v>204931.29999999952</v>
          </cell>
          <cell r="IN96">
            <v>179289.59999999899</v>
          </cell>
          <cell r="IO96">
            <v>40878.489999999976</v>
          </cell>
          <cell r="IP96">
            <v>36490.265862527121</v>
          </cell>
          <cell r="IQ96">
            <v>33063.335811031968</v>
          </cell>
          <cell r="IR96">
            <v>39420.563887350807</v>
          </cell>
          <cell r="IS96">
            <v>50684.385460336431</v>
          </cell>
          <cell r="IT96">
            <v>77310.734054306886</v>
          </cell>
          <cell r="IU96">
            <v>85598.173351397942</v>
          </cell>
          <cell r="IV96">
            <v>84245.439999999828</v>
          </cell>
          <cell r="IW96">
            <v>91219.500000000015</v>
          </cell>
          <cell r="IX96">
            <v>96241.580000000016</v>
          </cell>
          <cell r="IY96">
            <v>81972.5199999998</v>
          </cell>
          <cell r="JA96">
            <v>0</v>
          </cell>
          <cell r="JB96">
            <v>0</v>
          </cell>
          <cell r="JC96">
            <v>0</v>
          </cell>
          <cell r="JD96">
            <v>0</v>
          </cell>
          <cell r="JE96">
            <v>0</v>
          </cell>
          <cell r="JF96">
            <v>0</v>
          </cell>
          <cell r="JG96">
            <v>0</v>
          </cell>
          <cell r="JH96">
            <v>0</v>
          </cell>
          <cell r="JI96">
            <v>0</v>
          </cell>
          <cell r="JJ96">
            <v>0</v>
          </cell>
          <cell r="JK96">
            <v>0</v>
          </cell>
          <cell r="JL96">
            <v>884284.79999999923</v>
          </cell>
          <cell r="JM96">
            <v>884197.59999999916</v>
          </cell>
          <cell r="JN96">
            <v>289721.69167355803</v>
          </cell>
          <cell r="JO96">
            <v>253013.85675339206</v>
          </cell>
          <cell r="JP96">
            <v>353679.03999999969</v>
          </cell>
          <cell r="JQ96">
            <v>0</v>
          </cell>
        </row>
        <row r="97">
          <cell r="B97" t="str">
            <v>Canada</v>
          </cell>
          <cell r="EE97">
            <v>31806.975000000002</v>
          </cell>
          <cell r="EF97">
            <v>34315.175000000003</v>
          </cell>
          <cell r="EG97">
            <v>39621.500000000007</v>
          </cell>
          <cell r="EH97">
            <v>36469.649999999754</v>
          </cell>
          <cell r="EI97">
            <v>37027.275000000009</v>
          </cell>
          <cell r="EJ97">
            <v>39857.700000000004</v>
          </cell>
          <cell r="EK97">
            <v>42385.575000000004</v>
          </cell>
          <cell r="EL97">
            <v>40700.025000000009</v>
          </cell>
          <cell r="EM97">
            <v>35911.025000000001</v>
          </cell>
          <cell r="EN97">
            <v>37728.949999999997</v>
          </cell>
          <cell r="EO97">
            <v>34056.274999999747</v>
          </cell>
          <cell r="EP97">
            <v>32262.275000000005</v>
          </cell>
          <cell r="EQ97">
            <v>33314.875000000007</v>
          </cell>
          <cell r="ER97">
            <v>32959.524999999754</v>
          </cell>
          <cell r="ES97">
            <v>39032.400000000001</v>
          </cell>
          <cell r="ET97">
            <v>37553.875000000007</v>
          </cell>
          <cell r="EU97">
            <v>36100.400000000009</v>
          </cell>
          <cell r="EV97">
            <v>40370.100000000006</v>
          </cell>
          <cell r="EW97">
            <v>42507.025000000009</v>
          </cell>
          <cell r="EX97">
            <v>40637.825000000004</v>
          </cell>
          <cell r="EY97">
            <v>37157.125</v>
          </cell>
          <cell r="EZ97">
            <v>37043.275000000001</v>
          </cell>
          <cell r="FA97">
            <v>34390.500000000007</v>
          </cell>
          <cell r="FB97">
            <v>31031.874999999749</v>
          </cell>
          <cell r="FC97">
            <v>34752.274999999747</v>
          </cell>
          <cell r="FD97">
            <v>34614.07499999975</v>
          </cell>
          <cell r="FE97">
            <v>20278.450000000004</v>
          </cell>
          <cell r="FF97">
            <v>9189.6999999999989</v>
          </cell>
          <cell r="FG97">
            <v>5194.0299999999907</v>
          </cell>
          <cell r="FH97">
            <v>6055.5150000000012</v>
          </cell>
          <cell r="FI97">
            <v>6412.1847212500024</v>
          </cell>
          <cell r="FJ97">
            <v>6164.723510348751</v>
          </cell>
          <cell r="FK97">
            <v>5668.2246996648064</v>
          </cell>
          <cell r="FL97">
            <v>5682.2495902131468</v>
          </cell>
          <cell r="FM97">
            <v>5566.4791510949826</v>
          </cell>
          <cell r="FN97">
            <v>5282.9391642078572</v>
          </cell>
          <cell r="FO97">
            <v>5948.0351630610485</v>
          </cell>
          <cell r="FP97">
            <v>6155.3403419809929</v>
          </cell>
          <cell r="FQ97">
            <v>7606.9064386333639</v>
          </cell>
          <cell r="FR97">
            <v>7621.112309345599</v>
          </cell>
          <cell r="FS97">
            <v>7613.8893755884556</v>
          </cell>
          <cell r="FT97">
            <v>10107.19104523416</v>
          </cell>
          <cell r="FU97">
            <v>12235.439937359395</v>
          </cell>
          <cell r="FV97">
            <v>13144.421087686853</v>
          </cell>
          <cell r="FW97">
            <v>13275.506002107195</v>
          </cell>
          <cell r="FX97">
            <v>14425.251916003077</v>
          </cell>
          <cell r="FY97">
            <v>14442.132402192132</v>
          </cell>
          <cell r="FZ97">
            <v>13931.702357503764</v>
          </cell>
          <cell r="GA97">
            <v>13325.950000000004</v>
          </cell>
          <cell r="GB97">
            <v>13183.809999999901</v>
          </cell>
          <cell r="GC97">
            <v>15612.960000000003</v>
          </cell>
          <cell r="GD97">
            <v>15021.550000000005</v>
          </cell>
          <cell r="GE97">
            <v>14440.160000000003</v>
          </cell>
          <cell r="GF97">
            <v>16148.04</v>
          </cell>
          <cell r="GG97">
            <v>17002.810000000005</v>
          </cell>
          <cell r="GH97">
            <v>16255.130000000005</v>
          </cell>
          <cell r="GI97">
            <v>14862.850000000002</v>
          </cell>
          <cell r="GJ97">
            <v>14817.310000000001</v>
          </cell>
          <cell r="GK97">
            <v>13756.200000000003</v>
          </cell>
          <cell r="GL97">
            <v>12412.7499999999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105743.65000000002</v>
          </cell>
          <cell r="IG97">
            <v>113354.62499999977</v>
          </cell>
          <cell r="IH97">
            <v>118996.625</v>
          </cell>
          <cell r="II97">
            <v>104047.49999999975</v>
          </cell>
          <cell r="IJ97">
            <v>105306.79999999976</v>
          </cell>
          <cell r="IK97">
            <v>114024.37500000003</v>
          </cell>
          <cell r="IL97">
            <v>120301.97500000001</v>
          </cell>
          <cell r="IM97">
            <v>102465.64999999976</v>
          </cell>
          <cell r="IN97">
            <v>89644.799999999494</v>
          </cell>
          <cell r="IO97">
            <v>20439.244999999988</v>
          </cell>
          <cell r="IP97">
            <v>18245.132931263561</v>
          </cell>
          <cell r="IQ97">
            <v>16531.667905515984</v>
          </cell>
          <cell r="IR97">
            <v>19710.281943675403</v>
          </cell>
          <cell r="IS97">
            <v>25342.192730168215</v>
          </cell>
          <cell r="IT97">
            <v>38655.367027153443</v>
          </cell>
          <cell r="IU97">
            <v>42799.086675698971</v>
          </cell>
          <cell r="IV97">
            <v>42122.719999999914</v>
          </cell>
          <cell r="IW97">
            <v>45609.750000000007</v>
          </cell>
          <cell r="IX97">
            <v>48120.790000000008</v>
          </cell>
          <cell r="IY97">
            <v>40986.2599999999</v>
          </cell>
          <cell r="JA97">
            <v>0</v>
          </cell>
          <cell r="JB97">
            <v>0</v>
          </cell>
          <cell r="JC97">
            <v>0</v>
          </cell>
          <cell r="JD97">
            <v>0</v>
          </cell>
          <cell r="JE97">
            <v>0</v>
          </cell>
          <cell r="JF97">
            <v>0</v>
          </cell>
          <cell r="JG97">
            <v>0</v>
          </cell>
          <cell r="JH97">
            <v>0</v>
          </cell>
          <cell r="JI97">
            <v>0</v>
          </cell>
          <cell r="JJ97">
            <v>0</v>
          </cell>
          <cell r="JK97">
            <v>0</v>
          </cell>
          <cell r="JL97">
            <v>442142.39999999962</v>
          </cell>
          <cell r="JM97">
            <v>442098.79999999958</v>
          </cell>
          <cell r="JN97">
            <v>144860.84583677902</v>
          </cell>
          <cell r="JO97">
            <v>126506.92837669603</v>
          </cell>
          <cell r="JP97">
            <v>176839.51999999984</v>
          </cell>
          <cell r="JQ97">
            <v>0</v>
          </cell>
        </row>
        <row r="98">
          <cell r="B98" t="str">
            <v>Mexico</v>
          </cell>
          <cell r="EE98">
            <v>31806.975000000002</v>
          </cell>
          <cell r="EF98">
            <v>34315.175000000003</v>
          </cell>
          <cell r="EG98">
            <v>39621.500000000007</v>
          </cell>
          <cell r="EH98">
            <v>36469.649999999754</v>
          </cell>
          <cell r="EI98">
            <v>37027.275000000009</v>
          </cell>
          <cell r="EJ98">
            <v>39857.700000000004</v>
          </cell>
          <cell r="EK98">
            <v>42385.575000000004</v>
          </cell>
          <cell r="EL98">
            <v>40700.025000000009</v>
          </cell>
          <cell r="EM98">
            <v>35911.025000000001</v>
          </cell>
          <cell r="EN98">
            <v>37728.949999999997</v>
          </cell>
          <cell r="EO98">
            <v>34056.274999999747</v>
          </cell>
          <cell r="EP98">
            <v>32262.275000000005</v>
          </cell>
          <cell r="EQ98">
            <v>33314.875000000007</v>
          </cell>
          <cell r="ER98">
            <v>32959.524999999754</v>
          </cell>
          <cell r="ES98">
            <v>39032.400000000001</v>
          </cell>
          <cell r="ET98">
            <v>37553.875000000007</v>
          </cell>
          <cell r="EU98">
            <v>36100.400000000009</v>
          </cell>
          <cell r="EV98">
            <v>40370.100000000006</v>
          </cell>
          <cell r="EW98">
            <v>42507.025000000009</v>
          </cell>
          <cell r="EX98">
            <v>40637.825000000004</v>
          </cell>
          <cell r="EY98">
            <v>37157.125</v>
          </cell>
          <cell r="EZ98">
            <v>37043.275000000001</v>
          </cell>
          <cell r="FA98">
            <v>34390.500000000007</v>
          </cell>
          <cell r="FB98">
            <v>31031.874999999749</v>
          </cell>
          <cell r="FC98">
            <v>34752.274999999747</v>
          </cell>
          <cell r="FD98">
            <v>34614.07499999975</v>
          </cell>
          <cell r="FE98">
            <v>20278.450000000004</v>
          </cell>
          <cell r="FF98">
            <v>9189.6999999999989</v>
          </cell>
          <cell r="FG98">
            <v>5194.0299999999907</v>
          </cell>
          <cell r="FH98">
            <v>6055.5150000000012</v>
          </cell>
          <cell r="FI98">
            <v>6412.1847212500024</v>
          </cell>
          <cell r="FJ98">
            <v>6164.723510348751</v>
          </cell>
          <cell r="FK98">
            <v>5668.2246996648064</v>
          </cell>
          <cell r="FL98">
            <v>5682.2495902131468</v>
          </cell>
          <cell r="FM98">
            <v>5566.4791510949826</v>
          </cell>
          <cell r="FN98">
            <v>5282.9391642078572</v>
          </cell>
          <cell r="FO98">
            <v>5948.0351630610485</v>
          </cell>
          <cell r="FP98">
            <v>6155.3403419809929</v>
          </cell>
          <cell r="FQ98">
            <v>7606.9064386333639</v>
          </cell>
          <cell r="FR98">
            <v>7621.112309345599</v>
          </cell>
          <cell r="FS98">
            <v>7613.8893755884556</v>
          </cell>
          <cell r="FT98">
            <v>10107.19104523416</v>
          </cell>
          <cell r="FU98">
            <v>12235.439937359395</v>
          </cell>
          <cell r="FV98">
            <v>13144.421087686853</v>
          </cell>
          <cell r="FW98">
            <v>13275.506002107195</v>
          </cell>
          <cell r="FX98">
            <v>14425.251916003077</v>
          </cell>
          <cell r="FY98">
            <v>14442.132402192132</v>
          </cell>
          <cell r="FZ98">
            <v>13931.702357503764</v>
          </cell>
          <cell r="GA98">
            <v>13325.950000000004</v>
          </cell>
          <cell r="GB98">
            <v>13183.809999999901</v>
          </cell>
          <cell r="GC98">
            <v>15612.960000000003</v>
          </cell>
          <cell r="GD98">
            <v>15021.550000000005</v>
          </cell>
          <cell r="GE98">
            <v>14440.160000000003</v>
          </cell>
          <cell r="GF98">
            <v>16148.04</v>
          </cell>
          <cell r="GG98">
            <v>17002.810000000005</v>
          </cell>
          <cell r="GH98">
            <v>16255.130000000005</v>
          </cell>
          <cell r="GI98">
            <v>14862.850000000002</v>
          </cell>
          <cell r="GJ98">
            <v>14817.310000000001</v>
          </cell>
          <cell r="GK98">
            <v>13756.200000000003</v>
          </cell>
          <cell r="GL98">
            <v>12412.7499999999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105743.65000000002</v>
          </cell>
          <cell r="IG98">
            <v>113354.62499999977</v>
          </cell>
          <cell r="IH98">
            <v>118996.625</v>
          </cell>
          <cell r="II98">
            <v>104047.49999999975</v>
          </cell>
          <cell r="IJ98">
            <v>105306.79999999976</v>
          </cell>
          <cell r="IK98">
            <v>114024.37500000003</v>
          </cell>
          <cell r="IL98">
            <v>120301.97500000001</v>
          </cell>
          <cell r="IM98">
            <v>102465.64999999976</v>
          </cell>
          <cell r="IN98">
            <v>89644.799999999494</v>
          </cell>
          <cell r="IO98">
            <v>20439.244999999988</v>
          </cell>
          <cell r="IP98">
            <v>18245.132931263561</v>
          </cell>
          <cell r="IQ98">
            <v>16531.667905515984</v>
          </cell>
          <cell r="IR98">
            <v>19710.281943675403</v>
          </cell>
          <cell r="IS98">
            <v>25342.192730168215</v>
          </cell>
          <cell r="IT98">
            <v>38655.367027153443</v>
          </cell>
          <cell r="IU98">
            <v>42799.086675698971</v>
          </cell>
          <cell r="IV98">
            <v>42122.719999999914</v>
          </cell>
          <cell r="IW98">
            <v>45609.750000000007</v>
          </cell>
          <cell r="IX98">
            <v>48120.790000000008</v>
          </cell>
          <cell r="IY98">
            <v>40986.2599999999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0</v>
          </cell>
          <cell r="JG98">
            <v>0</v>
          </cell>
          <cell r="JH98">
            <v>0</v>
          </cell>
          <cell r="JI98">
            <v>0</v>
          </cell>
          <cell r="JJ98">
            <v>0</v>
          </cell>
          <cell r="JK98">
            <v>0</v>
          </cell>
          <cell r="JL98">
            <v>442142.39999999962</v>
          </cell>
          <cell r="JM98">
            <v>442098.79999999958</v>
          </cell>
          <cell r="JN98">
            <v>144860.84583677902</v>
          </cell>
          <cell r="JO98">
            <v>126506.92837669603</v>
          </cell>
          <cell r="JP98">
            <v>176839.51999999984</v>
          </cell>
          <cell r="JQ98">
            <v>0</v>
          </cell>
        </row>
        <row r="100">
          <cell r="B100" t="str">
            <v>Historical luxury/upper tier segmentation data fror reference</v>
          </cell>
        </row>
        <row r="101">
          <cell r="B101" t="str">
            <v>Total</v>
          </cell>
          <cell r="EE101">
            <v>491743</v>
          </cell>
          <cell r="EF101">
            <v>525493</v>
          </cell>
          <cell r="EG101">
            <v>589993</v>
          </cell>
          <cell r="EH101">
            <v>560234</v>
          </cell>
          <cell r="EI101">
            <v>559177</v>
          </cell>
          <cell r="EJ101">
            <v>593890</v>
          </cell>
          <cell r="EK101">
            <v>633048</v>
          </cell>
          <cell r="EL101">
            <v>634853</v>
          </cell>
          <cell r="EM101">
            <v>548158</v>
          </cell>
          <cell r="EN101">
            <v>583539</v>
          </cell>
          <cell r="EO101">
            <v>518098</v>
          </cell>
          <cell r="EP101">
            <v>481833</v>
          </cell>
          <cell r="EQ101">
            <v>504359</v>
          </cell>
          <cell r="ER101">
            <v>505772</v>
          </cell>
          <cell r="ES101">
            <v>588883</v>
          </cell>
          <cell r="ET101">
            <v>579114</v>
          </cell>
          <cell r="EU101">
            <v>555432</v>
          </cell>
          <cell r="EV101">
            <v>609033</v>
          </cell>
          <cell r="EW101">
            <v>649053</v>
          </cell>
          <cell r="EX101">
            <v>631360</v>
          </cell>
          <cell r="EY101">
            <v>575251</v>
          </cell>
          <cell r="EZ101">
            <v>577853</v>
          </cell>
          <cell r="FA101">
            <v>530904</v>
          </cell>
          <cell r="FB101">
            <v>459808</v>
          </cell>
          <cell r="FC101">
            <v>530670</v>
          </cell>
          <cell r="FD101">
            <v>522208</v>
          </cell>
          <cell r="FE101">
            <v>207246</v>
          </cell>
          <cell r="FF101">
            <v>34891</v>
          </cell>
          <cell r="FG101">
            <v>79521</v>
          </cell>
          <cell r="JA101">
            <v>0</v>
          </cell>
          <cell r="JB101">
            <v>0</v>
          </cell>
          <cell r="JC101">
            <v>0</v>
          </cell>
          <cell r="JD101">
            <v>0</v>
          </cell>
          <cell r="JE101">
            <v>0</v>
          </cell>
          <cell r="JF101">
            <v>0</v>
          </cell>
          <cell r="JG101">
            <v>0</v>
          </cell>
          <cell r="JH101">
            <v>0</v>
          </cell>
          <cell r="JI101">
            <v>0</v>
          </cell>
          <cell r="JJ101">
            <v>0</v>
          </cell>
          <cell r="JK101">
            <v>0</v>
          </cell>
          <cell r="JL101">
            <v>6720059</v>
          </cell>
          <cell r="JM101">
            <v>6766822</v>
          </cell>
          <cell r="JN101">
            <v>1374536</v>
          </cell>
          <cell r="JO101">
            <v>0</v>
          </cell>
          <cell r="JP101">
            <v>0</v>
          </cell>
          <cell r="JQ101">
            <v>0</v>
          </cell>
        </row>
        <row r="102">
          <cell r="B102" t="str">
            <v>Contract</v>
          </cell>
          <cell r="EE102">
            <v>15127</v>
          </cell>
          <cell r="EF102">
            <v>14230</v>
          </cell>
          <cell r="EG102">
            <v>17485</v>
          </cell>
          <cell r="EH102">
            <v>18221</v>
          </cell>
          <cell r="EI102">
            <v>18415</v>
          </cell>
          <cell r="EJ102">
            <v>19103</v>
          </cell>
          <cell r="EK102">
            <v>18116</v>
          </cell>
          <cell r="EL102">
            <v>20902</v>
          </cell>
          <cell r="EM102">
            <v>18333</v>
          </cell>
          <cell r="EN102">
            <v>17730</v>
          </cell>
          <cell r="EO102">
            <v>17143</v>
          </cell>
          <cell r="EP102">
            <v>17582</v>
          </cell>
          <cell r="EQ102">
            <v>17494</v>
          </cell>
          <cell r="ER102">
            <v>15270</v>
          </cell>
          <cell r="ES102">
            <v>17434</v>
          </cell>
          <cell r="ET102">
            <v>20938</v>
          </cell>
          <cell r="EU102">
            <v>20936</v>
          </cell>
          <cell r="EV102">
            <v>20901</v>
          </cell>
          <cell r="EW102">
            <v>21472</v>
          </cell>
          <cell r="EX102">
            <v>24116</v>
          </cell>
          <cell r="EY102">
            <v>21691</v>
          </cell>
          <cell r="EZ102">
            <v>22057</v>
          </cell>
          <cell r="FA102">
            <v>21448</v>
          </cell>
          <cell r="FB102">
            <v>21592</v>
          </cell>
          <cell r="FC102">
            <v>21100</v>
          </cell>
          <cell r="FD102">
            <v>20170</v>
          </cell>
          <cell r="FE102">
            <v>11781</v>
          </cell>
          <cell r="FF102">
            <v>6077</v>
          </cell>
          <cell r="FG102">
            <v>2734</v>
          </cell>
          <cell r="JA102">
            <v>0</v>
          </cell>
          <cell r="JB102">
            <v>0</v>
          </cell>
          <cell r="JC102">
            <v>0</v>
          </cell>
          <cell r="JD102">
            <v>0</v>
          </cell>
          <cell r="JE102">
            <v>0</v>
          </cell>
          <cell r="JF102">
            <v>0</v>
          </cell>
          <cell r="JG102">
            <v>0</v>
          </cell>
          <cell r="JH102">
            <v>0</v>
          </cell>
          <cell r="JI102">
            <v>0</v>
          </cell>
          <cell r="JJ102">
            <v>0</v>
          </cell>
          <cell r="JK102">
            <v>0</v>
          </cell>
          <cell r="JL102">
            <v>212387</v>
          </cell>
          <cell r="JM102">
            <v>245349</v>
          </cell>
          <cell r="JN102">
            <v>61862</v>
          </cell>
          <cell r="JO102">
            <v>0</v>
          </cell>
          <cell r="JP102">
            <v>0</v>
          </cell>
          <cell r="JQ102">
            <v>0</v>
          </cell>
        </row>
        <row r="103">
          <cell r="B103" t="str">
            <v>Group</v>
          </cell>
          <cell r="EE103">
            <v>233129</v>
          </cell>
          <cell r="EF103">
            <v>256546</v>
          </cell>
          <cell r="EG103">
            <v>235813</v>
          </cell>
          <cell r="EH103">
            <v>243203</v>
          </cell>
          <cell r="EI103">
            <v>224234</v>
          </cell>
          <cell r="EJ103">
            <v>232628</v>
          </cell>
          <cell r="EK103">
            <v>199087</v>
          </cell>
          <cell r="EL103">
            <v>202747</v>
          </cell>
          <cell r="EM103">
            <v>213810</v>
          </cell>
          <cell r="EN103">
            <v>280189</v>
          </cell>
          <cell r="EO103">
            <v>213135</v>
          </cell>
          <cell r="EP103">
            <v>151572</v>
          </cell>
          <cell r="EQ103">
            <v>237356</v>
          </cell>
          <cell r="ER103">
            <v>234702</v>
          </cell>
          <cell r="ES103">
            <v>230398</v>
          </cell>
          <cell r="ET103">
            <v>225782</v>
          </cell>
          <cell r="EU103">
            <v>218981</v>
          </cell>
          <cell r="EV103">
            <v>218211</v>
          </cell>
          <cell r="EW103">
            <v>191512</v>
          </cell>
          <cell r="EX103">
            <v>168693</v>
          </cell>
          <cell r="EY103">
            <v>233739</v>
          </cell>
          <cell r="EZ103">
            <v>256264</v>
          </cell>
          <cell r="FA103">
            <v>208168</v>
          </cell>
          <cell r="FB103">
            <v>119437</v>
          </cell>
          <cell r="FC103">
            <v>251607</v>
          </cell>
          <cell r="FD103">
            <v>229086</v>
          </cell>
          <cell r="FE103">
            <v>67014</v>
          </cell>
          <cell r="FF103">
            <v>9830</v>
          </cell>
          <cell r="FG103">
            <v>28123</v>
          </cell>
          <cell r="JA103">
            <v>0</v>
          </cell>
          <cell r="JB103">
            <v>0</v>
          </cell>
          <cell r="JC103">
            <v>0</v>
          </cell>
          <cell r="JD103">
            <v>0</v>
          </cell>
          <cell r="JE103">
            <v>0</v>
          </cell>
          <cell r="JF103">
            <v>0</v>
          </cell>
          <cell r="JG103">
            <v>0</v>
          </cell>
          <cell r="JH103">
            <v>0</v>
          </cell>
          <cell r="JI103">
            <v>0</v>
          </cell>
          <cell r="JJ103">
            <v>0</v>
          </cell>
          <cell r="JK103">
            <v>0</v>
          </cell>
          <cell r="JL103">
            <v>2686093</v>
          </cell>
          <cell r="JM103">
            <v>2543243</v>
          </cell>
          <cell r="JN103">
            <v>585660</v>
          </cell>
          <cell r="JO103">
            <v>0</v>
          </cell>
          <cell r="JP103">
            <v>0</v>
          </cell>
          <cell r="JQ103">
            <v>0</v>
          </cell>
        </row>
        <row r="104">
          <cell r="B104" t="str">
            <v>Transient</v>
          </cell>
          <cell r="EE104">
            <v>243486</v>
          </cell>
          <cell r="EF104">
            <v>254717</v>
          </cell>
          <cell r="EG104">
            <v>336695</v>
          </cell>
          <cell r="EH104">
            <v>298811</v>
          </cell>
          <cell r="EI104">
            <v>316528</v>
          </cell>
          <cell r="EJ104">
            <v>342160</v>
          </cell>
          <cell r="EK104">
            <v>415846</v>
          </cell>
          <cell r="EL104">
            <v>411204</v>
          </cell>
          <cell r="EM104">
            <v>316015</v>
          </cell>
          <cell r="EN104">
            <v>285620</v>
          </cell>
          <cell r="EO104">
            <v>287820</v>
          </cell>
          <cell r="EP104">
            <v>312679</v>
          </cell>
          <cell r="EQ104">
            <v>249510</v>
          </cell>
          <cell r="ER104">
            <v>255800</v>
          </cell>
          <cell r="ES104">
            <v>341051</v>
          </cell>
          <cell r="ET104">
            <v>332394</v>
          </cell>
          <cell r="EU104">
            <v>315514</v>
          </cell>
          <cell r="EV104">
            <v>369921</v>
          </cell>
          <cell r="EW104">
            <v>436070</v>
          </cell>
          <cell r="EX104">
            <v>438551</v>
          </cell>
          <cell r="EY104">
            <v>319821</v>
          </cell>
          <cell r="EZ104">
            <v>299532</v>
          </cell>
          <cell r="FA104">
            <v>301288</v>
          </cell>
          <cell r="FB104">
            <v>318779</v>
          </cell>
          <cell r="FC104">
            <v>257964</v>
          </cell>
          <cell r="FD104">
            <v>272952</v>
          </cell>
          <cell r="FE104">
            <v>128451</v>
          </cell>
          <cell r="FF104">
            <v>18983</v>
          </cell>
          <cell r="FG104">
            <v>48664</v>
          </cell>
          <cell r="JA104">
            <v>0</v>
          </cell>
          <cell r="JB104">
            <v>0</v>
          </cell>
          <cell r="JC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0</v>
          </cell>
          <cell r="JH104">
            <v>0</v>
          </cell>
          <cell r="JI104">
            <v>0</v>
          </cell>
          <cell r="JJ104">
            <v>0</v>
          </cell>
          <cell r="JK104">
            <v>0</v>
          </cell>
          <cell r="JL104">
            <v>3821581</v>
          </cell>
          <cell r="JM104">
            <v>3978231</v>
          </cell>
          <cell r="JN104">
            <v>727014</v>
          </cell>
          <cell r="JO104">
            <v>0</v>
          </cell>
          <cell r="JP104">
            <v>0</v>
          </cell>
          <cell r="JQ104">
            <v>0</v>
          </cell>
        </row>
        <row r="106">
          <cell r="B106" t="str">
            <v>Group share</v>
          </cell>
          <cell r="EE106">
            <v>0.4740870739390291</v>
          </cell>
          <cell r="EF106">
            <v>0.48820060400423981</v>
          </cell>
          <cell r="EG106">
            <v>0.39968779290601752</v>
          </cell>
          <cell r="EH106">
            <v>0.43410967559983865</v>
          </cell>
          <cell r="EI106">
            <v>0.40100719450191979</v>
          </cell>
          <cell r="EJ106">
            <v>0.39170216706797556</v>
          </cell>
          <cell r="EK106">
            <v>0.31448958056893001</v>
          </cell>
          <cell r="EL106">
            <v>0.31936054488204357</v>
          </cell>
          <cell r="EM106">
            <v>0.39005177339380254</v>
          </cell>
          <cell r="EN106">
            <v>0.48015471116754838</v>
          </cell>
          <cell r="EO106">
            <v>0.41137970036556792</v>
          </cell>
          <cell r="EP106">
            <v>0.31457372160063757</v>
          </cell>
          <cell r="EQ106">
            <v>0.47060922874381145</v>
          </cell>
          <cell r="ER106">
            <v>0.46404704095916738</v>
          </cell>
          <cell r="ES106">
            <v>0.39124579925044534</v>
          </cell>
          <cell r="ET106">
            <v>0.38987487783061714</v>
          </cell>
          <cell r="EU106">
            <v>0.39425348197439108</v>
          </cell>
          <cell r="EV106">
            <v>0.35829093004812546</v>
          </cell>
          <cell r="EW106">
            <v>0.29506373131315933</v>
          </cell>
          <cell r="EX106">
            <v>0.26718987582361886</v>
          </cell>
          <cell r="EY106">
            <v>0.40632523889571681</v>
          </cell>
          <cell r="EZ106">
            <v>0.44347610897581219</v>
          </cell>
          <cell r="FA106">
            <v>0.39210102014676851</v>
          </cell>
          <cell r="FB106">
            <v>0.25975407126452782</v>
          </cell>
          <cell r="FC106">
            <v>0.47413081576120752</v>
          </cell>
          <cell r="FD106">
            <v>0.4386872663766162</v>
          </cell>
          <cell r="FE106">
            <v>0.32335485365218147</v>
          </cell>
          <cell r="FF106">
            <v>0.2817345447250007</v>
          </cell>
          <cell r="FG106">
            <v>0.35365500936859445</v>
          </cell>
          <cell r="JL106">
            <v>0.39971271085566362</v>
          </cell>
          <cell r="JM106">
            <v>0.37584009155257814</v>
          </cell>
          <cell r="JN106">
            <v>0.42607832752288771</v>
          </cell>
        </row>
        <row r="107">
          <cell r="B107" t="str">
            <v>Contract share</v>
          </cell>
          <cell r="EE107">
            <v>3.0762003729590457E-2</v>
          </cell>
          <cell r="EF107">
            <v>2.707933312146879E-2</v>
          </cell>
          <cell r="EG107">
            <v>2.9635944833243784E-2</v>
          </cell>
          <cell r="EH107">
            <v>3.2523909652038253E-2</v>
          </cell>
          <cell r="EI107">
            <v>3.2932327331059753E-2</v>
          </cell>
          <cell r="EJ107">
            <v>3.2165889306100454E-2</v>
          </cell>
          <cell r="EK107">
            <v>2.8617103284427091E-2</v>
          </cell>
          <cell r="EL107">
            <v>3.2924157245850613E-2</v>
          </cell>
          <cell r="EM107">
            <v>3.3444736736488387E-2</v>
          </cell>
          <cell r="EN107">
            <v>3.0383573334430088E-2</v>
          </cell>
          <cell r="EO107">
            <v>3.308833463939255E-2</v>
          </cell>
          <cell r="EP107">
            <v>3.6489821162103885E-2</v>
          </cell>
          <cell r="EQ107">
            <v>3.4685610844656288E-2</v>
          </cell>
          <cell r="ER107">
            <v>3.0191469674082393E-2</v>
          </cell>
          <cell r="ES107">
            <v>2.9605201712394481E-2</v>
          </cell>
          <cell r="ET107">
            <v>3.6155230231008056E-2</v>
          </cell>
          <cell r="EU107">
            <v>3.7693182963891167E-2</v>
          </cell>
          <cell r="EV107">
            <v>3.4318337429991477E-2</v>
          </cell>
          <cell r="EW107">
            <v>3.3082044147396281E-2</v>
          </cell>
          <cell r="EX107">
            <v>3.8196908261530667E-2</v>
          </cell>
          <cell r="EY107">
            <v>3.7707018327651755E-2</v>
          </cell>
          <cell r="EZ107">
            <v>3.8170607403613027E-2</v>
          </cell>
          <cell r="FA107">
            <v>4.0399017524825581E-2</v>
          </cell>
          <cell r="FB107">
            <v>4.6958730600598513E-2</v>
          </cell>
          <cell r="FC107">
            <v>3.9761056777281548E-2</v>
          </cell>
          <cell r="FD107">
            <v>3.8624456155401679E-2</v>
          </cell>
          <cell r="FE107">
            <v>5.6845487970817288E-2</v>
          </cell>
          <cell r="FF107">
            <v>0.17417098965349231</v>
          </cell>
          <cell r="FG107">
            <v>3.4380855371537081E-2</v>
          </cell>
        </row>
        <row r="109">
          <cell r="EE109">
            <v>-9.3477845195217679E-2</v>
          </cell>
          <cell r="EF109">
            <v>-0.1141535630450724</v>
          </cell>
          <cell r="EG109">
            <v>-0.10968779290601754</v>
          </cell>
          <cell r="EH109">
            <v>-0.11410967559983864</v>
          </cell>
          <cell r="EI109">
            <v>-9.6753712527528735E-2</v>
          </cell>
          <cell r="EJ109">
            <v>-0.12341123701985013</v>
          </cell>
          <cell r="EK109">
            <v>-0.10942584925577067</v>
          </cell>
          <cell r="EL109">
            <v>-0.10936054488204358</v>
          </cell>
          <cell r="EM109">
            <v>-9.0051773393802548E-2</v>
          </cell>
          <cell r="EN109">
            <v>-0.12015471116754839</v>
          </cell>
          <cell r="EO109">
            <v>-0.10927868021879938</v>
          </cell>
          <cell r="EP109">
            <v>-0.13457372160063757</v>
          </cell>
          <cell r="EQ109">
            <v>-9.0609228743811443E-2</v>
          </cell>
          <cell r="ER109">
            <v>-9.4047040959167383E-2</v>
          </cell>
          <cell r="ES109">
            <v>-9.1245799250445347E-2</v>
          </cell>
          <cell r="ET109">
            <v>-8.987487783061715E-2</v>
          </cell>
          <cell r="EU109">
            <v>-9.4253481974391096E-2</v>
          </cell>
          <cell r="EV109">
            <v>-9.0000000000000024E-2</v>
          </cell>
          <cell r="EW109">
            <v>-0.09</v>
          </cell>
          <cell r="EX109">
            <v>-0.09</v>
          </cell>
          <cell r="EY109">
            <v>-8.9999999999999969E-2</v>
          </cell>
          <cell r="EZ109">
            <v>-9.0000000000000024E-2</v>
          </cell>
          <cell r="FA109">
            <v>-8.9999999999999969E-2</v>
          </cell>
          <cell r="FB109">
            <v>-0.09</v>
          </cell>
          <cell r="FC109">
            <v>-0.15352158701739604</v>
          </cell>
          <cell r="FD109">
            <v>-0.12464022541744885</v>
          </cell>
          <cell r="FE109">
            <v>-0.12335485365218146</v>
          </cell>
          <cell r="FF109">
            <v>-0.23173454472500071</v>
          </cell>
          <cell r="FG109">
            <v>-0.30365500936859446</v>
          </cell>
        </row>
      </sheetData>
      <sheetData sheetId="6"/>
      <sheetData sheetId="7">
        <row r="10">
          <cell r="D10" t="str">
            <v>scen_a</v>
          </cell>
        </row>
      </sheetData>
      <sheetData sheetId="8"/>
      <sheetData sheetId="9"/>
      <sheetData sheetId="10">
        <row r="14">
          <cell r="AJ14">
            <v>41275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mix"/>
      <sheetName val="calc weekly"/>
      <sheetName val="scn_sheet"/>
      <sheetName val="historical mix"/>
      <sheetName val="by concept"/>
      <sheetName val="modup"/>
      <sheetName val="moddown"/>
    </sheetNames>
    <sheetDataSet>
      <sheetData sheetId="0"/>
      <sheetData sheetId="1"/>
      <sheetData sheetId="2">
        <row r="1">
          <cell r="F1" t="str">
            <v>View of week ending April 11</v>
          </cell>
          <cell r="H1" t="str">
            <v>Moderate overhang, 2020Q4</v>
          </cell>
          <cell r="I1" t="str">
            <v>Moderate overhang, 2020Q4</v>
          </cell>
          <cell r="J1" t="str">
            <v>Moderate overhang, 2020Q4</v>
          </cell>
        </row>
        <row r="2">
          <cell r="F2" t="str">
            <v>apr11</v>
          </cell>
          <cell r="H2" t="str">
            <v>upside</v>
          </cell>
          <cell r="I2" t="str">
            <v>modup</v>
          </cell>
          <cell r="J2" t="str">
            <v>moddown</v>
          </cell>
        </row>
        <row r="3">
          <cell r="F3" t="str">
            <v>apr11_sndca</v>
          </cell>
          <cell r="H3" t="str">
            <v>upside_sndca</v>
          </cell>
          <cell r="I3" t="str">
            <v>modup_sndca</v>
          </cell>
          <cell r="J3" t="str">
            <v>moddown_sndca</v>
          </cell>
        </row>
        <row r="5">
          <cell r="E5" t="str">
            <v>Demand analysis</v>
          </cell>
        </row>
        <row r="6">
          <cell r="F6" t="str">
            <v>sndca</v>
          </cell>
          <cell r="H6" t="str">
            <v>sndca</v>
          </cell>
          <cell r="I6" t="str">
            <v>sndca</v>
          </cell>
          <cell r="J6" t="str">
            <v>sndca</v>
          </cell>
        </row>
        <row r="7">
          <cell r="E7" t="str">
            <v>Estimate 2019</v>
          </cell>
        </row>
        <row r="8">
          <cell r="D8" t="str">
            <v>notes</v>
          </cell>
          <cell r="E8" t="str">
            <v>Total</v>
          </cell>
          <cell r="F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E9" t="str">
            <v>Business transient</v>
          </cell>
          <cell r="F9">
            <v>0.12</v>
          </cell>
          <cell r="H9">
            <v>0.12</v>
          </cell>
          <cell r="I9">
            <v>0.12</v>
          </cell>
          <cell r="J9">
            <v>0.12</v>
          </cell>
        </row>
        <row r="10">
          <cell r="E10" t="str">
            <v>Leisure transient</v>
          </cell>
          <cell r="F10">
            <v>0.54</v>
          </cell>
          <cell r="H10">
            <v>0.54</v>
          </cell>
          <cell r="I10">
            <v>0.54</v>
          </cell>
          <cell r="J10">
            <v>0.54</v>
          </cell>
        </row>
        <row r="11">
          <cell r="E11" t="str">
            <v>Group</v>
          </cell>
          <cell r="F11">
            <v>0.28999999999999998</v>
          </cell>
          <cell r="H11">
            <v>0.28999999999999998</v>
          </cell>
          <cell r="I11">
            <v>0.28999999999999998</v>
          </cell>
          <cell r="J11">
            <v>0.28999999999999998</v>
          </cell>
        </row>
        <row r="12">
          <cell r="E12" t="str">
            <v>Contract</v>
          </cell>
          <cell r="F12">
            <v>0.05</v>
          </cell>
          <cell r="H12">
            <v>0.05</v>
          </cell>
          <cell r="I12">
            <v>0.05</v>
          </cell>
          <cell r="J12">
            <v>0.05</v>
          </cell>
        </row>
        <row r="14">
          <cell r="E14" t="str">
            <v>Domestic</v>
          </cell>
          <cell r="F14">
            <v>0.9</v>
          </cell>
          <cell r="H14">
            <v>0.9</v>
          </cell>
          <cell r="I14">
            <v>0.9</v>
          </cell>
          <cell r="J14">
            <v>0.9</v>
          </cell>
        </row>
        <row r="15">
          <cell r="E15" t="str">
            <v>International</v>
          </cell>
          <cell r="F15">
            <v>0.1</v>
          </cell>
          <cell r="H15">
            <v>0.1</v>
          </cell>
          <cell r="I15">
            <v>0.1</v>
          </cell>
          <cell r="J15">
            <v>0.1</v>
          </cell>
        </row>
        <row r="16">
          <cell r="E16" t="str">
            <v>Overseas</v>
          </cell>
          <cell r="F16">
            <v>0.05</v>
          </cell>
          <cell r="H16">
            <v>0.05</v>
          </cell>
          <cell r="I16">
            <v>0.05</v>
          </cell>
          <cell r="J16">
            <v>0.05</v>
          </cell>
        </row>
        <row r="17">
          <cell r="E17" t="str">
            <v>Canada</v>
          </cell>
          <cell r="F17">
            <v>2.5000000000000001E-2</v>
          </cell>
          <cell r="H17">
            <v>2.5000000000000001E-2</v>
          </cell>
          <cell r="I17">
            <v>2.5000000000000001E-2</v>
          </cell>
          <cell r="J17">
            <v>2.5000000000000001E-2</v>
          </cell>
        </row>
        <row r="18">
          <cell r="E18" t="str">
            <v>Mexico</v>
          </cell>
          <cell r="F18">
            <v>2.5000000000000001E-2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</row>
        <row r="20">
          <cell r="E20" t="str">
            <v>Base (2019 historical)</v>
          </cell>
        </row>
        <row r="21">
          <cell r="E21" t="str">
            <v>Total (daily demand)</v>
          </cell>
          <cell r="F21">
            <v>48766.420279953061</v>
          </cell>
          <cell r="H21">
            <v>44555.913043478198</v>
          </cell>
          <cell r="I21">
            <v>44555.913043478198</v>
          </cell>
          <cell r="J21">
            <v>44555.913043478198</v>
          </cell>
        </row>
        <row r="22">
          <cell r="E22" t="str">
            <v>Business transient</v>
          </cell>
          <cell r="F22">
            <v>5851.970433594367</v>
          </cell>
          <cell r="H22">
            <v>5346.7095652173839</v>
          </cell>
          <cell r="I22">
            <v>5346.7095652173839</v>
          </cell>
          <cell r="J22">
            <v>5346.7095652173839</v>
          </cell>
        </row>
        <row r="23">
          <cell r="E23" t="str">
            <v>Leisure transient</v>
          </cell>
          <cell r="F23">
            <v>26333.866951174656</v>
          </cell>
          <cell r="H23">
            <v>24060.19304347823</v>
          </cell>
          <cell r="I23">
            <v>24060.19304347823</v>
          </cell>
          <cell r="J23">
            <v>24060.19304347823</v>
          </cell>
        </row>
        <row r="24">
          <cell r="E24" t="str">
            <v>Group</v>
          </cell>
          <cell r="F24">
            <v>14142.261881186387</v>
          </cell>
          <cell r="H24">
            <v>12921.214782608677</v>
          </cell>
          <cell r="I24">
            <v>12921.214782608677</v>
          </cell>
          <cell r="J24">
            <v>12921.214782608677</v>
          </cell>
        </row>
        <row r="25">
          <cell r="E25" t="str">
            <v>Contract</v>
          </cell>
          <cell r="F25">
            <v>2438.3210139976532</v>
          </cell>
          <cell r="H25">
            <v>2227.7956521739102</v>
          </cell>
          <cell r="I25">
            <v>2227.7956521739102</v>
          </cell>
          <cell r="J25">
            <v>2227.7956521739102</v>
          </cell>
        </row>
        <row r="27">
          <cell r="E27" t="str">
            <v>Domestic</v>
          </cell>
          <cell r="F27">
            <v>43889.778251957759</v>
          </cell>
          <cell r="H27">
            <v>40100.321739130377</v>
          </cell>
          <cell r="I27">
            <v>40100.321739130377</v>
          </cell>
          <cell r="J27">
            <v>40100.321739130377</v>
          </cell>
        </row>
        <row r="28">
          <cell r="E28" t="str">
            <v>International</v>
          </cell>
          <cell r="F28">
            <v>4876.6420279953063</v>
          </cell>
          <cell r="H28">
            <v>4455.5913043478204</v>
          </cell>
          <cell r="I28">
            <v>4455.5913043478204</v>
          </cell>
          <cell r="J28">
            <v>4455.5913043478204</v>
          </cell>
        </row>
        <row r="29">
          <cell r="E29" t="str">
            <v>Overseas</v>
          </cell>
          <cell r="F29">
            <v>2438.3210139976532</v>
          </cell>
          <cell r="H29">
            <v>2227.7956521739102</v>
          </cell>
          <cell r="I29">
            <v>2227.7956521739102</v>
          </cell>
          <cell r="J29">
            <v>2227.7956521739102</v>
          </cell>
        </row>
        <row r="30">
          <cell r="E30" t="str">
            <v>Canada</v>
          </cell>
          <cell r="F30">
            <v>1219.1605069988266</v>
          </cell>
          <cell r="H30">
            <v>1113.8978260869551</v>
          </cell>
          <cell r="I30">
            <v>1113.8978260869551</v>
          </cell>
          <cell r="J30">
            <v>1113.8978260869551</v>
          </cell>
        </row>
        <row r="31">
          <cell r="E31" t="str">
            <v>Mexico</v>
          </cell>
          <cell r="F31">
            <v>1219.1605069988266</v>
          </cell>
          <cell r="H31">
            <v>1113.8978260869551</v>
          </cell>
          <cell r="I31">
            <v>1113.8978260869551</v>
          </cell>
          <cell r="J31">
            <v>1113.8978260869551</v>
          </cell>
        </row>
        <row r="33">
          <cell r="E33" t="str">
            <v>Check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E35" t="str">
            <v>Economic factors</v>
          </cell>
        </row>
        <row r="36">
          <cell r="A36" t="str">
            <v>f_demd_econ</v>
          </cell>
          <cell r="B36" t="str">
            <v>f_demd_econ_Total</v>
          </cell>
          <cell r="E36" t="str">
            <v>Total</v>
          </cell>
          <cell r="F36">
            <v>-9.1699999999999893E-2</v>
          </cell>
          <cell r="H36">
            <v>-9.7699999999999954E-2</v>
          </cell>
          <cell r="I36">
            <v>-9.7700000000000065E-2</v>
          </cell>
          <cell r="J36">
            <v>-0.14479999999999987</v>
          </cell>
        </row>
        <row r="37">
          <cell r="A37" t="str">
            <v>f_demd_econ</v>
          </cell>
          <cell r="B37" t="str">
            <v>f_demd_econ_Business transient</v>
          </cell>
          <cell r="E37" t="str">
            <v>Business transient</v>
          </cell>
          <cell r="F37">
            <v>-0.1</v>
          </cell>
          <cell r="H37">
            <v>-0.15</v>
          </cell>
          <cell r="I37">
            <v>-0.15</v>
          </cell>
          <cell r="J37">
            <v>-0.2</v>
          </cell>
        </row>
        <row r="38">
          <cell r="A38" t="str">
            <v>f_demd_econ</v>
          </cell>
          <cell r="B38" t="str">
            <v>f_demd_econ_Leisure transient</v>
          </cell>
          <cell r="E38" t="str">
            <v>Leisure transient</v>
          </cell>
          <cell r="F38">
            <v>-0.1</v>
          </cell>
          <cell r="H38">
            <v>-0.1</v>
          </cell>
          <cell r="I38">
            <v>-0.1</v>
          </cell>
          <cell r="J38">
            <v>-0.15</v>
          </cell>
        </row>
        <row r="39">
          <cell r="A39" t="str">
            <v>f_demd_econ</v>
          </cell>
          <cell r="B39" t="str">
            <v>f_demd_econ_Group</v>
          </cell>
          <cell r="E39" t="str">
            <v>Group</v>
          </cell>
          <cell r="F39">
            <v>-0.08</v>
          </cell>
          <cell r="H39">
            <v>-0.08</v>
          </cell>
          <cell r="I39">
            <v>-0.08</v>
          </cell>
          <cell r="J39">
            <v>-0.12</v>
          </cell>
        </row>
        <row r="40">
          <cell r="A40" t="str">
            <v>f_demd_econ</v>
          </cell>
          <cell r="B40" t="str">
            <v>f_demd_econ_Contract</v>
          </cell>
          <cell r="E40" t="str">
            <v>Contract</v>
          </cell>
          <cell r="F40">
            <v>-0.05</v>
          </cell>
          <cell r="H40">
            <v>-0.05</v>
          </cell>
          <cell r="I40">
            <v>-0.05</v>
          </cell>
          <cell r="J40">
            <v>-0.1</v>
          </cell>
        </row>
        <row r="41">
          <cell r="A41" t="str">
            <v>f_demd_econ</v>
          </cell>
          <cell r="B41" t="str">
            <v>f_demd_econ_</v>
          </cell>
        </row>
        <row r="42">
          <cell r="A42" t="str">
            <v>f_demd_econ</v>
          </cell>
          <cell r="B42" t="str">
            <v>f_demd_econ_Domestic</v>
          </cell>
          <cell r="E42" t="str">
            <v>Domestic</v>
          </cell>
          <cell r="F42">
            <v>-8.7999999999999967E-2</v>
          </cell>
          <cell r="H42">
            <v>-9.4666666666666704E-2</v>
          </cell>
          <cell r="I42">
            <v>-9.4666666666666788E-2</v>
          </cell>
          <cell r="J42">
            <v>-0.14144444444444432</v>
          </cell>
        </row>
        <row r="43">
          <cell r="A43" t="str">
            <v>f_demd_econ</v>
          </cell>
          <cell r="B43" t="str">
            <v>f_demd_econ_International</v>
          </cell>
          <cell r="E43" t="str">
            <v>International</v>
          </cell>
          <cell r="F43">
            <v>-0.12500000000000011</v>
          </cell>
          <cell r="H43">
            <v>-0.12499999999999994</v>
          </cell>
          <cell r="I43">
            <v>-0.125</v>
          </cell>
          <cell r="J43">
            <v>-0.17499999999999993</v>
          </cell>
        </row>
        <row r="44">
          <cell r="A44" t="str">
            <v>f_demd_econ</v>
          </cell>
          <cell r="B44" t="str">
            <v>f_demd_econ_Overseas</v>
          </cell>
          <cell r="E44" t="str">
            <v>Overseas</v>
          </cell>
          <cell r="F44">
            <v>-0.15</v>
          </cell>
          <cell r="H44">
            <v>-0.15</v>
          </cell>
          <cell r="I44">
            <v>-0.15</v>
          </cell>
          <cell r="J44">
            <v>-0.2</v>
          </cell>
        </row>
        <row r="45">
          <cell r="A45" t="str">
            <v>f_demd_econ</v>
          </cell>
          <cell r="B45" t="str">
            <v>f_demd_econ_Canada</v>
          </cell>
          <cell r="E45" t="str">
            <v>Canada</v>
          </cell>
          <cell r="F45">
            <v>-0.1</v>
          </cell>
          <cell r="H45">
            <v>-0.1</v>
          </cell>
          <cell r="I45">
            <v>-0.1</v>
          </cell>
          <cell r="J45">
            <v>-0.15</v>
          </cell>
        </row>
        <row r="46">
          <cell r="A46" t="str">
            <v>f_demd_econ</v>
          </cell>
          <cell r="B46" t="str">
            <v>f_demd_econ_Mexico</v>
          </cell>
          <cell r="E46" t="str">
            <v>Mexico</v>
          </cell>
          <cell r="F46">
            <v>-0.1</v>
          </cell>
          <cell r="H46">
            <v>-0.1</v>
          </cell>
          <cell r="I46">
            <v>-0.1</v>
          </cell>
          <cell r="J46">
            <v>-0.15</v>
          </cell>
        </row>
        <row r="48">
          <cell r="E48" t="str">
            <v>Virus factors</v>
          </cell>
        </row>
        <row r="49">
          <cell r="A49" t="str">
            <v>f_demd_virus</v>
          </cell>
          <cell r="B49" t="str">
            <v>f_demd_virus_Total</v>
          </cell>
          <cell r="E49" t="str">
            <v>Total</v>
          </cell>
          <cell r="F49">
            <v>-0.64360000000000006</v>
          </cell>
          <cell r="H49">
            <v>-0.15279999999999999</v>
          </cell>
          <cell r="I49">
            <v>-0.27679999999999999</v>
          </cell>
          <cell r="J49">
            <v>-0.43470000000000003</v>
          </cell>
        </row>
        <row r="50">
          <cell r="A50" t="str">
            <v>f_demd_virus</v>
          </cell>
          <cell r="B50" t="str">
            <v>f_demd_virus_Business transient</v>
          </cell>
          <cell r="E50" t="str">
            <v>Business transient</v>
          </cell>
          <cell r="F50">
            <v>-0.8</v>
          </cell>
          <cell r="H50">
            <v>-0.25</v>
          </cell>
          <cell r="I50">
            <v>-0.35</v>
          </cell>
          <cell r="J50">
            <v>-0.45</v>
          </cell>
        </row>
        <row r="51">
          <cell r="A51" t="str">
            <v>f_demd_virus</v>
          </cell>
          <cell r="B51" t="str">
            <v>f_demd_virus_Leisure transient</v>
          </cell>
          <cell r="E51" t="str">
            <v>Leisure transient</v>
          </cell>
          <cell r="F51">
            <v>-0.52</v>
          </cell>
          <cell r="H51">
            <v>-0.1</v>
          </cell>
          <cell r="I51">
            <v>-0.19999999999999998</v>
          </cell>
          <cell r="J51">
            <v>-0.25</v>
          </cell>
        </row>
        <row r="52">
          <cell r="A52" t="str">
            <v>f_demd_virus</v>
          </cell>
          <cell r="B52" t="str">
            <v>f_demd_virus_Group</v>
          </cell>
          <cell r="E52" t="str">
            <v>Group</v>
          </cell>
          <cell r="F52">
            <v>-0.92</v>
          </cell>
          <cell r="H52">
            <v>-0.21999999999999997</v>
          </cell>
          <cell r="I52">
            <v>-0.42</v>
          </cell>
          <cell r="J52">
            <v>-0.83</v>
          </cell>
        </row>
        <row r="53">
          <cell r="A53" t="str">
            <v>f_demd_virus</v>
          </cell>
          <cell r="B53" t="str">
            <v>f_demd_virus_Contract</v>
          </cell>
          <cell r="E53" t="str">
            <v>Contract</v>
          </cell>
          <cell r="F53">
            <v>0</v>
          </cell>
          <cell r="H53">
            <v>-9.9999999999999992E-2</v>
          </cell>
          <cell r="I53">
            <v>-9.9999999999999992E-2</v>
          </cell>
          <cell r="J53">
            <v>-0.1</v>
          </cell>
        </row>
        <row r="54">
          <cell r="A54" t="str">
            <v>f_demd_virus</v>
          </cell>
          <cell r="B54" t="str">
            <v>f_demd_virus_</v>
          </cell>
        </row>
        <row r="55">
          <cell r="A55" t="str">
            <v>f_demd_virus</v>
          </cell>
          <cell r="B55" t="str">
            <v>f_demd_virus_Domestic</v>
          </cell>
          <cell r="E55" t="str">
            <v>Domestic</v>
          </cell>
          <cell r="F55">
            <v>-0.62622222222222224</v>
          </cell>
          <cell r="H55">
            <v>-0.13922222222222222</v>
          </cell>
          <cell r="I55">
            <v>-0.26588888888888884</v>
          </cell>
          <cell r="J55">
            <v>-0.42466666666666669</v>
          </cell>
        </row>
        <row r="56">
          <cell r="A56" t="str">
            <v>f_demd_virus</v>
          </cell>
          <cell r="B56" t="str">
            <v>f_demd_virus_International</v>
          </cell>
          <cell r="E56" t="str">
            <v>International</v>
          </cell>
          <cell r="F56">
            <v>-0.79999999999999993</v>
          </cell>
          <cell r="H56">
            <v>-0.27499999999999997</v>
          </cell>
          <cell r="I56">
            <v>-0.375</v>
          </cell>
          <cell r="J56">
            <v>-0.52500000000000002</v>
          </cell>
        </row>
        <row r="57">
          <cell r="A57" t="str">
            <v>f_demd_virus</v>
          </cell>
          <cell r="B57" t="str">
            <v>f_demd_virus_Overseas</v>
          </cell>
          <cell r="E57" t="str">
            <v>Overseas</v>
          </cell>
          <cell r="F57">
            <v>-0.79999999999999993</v>
          </cell>
          <cell r="H57">
            <v>-0.35</v>
          </cell>
          <cell r="I57">
            <v>-0.44999999999999996</v>
          </cell>
          <cell r="J57">
            <v>-0.60000000000000009</v>
          </cell>
        </row>
        <row r="58">
          <cell r="A58" t="str">
            <v>f_demd_virus</v>
          </cell>
          <cell r="B58" t="str">
            <v>f_demd_virus_Canada</v>
          </cell>
          <cell r="E58" t="str">
            <v>Canada</v>
          </cell>
          <cell r="F58">
            <v>-0.8</v>
          </cell>
          <cell r="H58">
            <v>-0.19999999999999998</v>
          </cell>
          <cell r="I58">
            <v>-0.30000000000000004</v>
          </cell>
          <cell r="J58">
            <v>-0.44999999999999996</v>
          </cell>
        </row>
        <row r="59">
          <cell r="A59" t="str">
            <v>f_demd_virus</v>
          </cell>
          <cell r="B59" t="str">
            <v>f_demd_virus_Mexico</v>
          </cell>
          <cell r="E59" t="str">
            <v>Mexico</v>
          </cell>
          <cell r="F59">
            <v>-0.8</v>
          </cell>
          <cell r="H59">
            <v>-0.19999999999999998</v>
          </cell>
          <cell r="I59">
            <v>-0.30000000000000004</v>
          </cell>
          <cell r="J59">
            <v>-0.44999999999999996</v>
          </cell>
        </row>
        <row r="61">
          <cell r="E61" t="str">
            <v>Combined factors</v>
          </cell>
        </row>
        <row r="62">
          <cell r="A62" t="str">
            <v>f_demd_comb</v>
          </cell>
          <cell r="B62" t="str">
            <v>f_demd_comb_Total</v>
          </cell>
          <cell r="E62" t="str">
            <v>Total</v>
          </cell>
          <cell r="F62">
            <v>-0.73529999999999995</v>
          </cell>
          <cell r="H62">
            <v>-0.25049999999999994</v>
          </cell>
          <cell r="I62">
            <v>-0.37450000000000006</v>
          </cell>
          <cell r="J62">
            <v>-0.5794999999999999</v>
          </cell>
        </row>
        <row r="63">
          <cell r="A63" t="str">
            <v>f_demd_comb</v>
          </cell>
          <cell r="B63" t="str">
            <v>f_demd_comb_Business transient</v>
          </cell>
          <cell r="E63" t="str">
            <v>Business transient</v>
          </cell>
          <cell r="F63">
            <v>-0.9</v>
          </cell>
          <cell r="H63">
            <v>-0.4</v>
          </cell>
          <cell r="I63">
            <v>-0.5</v>
          </cell>
          <cell r="J63">
            <v>-0.65</v>
          </cell>
        </row>
        <row r="64">
          <cell r="A64" t="str">
            <v>f_demd_comb</v>
          </cell>
          <cell r="B64" t="str">
            <v>f_demd_comb_Leisure transient</v>
          </cell>
          <cell r="E64" t="str">
            <v>Leisure transient</v>
          </cell>
          <cell r="F64">
            <v>-0.62</v>
          </cell>
          <cell r="H64">
            <v>-0.2</v>
          </cell>
          <cell r="I64">
            <v>-0.3</v>
          </cell>
          <cell r="J64">
            <v>-0.4</v>
          </cell>
        </row>
        <row r="65">
          <cell r="A65" t="str">
            <v>f_demd_comb</v>
          </cell>
          <cell r="B65" t="str">
            <v>f_demd_comb_Group</v>
          </cell>
          <cell r="E65" t="str">
            <v>Group</v>
          </cell>
          <cell r="F65">
            <v>-1</v>
          </cell>
          <cell r="H65">
            <v>-0.3</v>
          </cell>
          <cell r="I65">
            <v>-0.5</v>
          </cell>
          <cell r="J65">
            <v>-0.95</v>
          </cell>
        </row>
        <row r="66">
          <cell r="A66" t="str">
            <v>f_demd_comb</v>
          </cell>
          <cell r="B66" t="str">
            <v>f_demd_comb_Contract</v>
          </cell>
          <cell r="E66" t="str">
            <v>Contract</v>
          </cell>
          <cell r="F66">
            <v>-0.05</v>
          </cell>
          <cell r="H66">
            <v>-0.15</v>
          </cell>
          <cell r="I66">
            <v>-0.15</v>
          </cell>
          <cell r="J66">
            <v>-0.2</v>
          </cell>
        </row>
        <row r="67">
          <cell r="A67" t="str">
            <v>f_demd_comb</v>
          </cell>
          <cell r="B67" t="str">
            <v>f_demd_comb_</v>
          </cell>
        </row>
        <row r="68">
          <cell r="A68" t="str">
            <v>f_demd_comb</v>
          </cell>
          <cell r="B68" t="str">
            <v>f_demd_comb_Domestic</v>
          </cell>
          <cell r="E68" t="str">
            <v>Domestic</v>
          </cell>
          <cell r="F68">
            <v>-0.7142222222222222</v>
          </cell>
          <cell r="H68">
            <v>-0.23388888888888892</v>
          </cell>
          <cell r="I68">
            <v>-0.36055555555555563</v>
          </cell>
          <cell r="J68">
            <v>-0.56611111111111101</v>
          </cell>
        </row>
        <row r="69">
          <cell r="A69" t="str">
            <v>f_demd_comb</v>
          </cell>
          <cell r="B69" t="str">
            <v>f_demd_comb_International</v>
          </cell>
          <cell r="E69" t="str">
            <v>International</v>
          </cell>
          <cell r="F69">
            <v>-0.92500000000000004</v>
          </cell>
          <cell r="H69">
            <v>-0.39999999999999991</v>
          </cell>
          <cell r="I69">
            <v>-0.5</v>
          </cell>
          <cell r="J69">
            <v>-0.7</v>
          </cell>
        </row>
        <row r="70">
          <cell r="A70" t="str">
            <v>f_demd_comb</v>
          </cell>
          <cell r="B70" t="str">
            <v>f_demd_comb_Overseas</v>
          </cell>
          <cell r="E70" t="str">
            <v>Overseas</v>
          </cell>
          <cell r="F70">
            <v>-0.95</v>
          </cell>
          <cell r="H70">
            <v>-0.5</v>
          </cell>
          <cell r="I70">
            <v>-0.6</v>
          </cell>
          <cell r="J70">
            <v>-0.8</v>
          </cell>
        </row>
        <row r="71">
          <cell r="A71" t="str">
            <v>f_demd_comb</v>
          </cell>
          <cell r="B71" t="str">
            <v>f_demd_comb_Canada</v>
          </cell>
          <cell r="E71" t="str">
            <v>Canada</v>
          </cell>
          <cell r="F71">
            <v>-0.9</v>
          </cell>
          <cell r="H71">
            <v>-0.3</v>
          </cell>
          <cell r="I71">
            <v>-0.4</v>
          </cell>
          <cell r="J71">
            <v>-0.6</v>
          </cell>
        </row>
        <row r="72">
          <cell r="A72" t="str">
            <v>f_demd_comb</v>
          </cell>
          <cell r="B72" t="str">
            <v>f_demd_comb_Mexico</v>
          </cell>
          <cell r="E72" t="str">
            <v>Mexico</v>
          </cell>
          <cell r="F72">
            <v>-0.9</v>
          </cell>
          <cell r="H72">
            <v>-0.3</v>
          </cell>
          <cell r="I72">
            <v>-0.4</v>
          </cell>
          <cell r="J72">
            <v>-0.6</v>
          </cell>
        </row>
        <row r="74">
          <cell r="E74" t="str">
            <v>Estimated demand (daily)</v>
          </cell>
        </row>
        <row r="75">
          <cell r="E75" t="str">
            <v>Total</v>
          </cell>
          <cell r="F75">
            <v>12908.471448103577</v>
          </cell>
          <cell r="H75">
            <v>33394.65682608691</v>
          </cell>
          <cell r="I75">
            <v>27869.723608695611</v>
          </cell>
          <cell r="J75">
            <v>18735.761434782584</v>
          </cell>
        </row>
        <row r="76">
          <cell r="E76" t="str">
            <v>Business transient</v>
          </cell>
          <cell r="F76">
            <v>585.19704335943652</v>
          </cell>
          <cell r="H76">
            <v>3208.0257391304303</v>
          </cell>
          <cell r="I76">
            <v>2673.3547826086919</v>
          </cell>
          <cell r="J76">
            <v>1871.3483478260841</v>
          </cell>
        </row>
        <row r="77">
          <cell r="E77" t="str">
            <v>Leisure transient</v>
          </cell>
          <cell r="F77">
            <v>10006.86944144637</v>
          </cell>
          <cell r="H77">
            <v>19248.154434782584</v>
          </cell>
          <cell r="I77">
            <v>16842.135130434759</v>
          </cell>
          <cell r="J77">
            <v>14436.115826086938</v>
          </cell>
        </row>
        <row r="78">
          <cell r="E78" t="str">
            <v>Group</v>
          </cell>
          <cell r="F78">
            <v>0</v>
          </cell>
          <cell r="H78">
            <v>9044.8503478260736</v>
          </cell>
          <cell r="I78">
            <v>6460.6073913043383</v>
          </cell>
          <cell r="J78">
            <v>646.0607391304344</v>
          </cell>
        </row>
        <row r="79">
          <cell r="E79" t="str">
            <v>Contract</v>
          </cell>
          <cell r="F79">
            <v>2316.4049632977703</v>
          </cell>
          <cell r="H79">
            <v>1893.6263043478236</v>
          </cell>
          <cell r="I79">
            <v>1893.6263043478236</v>
          </cell>
          <cell r="J79">
            <v>1782.2365217391282</v>
          </cell>
        </row>
        <row r="81">
          <cell r="E81" t="str">
            <v>Domestic</v>
          </cell>
          <cell r="F81">
            <v>12542.723296003929</v>
          </cell>
          <cell r="H81">
            <v>30721.302043478216</v>
          </cell>
          <cell r="I81">
            <v>25641.9279565217</v>
          </cell>
          <cell r="J81">
            <v>17399.084043478237</v>
          </cell>
        </row>
        <row r="82">
          <cell r="E82" t="str">
            <v>International</v>
          </cell>
          <cell r="F82">
            <v>365.74815209964805</v>
          </cell>
          <cell r="H82">
            <v>2673.3547826086924</v>
          </cell>
          <cell r="I82">
            <v>2227.7956521739102</v>
          </cell>
          <cell r="J82">
            <v>1336.677391304346</v>
          </cell>
        </row>
        <row r="83">
          <cell r="E83" t="str">
            <v>Overseas</v>
          </cell>
          <cell r="F83">
            <v>121.91605069988276</v>
          </cell>
          <cell r="H83">
            <v>1113.8978260869551</v>
          </cell>
          <cell r="I83">
            <v>891.1182608695641</v>
          </cell>
          <cell r="J83">
            <v>445.55913043478193</v>
          </cell>
        </row>
        <row r="84">
          <cell r="E84" t="str">
            <v>Canada</v>
          </cell>
          <cell r="F84">
            <v>121.91605069988263</v>
          </cell>
          <cell r="H84">
            <v>779.72847826086854</v>
          </cell>
          <cell r="I84">
            <v>668.33869565217299</v>
          </cell>
          <cell r="J84">
            <v>445.55913043478205</v>
          </cell>
        </row>
        <row r="85">
          <cell r="E85" t="str">
            <v>Mexico</v>
          </cell>
          <cell r="F85">
            <v>121.91605069988263</v>
          </cell>
          <cell r="H85">
            <v>779.72847826086854</v>
          </cell>
          <cell r="I85">
            <v>668.33869565217299</v>
          </cell>
          <cell r="J85">
            <v>445.55913043478205</v>
          </cell>
        </row>
        <row r="87">
          <cell r="E87" t="str">
            <v>Check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E89" t="str">
            <v>Estimated demand mix</v>
          </cell>
        </row>
        <row r="90">
          <cell r="E90" t="str">
            <v>Total</v>
          </cell>
          <cell r="F90">
            <v>1</v>
          </cell>
          <cell r="H90">
            <v>1</v>
          </cell>
          <cell r="I90">
            <v>1</v>
          </cell>
          <cell r="J90">
            <v>1</v>
          </cell>
        </row>
        <row r="91">
          <cell r="E91" t="str">
            <v>Business transient</v>
          </cell>
          <cell r="F91">
            <v>4.5334340763128048E-2</v>
          </cell>
          <cell r="H91">
            <v>9.6064042695130095E-2</v>
          </cell>
          <cell r="I91">
            <v>9.5923261390887304E-2</v>
          </cell>
          <cell r="J91">
            <v>9.9881093935790713E-2</v>
          </cell>
        </row>
        <row r="92">
          <cell r="E92" t="str">
            <v>Leisure transient</v>
          </cell>
          <cell r="F92">
            <v>0.77521722704949003</v>
          </cell>
          <cell r="H92">
            <v>0.5763842561707806</v>
          </cell>
          <cell r="I92">
            <v>0.60431654676258995</v>
          </cell>
          <cell r="J92">
            <v>0.77051129607609992</v>
          </cell>
        </row>
        <row r="93">
          <cell r="E93" t="str">
            <v>Group</v>
          </cell>
          <cell r="F93">
            <v>0</v>
          </cell>
          <cell r="H93">
            <v>0.27084723148765844</v>
          </cell>
          <cell r="I93">
            <v>0.23181454836131096</v>
          </cell>
          <cell r="J93">
            <v>3.4482758620689682E-2</v>
          </cell>
        </row>
        <row r="94">
          <cell r="E94" t="str">
            <v>Contract</v>
          </cell>
          <cell r="F94">
            <v>0.17944843218738191</v>
          </cell>
          <cell r="H94">
            <v>5.6704469646430958E-2</v>
          </cell>
          <cell r="I94">
            <v>6.7945643485211843E-2</v>
          </cell>
          <cell r="J94">
            <v>9.5124851367419744E-2</v>
          </cell>
        </row>
        <row r="96">
          <cell r="E96" t="str">
            <v>Domestic</v>
          </cell>
          <cell r="F96">
            <v>0.97166603702304499</v>
          </cell>
          <cell r="H96">
            <v>0.9199466310873915</v>
          </cell>
          <cell r="I96">
            <v>0.92006394884092724</v>
          </cell>
          <cell r="J96">
            <v>0.92865636147443509</v>
          </cell>
        </row>
        <row r="97">
          <cell r="E97" t="str">
            <v>International</v>
          </cell>
          <cell r="F97">
            <v>2.8333962976955045E-2</v>
          </cell>
          <cell r="H97">
            <v>8.0053368912608419E-2</v>
          </cell>
          <cell r="I97">
            <v>7.9936051159072763E-2</v>
          </cell>
          <cell r="J97">
            <v>7.1343638525564801E-2</v>
          </cell>
        </row>
        <row r="98">
          <cell r="E98" t="str">
            <v>Overseas</v>
          </cell>
          <cell r="F98">
            <v>9.4446543256516882E-3</v>
          </cell>
          <cell r="H98">
            <v>3.3355570380253503E-2</v>
          </cell>
          <cell r="I98">
            <v>3.1974420463629104E-2</v>
          </cell>
          <cell r="J98">
            <v>2.3781212841854929E-2</v>
          </cell>
        </row>
        <row r="99">
          <cell r="E99" t="str">
            <v>Canada</v>
          </cell>
          <cell r="F99">
            <v>9.4446543256516777E-3</v>
          </cell>
          <cell r="H99">
            <v>2.3348899266177454E-2</v>
          </cell>
          <cell r="I99">
            <v>2.3980815347721826E-2</v>
          </cell>
          <cell r="J99">
            <v>2.3781212841854936E-2</v>
          </cell>
        </row>
        <row r="100">
          <cell r="E100" t="str">
            <v>Mexico</v>
          </cell>
          <cell r="F100">
            <v>9.4446543256516777E-3</v>
          </cell>
          <cell r="H100">
            <v>2.3348899266177454E-2</v>
          </cell>
          <cell r="I100">
            <v>2.3980815347721826E-2</v>
          </cell>
          <cell r="J100">
            <v>2.3781212841854936E-2</v>
          </cell>
        </row>
        <row r="105">
          <cell r="E105" t="str">
            <v>Virus impact to demand</v>
          </cell>
        </row>
        <row r="106">
          <cell r="E106" t="str">
            <v>Total</v>
          </cell>
          <cell r="F106">
            <v>-31386.068092177793</v>
          </cell>
          <cell r="H106">
            <v>-6808.1435130434684</v>
          </cell>
          <cell r="I106">
            <v>-12333.076730434765</v>
          </cell>
          <cell r="J106">
            <v>-19368.455399999973</v>
          </cell>
        </row>
        <row r="107">
          <cell r="E107" t="str">
            <v>Business transient</v>
          </cell>
          <cell r="F107">
            <v>-4681.576346875494</v>
          </cell>
          <cell r="H107">
            <v>-1336.677391304346</v>
          </cell>
          <cell r="I107">
            <v>-1871.3483478260841</v>
          </cell>
          <cell r="J107">
            <v>-2406.019304347823</v>
          </cell>
        </row>
        <row r="108">
          <cell r="E108" t="str">
            <v>Leisure transient</v>
          </cell>
          <cell r="F108">
            <v>-13693.610814610822</v>
          </cell>
          <cell r="H108">
            <v>-2406.019304347823</v>
          </cell>
          <cell r="I108">
            <v>-4812.038608695646</v>
          </cell>
          <cell r="J108">
            <v>-6015.0482608695575</v>
          </cell>
        </row>
        <row r="109">
          <cell r="E109" t="str">
            <v>Group</v>
          </cell>
          <cell r="F109">
            <v>-13010.880930691477</v>
          </cell>
          <cell r="H109">
            <v>-2842.6672521739083</v>
          </cell>
          <cell r="I109">
            <v>-5426.9102086956436</v>
          </cell>
          <cell r="J109">
            <v>-10724.6082695652</v>
          </cell>
        </row>
        <row r="110">
          <cell r="E110" t="str">
            <v>Contract</v>
          </cell>
          <cell r="F110">
            <v>0</v>
          </cell>
          <cell r="H110">
            <v>-222.779565217391</v>
          </cell>
          <cell r="I110">
            <v>-222.779565217391</v>
          </cell>
          <cell r="J110">
            <v>-222.77956521739102</v>
          </cell>
        </row>
        <row r="112">
          <cell r="E112" t="str">
            <v>Domestic</v>
          </cell>
          <cell r="F112">
            <v>-27484.754469781547</v>
          </cell>
          <cell r="H112">
            <v>-5582.8559043478181</v>
          </cell>
          <cell r="I112">
            <v>-10662.229991304332</v>
          </cell>
          <cell r="J112">
            <v>-17029.269965217369</v>
          </cell>
        </row>
        <row r="113">
          <cell r="E113" t="str">
            <v>International</v>
          </cell>
          <cell r="F113">
            <v>-3901.3136223962447</v>
          </cell>
          <cell r="H113">
            <v>-1225.2876086956505</v>
          </cell>
          <cell r="I113">
            <v>-1670.8467391304328</v>
          </cell>
          <cell r="J113">
            <v>-2339.1854347826056</v>
          </cell>
        </row>
        <row r="114">
          <cell r="E114" t="str">
            <v>Overseas</v>
          </cell>
          <cell r="F114">
            <v>-1950.6568111981223</v>
          </cell>
          <cell r="H114">
            <v>-779.72847826086854</v>
          </cell>
          <cell r="I114">
            <v>-1002.5080434782595</v>
          </cell>
          <cell r="J114">
            <v>-1336.6773913043462</v>
          </cell>
        </row>
        <row r="115">
          <cell r="E115" t="str">
            <v>Canada</v>
          </cell>
          <cell r="F115">
            <v>-975.32840559906128</v>
          </cell>
          <cell r="H115">
            <v>-222.779565217391</v>
          </cell>
          <cell r="I115">
            <v>-334.16934782608655</v>
          </cell>
          <cell r="J115">
            <v>-501.25402173912977</v>
          </cell>
        </row>
        <row r="116">
          <cell r="E116" t="str">
            <v>Mexico</v>
          </cell>
          <cell r="F116">
            <v>-975.32840559906128</v>
          </cell>
          <cell r="H116">
            <v>-222.779565217391</v>
          </cell>
          <cell r="I116">
            <v>-334.16934782608655</v>
          </cell>
          <cell r="J116">
            <v>-501.25402173912977</v>
          </cell>
        </row>
        <row r="121">
          <cell r="E121" t="str">
            <v>Estimated ADR impact</v>
          </cell>
        </row>
        <row r="123">
          <cell r="E123" t="str">
            <v>Base 2019 historical ADR</v>
          </cell>
          <cell r="F123">
            <v>168.99534691384875</v>
          </cell>
          <cell r="H123">
            <v>147.976888264964</v>
          </cell>
          <cell r="I123">
            <v>147.976888264964</v>
          </cell>
          <cell r="J123">
            <v>147.976888264964</v>
          </cell>
        </row>
        <row r="124">
          <cell r="E124" t="str">
            <v>Base 2019 historical rmrevt</v>
          </cell>
          <cell r="F124">
            <v>57689086.790700518</v>
          </cell>
          <cell r="H124">
            <v>606578573.669999</v>
          </cell>
          <cell r="I124">
            <v>606578573.669999</v>
          </cell>
          <cell r="J124">
            <v>606578573.669999</v>
          </cell>
        </row>
        <row r="126">
          <cell r="A126" t="str">
            <v>f_adr_comb</v>
          </cell>
          <cell r="B126" t="str">
            <v>f_adr_comb_Total ADR impact</v>
          </cell>
          <cell r="E126" t="str">
            <v>Total ADR impact</v>
          </cell>
          <cell r="F126">
            <v>-0.44900000000000007</v>
          </cell>
          <cell r="H126">
            <v>-0.14000000000000001</v>
          </cell>
          <cell r="I126">
            <v>-0.22</v>
          </cell>
          <cell r="J126">
            <v>-0.3</v>
          </cell>
        </row>
        <row r="127">
          <cell r="E127" t="str">
            <v>Estimated ADR</v>
          </cell>
          <cell r="F127">
            <v>93.116436149530657</v>
          </cell>
          <cell r="H127">
            <v>127.26012390786904</v>
          </cell>
          <cell r="I127">
            <v>115.42197284667192</v>
          </cell>
          <cell r="J127">
            <v>103.5838217854748</v>
          </cell>
        </row>
        <row r="128">
          <cell r="E128" t="str">
            <v>Days</v>
          </cell>
          <cell r="F128">
            <v>7</v>
          </cell>
          <cell r="H128">
            <v>92</v>
          </cell>
          <cell r="I128">
            <v>92</v>
          </cell>
          <cell r="J128">
            <v>92</v>
          </cell>
        </row>
        <row r="129">
          <cell r="E129" t="str">
            <v>Estimated rmrevt</v>
          </cell>
          <cell r="F129">
            <v>8413936.0016976334</v>
          </cell>
          <cell r="H129">
            <v>390982351.23046982</v>
          </cell>
          <cell r="I129">
            <v>295943620.30785471</v>
          </cell>
          <cell r="J129">
            <v>178546403.15976354</v>
          </cell>
        </row>
        <row r="131">
          <cell r="A131" t="str">
            <v>f_rmrevt_comb</v>
          </cell>
          <cell r="B131" t="str">
            <v>f_rmrevt_comb_Rmrevt impact</v>
          </cell>
          <cell r="E131" t="str">
            <v>Rmrevt impact</v>
          </cell>
          <cell r="F131">
            <v>-0.85415030000000003</v>
          </cell>
          <cell r="H131">
            <v>-0.35543000000000236</v>
          </cell>
          <cell r="I131">
            <v>-0.51211000000000184</v>
          </cell>
          <cell r="J131">
            <v>-0.70565000000000111</v>
          </cell>
        </row>
        <row r="135">
          <cell r="E135" t="str">
            <v>Reference</v>
          </cell>
        </row>
        <row r="137">
          <cell r="E137" t="str">
            <v>Demand ref</v>
          </cell>
          <cell r="F137">
            <v>-0.73630859840717244</v>
          </cell>
        </row>
        <row r="138">
          <cell r="E138" t="str">
            <v>Occ ref</v>
          </cell>
        </row>
        <row r="139">
          <cell r="E139" t="str">
            <v>ADR ref</v>
          </cell>
          <cell r="F139">
            <v>-0.44900000000000007</v>
          </cell>
        </row>
        <row r="140">
          <cell r="E140" t="str">
            <v>Rmrevt</v>
          </cell>
          <cell r="F140">
            <v>-0.8547060377223521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CFEE-35B3-4671-B6B0-E7A1DA14EAEA}">
  <dimension ref="B2:AA59"/>
  <sheetViews>
    <sheetView tabSelected="1" zoomScaleNormal="100" workbookViewId="0">
      <selection activeCell="B2" sqref="B2"/>
    </sheetView>
  </sheetViews>
  <sheetFormatPr defaultRowHeight="10.5" x14ac:dyDescent="0.25"/>
  <cols>
    <col min="1" max="1" width="5" style="3" customWidth="1"/>
    <col min="2" max="2" width="8.58203125" style="3" customWidth="1"/>
    <col min="3" max="3" width="12.58203125" style="3" customWidth="1"/>
    <col min="4" max="8" width="10.58203125" style="3" customWidth="1"/>
    <col min="9" max="9" width="12.58203125" style="3" customWidth="1"/>
    <col min="10" max="10" width="2.58203125" style="3" customWidth="1"/>
    <col min="11" max="11" width="8.58203125" style="3" customWidth="1"/>
    <col min="12" max="12" width="12.58203125" style="3" customWidth="1"/>
    <col min="13" max="13" width="8.58203125" style="3" customWidth="1"/>
    <col min="14" max="18" width="8.6640625" style="3" customWidth="1"/>
    <col min="19" max="19" width="2.58203125" style="3" customWidth="1"/>
    <col min="20" max="20" width="9.75" style="3" customWidth="1"/>
    <col min="21" max="21" width="12.58203125" style="3" customWidth="1"/>
    <col min="22" max="23" width="8.6640625" style="3" customWidth="1"/>
    <col min="24" max="24" width="8.58203125" style="3" customWidth="1"/>
    <col min="25" max="27" width="8.6640625" style="3" customWidth="1"/>
    <col min="28" max="16384" width="8.6640625" style="3"/>
  </cols>
  <sheetData>
    <row r="2" spans="2:27" ht="15.5" x14ac:dyDescent="0.35">
      <c r="B2" s="1" t="s">
        <v>0</v>
      </c>
    </row>
    <row r="3" spans="2:27" x14ac:dyDescent="0.25">
      <c r="B3" s="2"/>
    </row>
    <row r="4" spans="2:27" ht="21" x14ac:dyDescent="0.25">
      <c r="B4" s="4" t="s">
        <v>1</v>
      </c>
      <c r="C4" s="5"/>
      <c r="D4" s="2">
        <v>2018</v>
      </c>
      <c r="E4" s="2">
        <v>2019</v>
      </c>
      <c r="F4" s="2">
        <v>2020</v>
      </c>
      <c r="G4" s="2">
        <v>2021</v>
      </c>
      <c r="H4" s="2">
        <v>2022</v>
      </c>
      <c r="I4" s="2">
        <v>2023</v>
      </c>
      <c r="K4" s="2" t="s">
        <v>1</v>
      </c>
      <c r="M4" s="2">
        <v>2018</v>
      </c>
      <c r="N4" s="2">
        <v>2019</v>
      </c>
      <c r="O4" s="2">
        <v>2020</v>
      </c>
      <c r="P4" s="2">
        <v>2021</v>
      </c>
      <c r="Q4" s="2">
        <v>2022</v>
      </c>
      <c r="R4" s="2">
        <v>2023</v>
      </c>
      <c r="T4" s="2" t="s">
        <v>1</v>
      </c>
      <c r="U4" s="2"/>
      <c r="V4" s="2">
        <v>2019</v>
      </c>
      <c r="W4" s="2">
        <v>2020</v>
      </c>
      <c r="X4" s="2">
        <v>2021</v>
      </c>
      <c r="Y4" s="2">
        <v>2022</v>
      </c>
      <c r="Z4" s="2">
        <v>2023</v>
      </c>
    </row>
    <row r="5" spans="2:27" x14ac:dyDescent="0.25">
      <c r="B5" s="4" t="s">
        <v>28</v>
      </c>
      <c r="C5" s="4"/>
      <c r="D5" s="6"/>
      <c r="E5" s="6"/>
      <c r="F5" s="6"/>
      <c r="G5" s="6"/>
      <c r="H5" s="6"/>
      <c r="I5" s="6"/>
      <c r="K5" s="4" t="s">
        <v>3</v>
      </c>
      <c r="N5" s="7"/>
      <c r="O5" s="8"/>
      <c r="P5" s="8"/>
      <c r="Q5" s="8"/>
      <c r="R5" s="8"/>
      <c r="S5" s="8"/>
      <c r="T5" s="2" t="s">
        <v>4</v>
      </c>
      <c r="U5" s="2"/>
    </row>
    <row r="6" spans="2:27" x14ac:dyDescent="0.25">
      <c r="B6" s="2" t="s">
        <v>31</v>
      </c>
      <c r="C6" s="9" t="s">
        <v>5</v>
      </c>
      <c r="D6" s="10">
        <v>28886.57724014335</v>
      </c>
      <c r="E6" s="10">
        <v>28788.278225736856</v>
      </c>
      <c r="F6" s="10">
        <v>19933.292194042788</v>
      </c>
      <c r="G6" s="10">
        <v>26960.738248153193</v>
      </c>
      <c r="H6" s="10">
        <v>28944.130699901591</v>
      </c>
      <c r="I6" s="10">
        <v>29777.011093698122</v>
      </c>
      <c r="L6" s="9" t="s">
        <v>5</v>
      </c>
      <c r="M6" s="11">
        <v>0</v>
      </c>
      <c r="N6" s="11">
        <f>E6/D6-1</f>
        <v>-3.4029304887630563E-3</v>
      </c>
      <c r="O6" s="11">
        <f>F6/E6-1</f>
        <v>-0.30758998375170865</v>
      </c>
      <c r="P6" s="11">
        <f>G6/F6-1</f>
        <v>0.35254818851301484</v>
      </c>
      <c r="Q6" s="11">
        <f>H6/G6-1</f>
        <v>7.3565954815212109E-2</v>
      </c>
      <c r="R6" s="11">
        <f>I6/H6-1</f>
        <v>2.8775450278054615E-2</v>
      </c>
      <c r="S6" s="8"/>
      <c r="U6" s="9" t="s">
        <v>5</v>
      </c>
      <c r="V6" s="12">
        <f>E6/$E6</f>
        <v>1</v>
      </c>
      <c r="W6" s="12">
        <f t="shared" ref="W6:Z18" si="0">F6/$E6</f>
        <v>0.69241001624829135</v>
      </c>
      <c r="X6" s="12">
        <f t="shared" si="0"/>
        <v>0.93651791318489364</v>
      </c>
      <c r="Y6" s="12">
        <f t="shared" si="0"/>
        <v>1.0054137476698901</v>
      </c>
      <c r="Z6" s="12">
        <f t="shared" si="0"/>
        <v>1.0343449809748377</v>
      </c>
      <c r="AA6" s="8"/>
    </row>
    <row r="7" spans="2:27" x14ac:dyDescent="0.25">
      <c r="B7" s="2"/>
      <c r="C7" s="9" t="s">
        <v>6</v>
      </c>
      <c r="D7" s="10">
        <v>26162.707667690713</v>
      </c>
      <c r="E7" s="10">
        <v>26894.43520925166</v>
      </c>
      <c r="F7" s="10">
        <v>23282.109137680993</v>
      </c>
      <c r="G7" s="10">
        <v>28261.573807590074</v>
      </c>
      <c r="H7" s="10">
        <v>28777.045673899276</v>
      </c>
      <c r="I7" s="10">
        <v>28968.561444180665</v>
      </c>
      <c r="L7" s="9" t="s">
        <v>6</v>
      </c>
      <c r="M7" s="11">
        <v>0</v>
      </c>
      <c r="N7" s="11">
        <f t="shared" ref="N7:R18" si="1">E7/D7-1</f>
        <v>2.7968341459725377E-2</v>
      </c>
      <c r="O7" s="11">
        <f t="shared" si="1"/>
        <v>-0.13431500023945586</v>
      </c>
      <c r="P7" s="11">
        <f t="shared" si="1"/>
        <v>0.21387515368399557</v>
      </c>
      <c r="Q7" s="11">
        <f t="shared" si="1"/>
        <v>1.8239319219043759E-2</v>
      </c>
      <c r="R7" s="11">
        <f t="shared" si="1"/>
        <v>6.6551574630571153E-3</v>
      </c>
      <c r="S7" s="8"/>
      <c r="U7" s="9" t="s">
        <v>6</v>
      </c>
      <c r="V7" s="12">
        <f t="shared" ref="V7:V18" si="2">E7/$E7</f>
        <v>1</v>
      </c>
      <c r="W7" s="12">
        <f t="shared" si="0"/>
        <v>0.86568499976054414</v>
      </c>
      <c r="X7" s="12">
        <f t="shared" si="0"/>
        <v>1.0508335121262602</v>
      </c>
      <c r="Y7" s="12">
        <f t="shared" si="0"/>
        <v>1.07</v>
      </c>
      <c r="Z7" s="12">
        <f t="shared" si="0"/>
        <v>1.0771210184854711</v>
      </c>
      <c r="AA7" s="8"/>
    </row>
    <row r="8" spans="2:27" x14ac:dyDescent="0.25">
      <c r="B8" s="2"/>
      <c r="C8" s="9" t="s">
        <v>7</v>
      </c>
      <c r="D8" s="10">
        <v>15376.350564410503</v>
      </c>
      <c r="E8" s="10">
        <v>15590.631740310027</v>
      </c>
      <c r="F8" s="10">
        <v>10769.010716770325</v>
      </c>
      <c r="G8" s="10">
        <v>14722.267498988271</v>
      </c>
      <c r="H8" s="10">
        <v>16367.957052089956</v>
      </c>
      <c r="I8" s="10">
        <v>16683.424316191507</v>
      </c>
      <c r="L8" s="9" t="s">
        <v>7</v>
      </c>
      <c r="M8" s="11">
        <v>0</v>
      </c>
      <c r="N8" s="11">
        <f t="shared" si="1"/>
        <v>1.3935762910836091E-2</v>
      </c>
      <c r="O8" s="11">
        <f t="shared" si="1"/>
        <v>-0.309263992880626</v>
      </c>
      <c r="P8" s="11">
        <f t="shared" si="1"/>
        <v>0.36709563080493868</v>
      </c>
      <c r="Q8" s="11">
        <f t="shared" si="1"/>
        <v>0.11178234285002486</v>
      </c>
      <c r="R8" s="11">
        <f t="shared" si="1"/>
        <v>1.9273466022521779E-2</v>
      </c>
      <c r="S8" s="8"/>
      <c r="U8" s="9" t="s">
        <v>7</v>
      </c>
      <c r="V8" s="12">
        <f t="shared" si="2"/>
        <v>1</v>
      </c>
      <c r="W8" s="12">
        <f t="shared" si="0"/>
        <v>0.690736007119374</v>
      </c>
      <c r="X8" s="12">
        <f t="shared" si="0"/>
        <v>0.94430217737254507</v>
      </c>
      <c r="Y8" s="12">
        <f t="shared" si="0"/>
        <v>1.049858487117628</v>
      </c>
      <c r="Z8" s="12">
        <f t="shared" si="0"/>
        <v>1.0700928989975456</v>
      </c>
      <c r="AA8" s="8"/>
    </row>
    <row r="9" spans="2:27" x14ac:dyDescent="0.25">
      <c r="B9" s="2"/>
      <c r="C9" s="9" t="s">
        <v>8</v>
      </c>
      <c r="D9" s="10">
        <v>15754.960330261123</v>
      </c>
      <c r="E9" s="10">
        <v>15865.329639601738</v>
      </c>
      <c r="F9" s="10">
        <v>11524.551578407378</v>
      </c>
      <c r="G9" s="10">
        <v>14372.36477331604</v>
      </c>
      <c r="H9" s="10">
        <v>16023.982935997752</v>
      </c>
      <c r="I9" s="10">
        <v>16310.615770108139</v>
      </c>
      <c r="L9" s="9" t="s">
        <v>8</v>
      </c>
      <c r="M9" s="11">
        <v>0</v>
      </c>
      <c r="N9" s="11">
        <f t="shared" si="1"/>
        <v>7.0053689141078568E-3</v>
      </c>
      <c r="O9" s="11">
        <f t="shared" si="1"/>
        <v>-0.27360150465195909</v>
      </c>
      <c r="P9" s="11">
        <f t="shared" si="1"/>
        <v>0.24710837341770242</v>
      </c>
      <c r="Q9" s="11">
        <f t="shared" si="1"/>
        <v>0.11491624299350733</v>
      </c>
      <c r="R9" s="11">
        <f t="shared" si="1"/>
        <v>1.7887739599776298E-2</v>
      </c>
      <c r="S9" s="8"/>
      <c r="U9" s="9" t="s">
        <v>8</v>
      </c>
      <c r="V9" s="12">
        <f t="shared" si="2"/>
        <v>1</v>
      </c>
      <c r="W9" s="12">
        <f t="shared" si="0"/>
        <v>0.72639849534804091</v>
      </c>
      <c r="X9" s="12">
        <f t="shared" si="0"/>
        <v>0.90589764598656175</v>
      </c>
      <c r="Y9" s="12">
        <f t="shared" si="0"/>
        <v>1.0099999999999998</v>
      </c>
      <c r="Z9" s="12">
        <f t="shared" si="0"/>
        <v>1.028066616995774</v>
      </c>
      <c r="AA9" s="8"/>
    </row>
    <row r="10" spans="2:27" x14ac:dyDescent="0.25">
      <c r="B10" s="2"/>
      <c r="C10" s="9" t="s">
        <v>9</v>
      </c>
      <c r="D10" s="10">
        <v>9023.4720302099249</v>
      </c>
      <c r="E10" s="10">
        <v>9330.1779386590315</v>
      </c>
      <c r="F10" s="10">
        <v>6612.6262266933891</v>
      </c>
      <c r="G10" s="10">
        <v>8493.9123947770986</v>
      </c>
      <c r="H10" s="10">
        <v>9561.5826969644731</v>
      </c>
      <c r="I10" s="10">
        <v>9670.1474763708593</v>
      </c>
      <c r="K10" s="10"/>
      <c r="L10" s="9" t="s">
        <v>9</v>
      </c>
      <c r="M10" s="11">
        <v>0</v>
      </c>
      <c r="N10" s="11">
        <f t="shared" si="1"/>
        <v>3.3989788788869379E-2</v>
      </c>
      <c r="O10" s="11">
        <f t="shared" si="1"/>
        <v>-0.29126472504941525</v>
      </c>
      <c r="P10" s="11">
        <f t="shared" si="1"/>
        <v>0.28449909364141357</v>
      </c>
      <c r="Q10" s="11">
        <f t="shared" si="1"/>
        <v>0.1256982945625722</v>
      </c>
      <c r="R10" s="11">
        <f t="shared" si="1"/>
        <v>1.1354268728005934E-2</v>
      </c>
      <c r="U10" s="9" t="s">
        <v>9</v>
      </c>
      <c r="V10" s="12">
        <f t="shared" si="2"/>
        <v>1</v>
      </c>
      <c r="W10" s="12">
        <f t="shared" si="0"/>
        <v>0.70873527495058475</v>
      </c>
      <c r="X10" s="12">
        <f t="shared" si="0"/>
        <v>0.91036981830572417</v>
      </c>
      <c r="Y10" s="12">
        <f t="shared" si="0"/>
        <v>1.0248017518879924</v>
      </c>
      <c r="Z10" s="12">
        <f t="shared" si="0"/>
        <v>1.03643762637186</v>
      </c>
      <c r="AA10" s="8"/>
    </row>
    <row r="11" spans="2:27" x14ac:dyDescent="0.25">
      <c r="B11" s="2"/>
      <c r="C11" s="9" t="s">
        <v>10</v>
      </c>
      <c r="D11" s="10">
        <v>17969.772068612379</v>
      </c>
      <c r="E11" s="10">
        <v>18450.157885521039</v>
      </c>
      <c r="F11" s="10">
        <v>15785.531907273151</v>
      </c>
      <c r="G11" s="10">
        <v>19830.630833075233</v>
      </c>
      <c r="H11" s="10">
        <v>20395.583583599815</v>
      </c>
      <c r="I11" s="10">
        <v>20769.990663493696</v>
      </c>
      <c r="K11" s="10"/>
      <c r="L11" s="9" t="s">
        <v>10</v>
      </c>
      <c r="M11" s="11">
        <v>0</v>
      </c>
      <c r="N11" s="11">
        <f t="shared" si="1"/>
        <v>2.6732994446142522E-2</v>
      </c>
      <c r="O11" s="11">
        <f t="shared" si="1"/>
        <v>-0.14442293636625092</v>
      </c>
      <c r="P11" s="11">
        <f t="shared" si="1"/>
        <v>0.25625357128056669</v>
      </c>
      <c r="Q11" s="11">
        <f t="shared" si="1"/>
        <v>2.8488894542996857E-2</v>
      </c>
      <c r="R11" s="11">
        <f t="shared" si="1"/>
        <v>1.8357262412189268E-2</v>
      </c>
      <c r="U11" s="9" t="s">
        <v>10</v>
      </c>
      <c r="V11" s="12">
        <f t="shared" si="2"/>
        <v>1</v>
      </c>
      <c r="W11" s="12">
        <f t="shared" si="0"/>
        <v>0.85557706363374908</v>
      </c>
      <c r="X11" s="12">
        <f t="shared" si="0"/>
        <v>1.074821741695638</v>
      </c>
      <c r="Y11" s="12">
        <f t="shared" si="0"/>
        <v>1.1054422249473252</v>
      </c>
      <c r="Z11" s="12">
        <f t="shared" si="0"/>
        <v>1.1257351179521977</v>
      </c>
      <c r="AA11" s="8"/>
    </row>
    <row r="12" spans="2:27" x14ac:dyDescent="0.25">
      <c r="B12" s="2"/>
      <c r="C12" s="9" t="s">
        <v>11</v>
      </c>
      <c r="D12" s="10">
        <v>82673.649679979455</v>
      </c>
      <c r="E12" s="10">
        <v>83663.759553658616</v>
      </c>
      <c r="F12" s="10">
        <v>48961.503901163487</v>
      </c>
      <c r="G12" s="10">
        <v>68344.991180378725</v>
      </c>
      <c r="H12" s="10">
        <v>79481.223477979467</v>
      </c>
      <c r="I12" s="10">
        <v>84489.702315957766</v>
      </c>
      <c r="L12" s="9" t="s">
        <v>11</v>
      </c>
      <c r="M12" s="11">
        <v>0</v>
      </c>
      <c r="N12" s="11">
        <f t="shared" si="1"/>
        <v>1.1976123922335269E-2</v>
      </c>
      <c r="O12" s="11">
        <f t="shared" si="1"/>
        <v>-0.41478240802982891</v>
      </c>
      <c r="P12" s="11">
        <f t="shared" si="1"/>
        <v>0.39589239984016555</v>
      </c>
      <c r="Q12" s="11">
        <f t="shared" si="1"/>
        <v>0.16294145489330103</v>
      </c>
      <c r="R12" s="11">
        <f t="shared" si="1"/>
        <v>6.3014616771292165E-2</v>
      </c>
      <c r="U12" s="9" t="s">
        <v>11</v>
      </c>
      <c r="V12" s="12">
        <f t="shared" si="2"/>
        <v>1</v>
      </c>
      <c r="W12" s="12">
        <f t="shared" si="0"/>
        <v>0.58521759197017109</v>
      </c>
      <c r="X12" s="12">
        <f t="shared" si="0"/>
        <v>0.81690078888392481</v>
      </c>
      <c r="Y12" s="12">
        <f t="shared" si="0"/>
        <v>0.95000779192815699</v>
      </c>
      <c r="Z12" s="12">
        <f t="shared" si="0"/>
        <v>1.0098721688662511</v>
      </c>
    </row>
    <row r="13" spans="2:27" x14ac:dyDescent="0.25">
      <c r="C13" s="9" t="s">
        <v>12</v>
      </c>
      <c r="D13" s="10">
        <v>4691.830894777263</v>
      </c>
      <c r="E13" s="10">
        <v>4810.953441206977</v>
      </c>
      <c r="F13" s="10">
        <v>4162.2487658452483</v>
      </c>
      <c r="G13" s="10">
        <v>5059.6407614736981</v>
      </c>
      <c r="H13" s="10">
        <v>5217.9444836984158</v>
      </c>
      <c r="I13" s="10">
        <v>5278.3517458593442</v>
      </c>
      <c r="K13" s="8"/>
      <c r="L13" s="9" t="s">
        <v>12</v>
      </c>
      <c r="M13" s="11">
        <v>0</v>
      </c>
      <c r="N13" s="11">
        <f t="shared" si="1"/>
        <v>2.5389352067721749E-2</v>
      </c>
      <c r="O13" s="11">
        <f t="shared" si="1"/>
        <v>-0.13483910898106322</v>
      </c>
      <c r="P13" s="11">
        <f t="shared" si="1"/>
        <v>0.21560268165427932</v>
      </c>
      <c r="Q13" s="11">
        <f t="shared" si="1"/>
        <v>3.1287541880465231E-2</v>
      </c>
      <c r="R13" s="11">
        <f t="shared" si="1"/>
        <v>1.1576831135258203E-2</v>
      </c>
      <c r="S13" s="13"/>
      <c r="U13" s="9" t="s">
        <v>12</v>
      </c>
      <c r="V13" s="12">
        <f t="shared" si="2"/>
        <v>1</v>
      </c>
      <c r="W13" s="12">
        <f t="shared" si="0"/>
        <v>0.86516089101893678</v>
      </c>
      <c r="X13" s="12">
        <f t="shared" si="0"/>
        <v>1.0516918991850253</v>
      </c>
      <c r="Y13" s="12">
        <f t="shared" si="0"/>
        <v>1.0845967535261227</v>
      </c>
      <c r="Z13" s="12">
        <f t="shared" si="0"/>
        <v>1.097152946991544</v>
      </c>
    </row>
    <row r="14" spans="2:27" x14ac:dyDescent="0.25">
      <c r="C14" s="9" t="s">
        <v>13</v>
      </c>
      <c r="D14" s="10">
        <v>44882.726740911392</v>
      </c>
      <c r="E14" s="10">
        <v>45198.102341654208</v>
      </c>
      <c r="F14" s="10">
        <v>22473.30376481215</v>
      </c>
      <c r="G14" s="10">
        <v>32630.074788274393</v>
      </c>
      <c r="H14" s="10">
        <v>42448.01922810042</v>
      </c>
      <c r="I14" s="10">
        <v>45360.420042120582</v>
      </c>
      <c r="K14" s="8"/>
      <c r="L14" s="9" t="s">
        <v>13</v>
      </c>
      <c r="M14" s="11">
        <v>0</v>
      </c>
      <c r="N14" s="11">
        <f t="shared" si="1"/>
        <v>7.0266586645535423E-3</v>
      </c>
      <c r="O14" s="11">
        <f t="shared" si="1"/>
        <v>-0.50278213906115843</v>
      </c>
      <c r="P14" s="11">
        <f t="shared" si="1"/>
        <v>0.45194828182607183</v>
      </c>
      <c r="Q14" s="11">
        <f t="shared" si="1"/>
        <v>0.30088636031426153</v>
      </c>
      <c r="R14" s="11">
        <f t="shared" si="1"/>
        <v>6.861099450530217E-2</v>
      </c>
      <c r="S14" s="13"/>
      <c r="U14" s="9" t="s">
        <v>13</v>
      </c>
      <c r="V14" s="12">
        <f t="shared" si="2"/>
        <v>1</v>
      </c>
      <c r="W14" s="12">
        <f t="shared" si="0"/>
        <v>0.49721786093884152</v>
      </c>
      <c r="X14" s="12">
        <f t="shared" si="0"/>
        <v>0.72193461888338573</v>
      </c>
      <c r="Y14" s="12">
        <f t="shared" si="0"/>
        <v>0.9391548987440711</v>
      </c>
      <c r="Z14" s="12">
        <f t="shared" si="0"/>
        <v>1.0035912503414282</v>
      </c>
    </row>
    <row r="15" spans="2:27" x14ac:dyDescent="0.25">
      <c r="C15" s="9" t="s">
        <v>14</v>
      </c>
      <c r="D15" s="10">
        <v>6023.790905017916</v>
      </c>
      <c r="E15" s="10">
        <v>6333.4002463816587</v>
      </c>
      <c r="F15" s="10">
        <v>5104.4958959183714</v>
      </c>
      <c r="G15" s="10">
        <v>6286.5946324009665</v>
      </c>
      <c r="H15" s="10">
        <v>6527.1658445155963</v>
      </c>
      <c r="I15" s="10">
        <v>6657.5311466489302</v>
      </c>
      <c r="K15" s="8"/>
      <c r="L15" s="9" t="s">
        <v>14</v>
      </c>
      <c r="M15" s="11">
        <v>0</v>
      </c>
      <c r="N15" s="11">
        <f t="shared" si="1"/>
        <v>5.1397757034666203E-2</v>
      </c>
      <c r="O15" s="11">
        <f t="shared" si="1"/>
        <v>-0.19403547899335338</v>
      </c>
      <c r="P15" s="11">
        <f t="shared" si="1"/>
        <v>0.23157991711342518</v>
      </c>
      <c r="Q15" s="11">
        <f t="shared" si="1"/>
        <v>3.8267333299133233E-2</v>
      </c>
      <c r="R15" s="11">
        <f t="shared" si="1"/>
        <v>1.9972727097607335E-2</v>
      </c>
      <c r="S15" s="13"/>
      <c r="U15" s="9" t="s">
        <v>14</v>
      </c>
      <c r="V15" s="12">
        <f t="shared" si="2"/>
        <v>1</v>
      </c>
      <c r="W15" s="12">
        <f t="shared" si="0"/>
        <v>0.80596452100664662</v>
      </c>
      <c r="X15" s="12">
        <f t="shared" si="0"/>
        <v>0.99260971797772724</v>
      </c>
      <c r="Y15" s="12">
        <f t="shared" si="0"/>
        <v>1.0305942448915395</v>
      </c>
      <c r="Z15" s="12">
        <f t="shared" si="0"/>
        <v>1.0511780224931231</v>
      </c>
    </row>
    <row r="16" spans="2:27" x14ac:dyDescent="0.25">
      <c r="C16" s="9" t="s">
        <v>15</v>
      </c>
      <c r="D16" s="10">
        <v>48570.580216333801</v>
      </c>
      <c r="E16" s="10">
        <v>48360.157431786676</v>
      </c>
      <c r="F16" s="10">
        <v>28751.046309721933</v>
      </c>
      <c r="G16" s="10">
        <v>38981.977588960464</v>
      </c>
      <c r="H16" s="10">
        <v>47911.540078929691</v>
      </c>
      <c r="I16" s="10">
        <v>49181.543643053243</v>
      </c>
      <c r="K16" s="8"/>
      <c r="L16" s="9" t="s">
        <v>15</v>
      </c>
      <c r="M16" s="11">
        <v>0</v>
      </c>
      <c r="N16" s="11">
        <f t="shared" si="1"/>
        <v>-4.3323094681986252E-3</v>
      </c>
      <c r="O16" s="11">
        <f t="shared" si="1"/>
        <v>-0.40548071312058753</v>
      </c>
      <c r="P16" s="11">
        <f t="shared" si="1"/>
        <v>0.35584552885572807</v>
      </c>
      <c r="Q16" s="11">
        <f t="shared" si="1"/>
        <v>0.22906899655337254</v>
      </c>
      <c r="R16" s="11">
        <f t="shared" si="1"/>
        <v>2.6507258210263007E-2</v>
      </c>
      <c r="S16" s="13"/>
      <c r="U16" s="9" t="s">
        <v>15</v>
      </c>
      <c r="V16" s="12">
        <f t="shared" si="2"/>
        <v>1</v>
      </c>
      <c r="W16" s="12">
        <f t="shared" si="0"/>
        <v>0.59451928687941247</v>
      </c>
      <c r="X16" s="12">
        <f t="shared" si="0"/>
        <v>0.80607631693394732</v>
      </c>
      <c r="Y16" s="12">
        <f t="shared" si="0"/>
        <v>0.99072340999944486</v>
      </c>
      <c r="Z16" s="12">
        <f t="shared" si="0"/>
        <v>1.0169847712432523</v>
      </c>
    </row>
    <row r="17" spans="2:26" x14ac:dyDescent="0.25">
      <c r="C17" s="9" t="s">
        <v>16</v>
      </c>
      <c r="D17" s="10">
        <v>95277.771511776678</v>
      </c>
      <c r="E17" s="10">
        <v>94960.974976783487</v>
      </c>
      <c r="F17" s="10">
        <v>48000.296934027116</v>
      </c>
      <c r="G17" s="10">
        <v>62261.741441237442</v>
      </c>
      <c r="H17" s="10">
        <v>76374.048022903764</v>
      </c>
      <c r="I17" s="10">
        <v>93359.841000196306</v>
      </c>
      <c r="K17" s="8"/>
      <c r="L17" s="9" t="s">
        <v>16</v>
      </c>
      <c r="M17" s="11">
        <v>0</v>
      </c>
      <c r="N17" s="11">
        <f t="shared" si="1"/>
        <v>-3.3249784285103168E-3</v>
      </c>
      <c r="O17" s="11">
        <f t="shared" si="1"/>
        <v>-0.4945260729919585</v>
      </c>
      <c r="P17" s="11">
        <f t="shared" si="1"/>
        <v>0.29711158926395043</v>
      </c>
      <c r="Q17" s="11">
        <f t="shared" si="1"/>
        <v>0.22666096795550605</v>
      </c>
      <c r="R17" s="11">
        <f t="shared" si="1"/>
        <v>0.22240268019051035</v>
      </c>
      <c r="U17" s="9" t="s">
        <v>16</v>
      </c>
      <c r="V17" s="12">
        <f t="shared" si="2"/>
        <v>1</v>
      </c>
      <c r="W17" s="12">
        <f t="shared" si="0"/>
        <v>0.5054739270080415</v>
      </c>
      <c r="X17" s="12">
        <f t="shared" si="0"/>
        <v>0.65565608879289083</v>
      </c>
      <c r="Y17" s="12">
        <f t="shared" si="0"/>
        <v>0.8042677325246087</v>
      </c>
      <c r="Z17" s="12">
        <f t="shared" si="0"/>
        <v>0.98313903182882612</v>
      </c>
    </row>
    <row r="18" spans="2:26" x14ac:dyDescent="0.25">
      <c r="B18" s="2"/>
      <c r="C18" s="14" t="s">
        <v>17</v>
      </c>
      <c r="D18" s="15">
        <v>395294.18985012447</v>
      </c>
      <c r="E18" s="15">
        <v>398246.35863055196</v>
      </c>
      <c r="F18" s="15">
        <v>245360.01733235634</v>
      </c>
      <c r="G18" s="15">
        <v>326206.5079486256</v>
      </c>
      <c r="H18" s="15">
        <v>378030.22377858026</v>
      </c>
      <c r="I18" s="15">
        <v>406507.14065787924</v>
      </c>
      <c r="K18" s="8"/>
      <c r="L18" s="14" t="s">
        <v>17</v>
      </c>
      <c r="M18" s="16">
        <v>0</v>
      </c>
      <c r="N18" s="16">
        <f t="shared" si="1"/>
        <v>7.4682827530219154E-3</v>
      </c>
      <c r="O18" s="16">
        <f t="shared" si="1"/>
        <v>-0.38389890575252272</v>
      </c>
      <c r="P18" s="16">
        <f t="shared" si="1"/>
        <v>0.32950148722380201</v>
      </c>
      <c r="Q18" s="16">
        <f t="shared" si="1"/>
        <v>0.15886781706426412</v>
      </c>
      <c r="R18" s="16">
        <f t="shared" si="1"/>
        <v>7.5329735793766783E-2</v>
      </c>
      <c r="U18" s="14" t="s">
        <v>17</v>
      </c>
      <c r="V18" s="17">
        <f t="shared" si="2"/>
        <v>1</v>
      </c>
      <c r="W18" s="17">
        <f t="shared" si="0"/>
        <v>0.61610109424747728</v>
      </c>
      <c r="X18" s="17">
        <f t="shared" si="0"/>
        <v>0.81910732108223294</v>
      </c>
      <c r="Y18" s="17">
        <f t="shared" si="0"/>
        <v>0.94923711312392456</v>
      </c>
      <c r="Z18" s="17">
        <f t="shared" si="0"/>
        <v>1.0207428940611876</v>
      </c>
    </row>
    <row r="19" spans="2:26" x14ac:dyDescent="0.25">
      <c r="B19" s="2"/>
      <c r="C19" s="7"/>
      <c r="D19" s="18"/>
      <c r="E19" s="18"/>
      <c r="F19" s="18"/>
      <c r="G19" s="18"/>
      <c r="H19" s="18"/>
      <c r="I19" s="19"/>
      <c r="K19" s="8"/>
      <c r="P19" s="8"/>
      <c r="Q19" s="8"/>
      <c r="R19" s="8"/>
      <c r="S19" s="8"/>
      <c r="T19" s="8"/>
      <c r="U19" s="8"/>
      <c r="V19" s="20"/>
    </row>
    <row r="20" spans="2:26" ht="5" customHeight="1" x14ac:dyDescent="0.25"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3" spans="2:26" x14ac:dyDescent="0.25">
      <c r="B23" s="4" t="s">
        <v>18</v>
      </c>
      <c r="C23" s="5"/>
      <c r="D23" s="2">
        <v>2018</v>
      </c>
      <c r="E23" s="2">
        <v>2019</v>
      </c>
      <c r="F23" s="2">
        <v>2020</v>
      </c>
      <c r="G23" s="2">
        <v>2021</v>
      </c>
      <c r="H23" s="2">
        <v>2022</v>
      </c>
      <c r="I23" s="2">
        <v>2023</v>
      </c>
      <c r="K23" s="4" t="s">
        <v>18</v>
      </c>
      <c r="M23" s="2">
        <v>2018</v>
      </c>
      <c r="N23" s="2">
        <v>2019</v>
      </c>
      <c r="O23" s="2">
        <v>2020</v>
      </c>
      <c r="P23" s="2">
        <v>2021</v>
      </c>
      <c r="Q23" s="2">
        <v>2022</v>
      </c>
      <c r="R23" s="2">
        <v>2023</v>
      </c>
      <c r="T23" s="4" t="s">
        <v>18</v>
      </c>
      <c r="U23" s="2"/>
      <c r="V23" s="2">
        <v>2019</v>
      </c>
      <c r="W23" s="2">
        <v>2020</v>
      </c>
      <c r="X23" s="2">
        <v>2021</v>
      </c>
      <c r="Y23" s="2">
        <v>2022</v>
      </c>
      <c r="Z23" s="2">
        <v>2023</v>
      </c>
    </row>
    <row r="24" spans="2:26" x14ac:dyDescent="0.25">
      <c r="B24" s="4" t="s">
        <v>2</v>
      </c>
      <c r="C24" s="4"/>
      <c r="D24" s="6"/>
      <c r="E24" s="6"/>
      <c r="F24" s="6"/>
      <c r="G24" s="6"/>
      <c r="H24" s="6"/>
      <c r="I24" s="6"/>
      <c r="K24" s="4" t="s">
        <v>3</v>
      </c>
      <c r="N24" s="7"/>
      <c r="O24" s="8"/>
      <c r="P24" s="8"/>
      <c r="Q24" s="8"/>
      <c r="R24" s="8"/>
      <c r="S24" s="8"/>
      <c r="T24" s="2" t="s">
        <v>4</v>
      </c>
      <c r="U24" s="2"/>
    </row>
    <row r="25" spans="2:26" x14ac:dyDescent="0.25">
      <c r="B25" s="2"/>
      <c r="C25" s="9" t="s">
        <v>5</v>
      </c>
      <c r="D25" s="11">
        <v>0.72099281767486212</v>
      </c>
      <c r="E25" s="11">
        <v>0.70836863025539598</v>
      </c>
      <c r="F25" s="11">
        <v>0.49213752377060715</v>
      </c>
      <c r="G25" s="11">
        <v>0.64094263593716028</v>
      </c>
      <c r="H25" s="11">
        <v>0.68084071627920573</v>
      </c>
      <c r="I25" s="11">
        <v>0.69565965246921424</v>
      </c>
      <c r="L25" s="9" t="s">
        <v>5</v>
      </c>
      <c r="M25" s="11">
        <v>0</v>
      </c>
      <c r="N25" s="11">
        <f>E25/D25-1</f>
        <v>-1.7509449622782669E-2</v>
      </c>
      <c r="O25" s="11">
        <f>F25/E25-1</f>
        <v>-0.30525223344069974</v>
      </c>
      <c r="P25" s="11">
        <f>G25/F25-1</f>
        <v>0.3023648979790321</v>
      </c>
      <c r="Q25" s="11">
        <f>H25/G25-1</f>
        <v>6.2249065836770479E-2</v>
      </c>
      <c r="R25" s="11">
        <f>I25/H25-1</f>
        <v>2.1765643322558592E-2</v>
      </c>
      <c r="S25" s="8"/>
      <c r="U25" s="9" t="s">
        <v>5</v>
      </c>
      <c r="V25" s="12">
        <f>E25/$E25</f>
        <v>1</v>
      </c>
      <c r="W25" s="12">
        <f t="shared" ref="W25:Z37" si="3">F25/$E25</f>
        <v>0.69474776655930026</v>
      </c>
      <c r="X25" s="12">
        <f t="shared" si="3"/>
        <v>0.9048151041161635</v>
      </c>
      <c r="Y25" s="12">
        <f t="shared" si="3"/>
        <v>0.96113899910239486</v>
      </c>
      <c r="Z25" s="12">
        <f t="shared" si="3"/>
        <v>0.98205880774025855</v>
      </c>
    </row>
    <row r="26" spans="2:26" x14ac:dyDescent="0.25">
      <c r="B26" s="2"/>
      <c r="C26" s="9" t="s">
        <v>6</v>
      </c>
      <c r="D26" s="11">
        <v>0.6768157510930688</v>
      </c>
      <c r="E26" s="11">
        <v>0.68497294457324642</v>
      </c>
      <c r="F26" s="11">
        <v>0.57970492350184233</v>
      </c>
      <c r="G26" s="11">
        <v>0.68032226047108657</v>
      </c>
      <c r="H26" s="11">
        <v>0.68314587197896681</v>
      </c>
      <c r="I26" s="11">
        <v>0.68072287725798875</v>
      </c>
      <c r="L26" s="9" t="s">
        <v>6</v>
      </c>
      <c r="M26" s="11">
        <v>0</v>
      </c>
      <c r="N26" s="11">
        <f t="shared" ref="N26:R37" si="4">E26/D26-1</f>
        <v>1.2052310347393069E-2</v>
      </c>
      <c r="O26" s="11">
        <f t="shared" si="4"/>
        <v>-0.15368201314431251</v>
      </c>
      <c r="P26" s="11">
        <f t="shared" si="4"/>
        <v>0.17356646957807742</v>
      </c>
      <c r="Q26" s="11">
        <f t="shared" si="4"/>
        <v>4.1504029368744089E-3</v>
      </c>
      <c r="R26" s="11">
        <f t="shared" si="4"/>
        <v>-3.5468189450651444E-3</v>
      </c>
      <c r="S26" s="8"/>
      <c r="U26" s="9" t="s">
        <v>6</v>
      </c>
      <c r="V26" s="12">
        <f t="shared" ref="V26:V37" si="5">E26/$E26</f>
        <v>1</v>
      </c>
      <c r="W26" s="12">
        <f t="shared" si="3"/>
        <v>0.84631798685568749</v>
      </c>
      <c r="X26" s="12">
        <f t="shared" si="3"/>
        <v>0.99321041197465498</v>
      </c>
      <c r="Y26" s="12">
        <f t="shared" si="3"/>
        <v>0.99733263538544881</v>
      </c>
      <c r="Z26" s="12">
        <f t="shared" si="3"/>
        <v>0.99379527709973192</v>
      </c>
    </row>
    <row r="27" spans="2:26" x14ac:dyDescent="0.25">
      <c r="B27" s="2"/>
      <c r="C27" s="9" t="s">
        <v>7</v>
      </c>
      <c r="D27" s="11">
        <v>0.61852394189042537</v>
      </c>
      <c r="E27" s="11">
        <v>0.62113245801423733</v>
      </c>
      <c r="F27" s="11">
        <v>0.47710303699787304</v>
      </c>
      <c r="G27" s="11">
        <v>0.55742772776245653</v>
      </c>
      <c r="H27" s="11">
        <v>0.61973011355094187</v>
      </c>
      <c r="I27" s="11">
        <v>0.62819981086693122</v>
      </c>
      <c r="L27" s="9" t="s">
        <v>7</v>
      </c>
      <c r="M27" s="11">
        <v>0</v>
      </c>
      <c r="N27" s="11">
        <f t="shared" si="4"/>
        <v>4.2173244189052106E-3</v>
      </c>
      <c r="O27" s="11">
        <f t="shared" si="4"/>
        <v>-0.23188197486382678</v>
      </c>
      <c r="P27" s="11">
        <f t="shared" si="4"/>
        <v>0.16835921076926952</v>
      </c>
      <c r="Q27" s="11">
        <f t="shared" si="4"/>
        <v>0.11176764750933788</v>
      </c>
      <c r="R27" s="11">
        <f t="shared" si="4"/>
        <v>1.3666751269289623E-2</v>
      </c>
      <c r="S27" s="8"/>
      <c r="U27" s="9" t="s">
        <v>7</v>
      </c>
      <c r="V27" s="12">
        <f t="shared" si="5"/>
        <v>1</v>
      </c>
      <c r="W27" s="12">
        <f t="shared" si="3"/>
        <v>0.76811802513617322</v>
      </c>
      <c r="X27" s="12">
        <f t="shared" si="3"/>
        <v>0.89743776962574928</v>
      </c>
      <c r="Y27" s="12">
        <f t="shared" si="3"/>
        <v>0.99774227792284631</v>
      </c>
      <c r="Z27" s="12">
        <f t="shared" si="3"/>
        <v>1.0113781734660723</v>
      </c>
    </row>
    <row r="28" spans="2:26" x14ac:dyDescent="0.25">
      <c r="B28" s="2"/>
      <c r="C28" s="9" t="s">
        <v>8</v>
      </c>
      <c r="D28" s="11">
        <v>0.75127965016146825</v>
      </c>
      <c r="E28" s="11">
        <v>0.75335439398223636</v>
      </c>
      <c r="F28" s="11">
        <v>0.5445613371642668</v>
      </c>
      <c r="G28" s="11">
        <v>0.66806503599125333</v>
      </c>
      <c r="H28" s="11">
        <v>0.73960550795183222</v>
      </c>
      <c r="I28" s="11">
        <v>0.75033960679814171</v>
      </c>
      <c r="L28" s="9" t="s">
        <v>8</v>
      </c>
      <c r="M28" s="11">
        <v>0</v>
      </c>
      <c r="N28" s="11">
        <f t="shared" si="4"/>
        <v>2.7616132292711537E-3</v>
      </c>
      <c r="O28" s="11">
        <f t="shared" si="4"/>
        <v>-0.27715117677125112</v>
      </c>
      <c r="P28" s="11">
        <f t="shared" si="4"/>
        <v>0.2267948353992888</v>
      </c>
      <c r="Q28" s="11">
        <f t="shared" si="4"/>
        <v>0.10708608908776296</v>
      </c>
      <c r="R28" s="11">
        <f t="shared" si="4"/>
        <v>1.4513275970638784E-2</v>
      </c>
      <c r="S28" s="8"/>
      <c r="U28" s="9" t="s">
        <v>8</v>
      </c>
      <c r="V28" s="12">
        <f t="shared" si="5"/>
        <v>1</v>
      </c>
      <c r="W28" s="12">
        <f t="shared" si="3"/>
        <v>0.72284882322874888</v>
      </c>
      <c r="X28" s="12">
        <f t="shared" si="3"/>
        <v>0.88678720311148262</v>
      </c>
      <c r="Y28" s="12">
        <f t="shared" si="3"/>
        <v>0.98174977654576689</v>
      </c>
      <c r="Z28" s="12">
        <f t="shared" si="3"/>
        <v>0.99599818198688872</v>
      </c>
    </row>
    <row r="29" spans="2:26" x14ac:dyDescent="0.25">
      <c r="B29" s="2"/>
      <c r="C29" s="9" t="s">
        <v>9</v>
      </c>
      <c r="D29" s="11">
        <v>0.62838278277672155</v>
      </c>
      <c r="E29" s="11">
        <v>0.64112082494292888</v>
      </c>
      <c r="F29" s="11">
        <v>0.47963633392158334</v>
      </c>
      <c r="G29" s="11">
        <v>0.57288681212097348</v>
      </c>
      <c r="H29" s="11">
        <v>0.63877219942097796</v>
      </c>
      <c r="I29" s="11">
        <v>0.6428345085844771</v>
      </c>
      <c r="K29" s="10"/>
      <c r="L29" s="9" t="s">
        <v>9</v>
      </c>
      <c r="M29" s="11">
        <v>0</v>
      </c>
      <c r="N29" s="11">
        <f t="shared" si="4"/>
        <v>2.0271150826125517E-2</v>
      </c>
      <c r="O29" s="11">
        <f t="shared" si="4"/>
        <v>-0.25187840534694927</v>
      </c>
      <c r="P29" s="11">
        <f t="shared" si="4"/>
        <v>0.19441912883654866</v>
      </c>
      <c r="Q29" s="11">
        <f t="shared" si="4"/>
        <v>0.11500594167298073</v>
      </c>
      <c r="R29" s="11">
        <f t="shared" si="4"/>
        <v>6.3595584892102153E-3</v>
      </c>
      <c r="U29" s="9" t="s">
        <v>9</v>
      </c>
      <c r="V29" s="12">
        <f t="shared" si="5"/>
        <v>1</v>
      </c>
      <c r="W29" s="12">
        <f t="shared" si="3"/>
        <v>0.74812159465305073</v>
      </c>
      <c r="X29" s="12">
        <f t="shared" si="3"/>
        <v>0.89357074334930642</v>
      </c>
      <c r="Y29" s="12">
        <f t="shared" si="3"/>
        <v>0.99633668813961862</v>
      </c>
      <c r="Z29" s="12">
        <f t="shared" si="3"/>
        <v>1.0026729495827884</v>
      </c>
    </row>
    <row r="30" spans="2:26" x14ac:dyDescent="0.25">
      <c r="B30" s="2"/>
      <c r="C30" s="9" t="s">
        <v>10</v>
      </c>
      <c r="D30" s="11">
        <v>0.7217887118610915</v>
      </c>
      <c r="E30" s="11">
        <v>0.71924130965202038</v>
      </c>
      <c r="F30" s="11">
        <v>0.60150635998754542</v>
      </c>
      <c r="G30" s="11">
        <v>0.71541110187311574</v>
      </c>
      <c r="H30" s="11">
        <v>0.72460095973052141</v>
      </c>
      <c r="I30" s="11">
        <v>0.72856098268158487</v>
      </c>
      <c r="K30" s="10"/>
      <c r="L30" s="9" t="s">
        <v>10</v>
      </c>
      <c r="M30" s="11">
        <v>0</v>
      </c>
      <c r="N30" s="11">
        <f t="shared" si="4"/>
        <v>-3.5292907290040976E-3</v>
      </c>
      <c r="O30" s="11">
        <f t="shared" si="4"/>
        <v>-0.16369325299382054</v>
      </c>
      <c r="P30" s="11">
        <f t="shared" si="4"/>
        <v>0.18936581466558189</v>
      </c>
      <c r="Q30" s="11">
        <f t="shared" si="4"/>
        <v>1.2845562269504063E-2</v>
      </c>
      <c r="R30" s="11">
        <f t="shared" si="4"/>
        <v>5.465108619972181E-3</v>
      </c>
      <c r="U30" s="9" t="s">
        <v>10</v>
      </c>
      <c r="V30" s="12">
        <f t="shared" si="5"/>
        <v>1</v>
      </c>
      <c r="W30" s="12">
        <f t="shared" si="3"/>
        <v>0.83630674700617946</v>
      </c>
      <c r="X30" s="12">
        <f t="shared" si="3"/>
        <v>0.99467465546332734</v>
      </c>
      <c r="Y30" s="12">
        <f t="shared" si="3"/>
        <v>1.0074518106879791</v>
      </c>
      <c r="Z30" s="12">
        <f t="shared" si="3"/>
        <v>1.0129576442627768</v>
      </c>
    </row>
    <row r="31" spans="2:26" x14ac:dyDescent="0.25">
      <c r="B31" s="2"/>
      <c r="C31" s="9" t="s">
        <v>11</v>
      </c>
      <c r="D31" s="11">
        <v>0.79710158825125987</v>
      </c>
      <c r="E31" s="11">
        <v>0.79632686597519997</v>
      </c>
      <c r="F31" s="11">
        <v>0.49235499455634091</v>
      </c>
      <c r="G31" s="11">
        <v>0.63448100247886763</v>
      </c>
      <c r="H31" s="11">
        <v>0.70027634845185383</v>
      </c>
      <c r="I31" s="11">
        <v>0.73053436616445422</v>
      </c>
      <c r="L31" s="9" t="s">
        <v>11</v>
      </c>
      <c r="M31" s="11">
        <v>0</v>
      </c>
      <c r="N31" s="11">
        <f t="shared" si="4"/>
        <v>-9.7192414050950582E-4</v>
      </c>
      <c r="O31" s="11">
        <f t="shared" si="4"/>
        <v>-0.38171746352750291</v>
      </c>
      <c r="P31" s="11">
        <f t="shared" si="4"/>
        <v>0.28866571781321304</v>
      </c>
      <c r="Q31" s="11">
        <f t="shared" si="4"/>
        <v>0.10369947361060294</v>
      </c>
      <c r="R31" s="11">
        <f t="shared" si="4"/>
        <v>4.3208681514795844E-2</v>
      </c>
      <c r="U31" s="9" t="s">
        <v>11</v>
      </c>
      <c r="V31" s="12">
        <f t="shared" si="5"/>
        <v>1</v>
      </c>
      <c r="W31" s="12">
        <f t="shared" si="3"/>
        <v>0.61828253647249709</v>
      </c>
      <c r="X31" s="12">
        <f t="shared" si="3"/>
        <v>0.79675950867470458</v>
      </c>
      <c r="Y31" s="12">
        <f t="shared" si="3"/>
        <v>0.87938305031851405</v>
      </c>
      <c r="Z31" s="12">
        <f t="shared" si="3"/>
        <v>0.91738003246923638</v>
      </c>
    </row>
    <row r="32" spans="2:26" x14ac:dyDescent="0.25">
      <c r="C32" s="9" t="s">
        <v>12</v>
      </c>
      <c r="D32" s="11">
        <v>0.65127382314806603</v>
      </c>
      <c r="E32" s="11">
        <v>0.66834268690071463</v>
      </c>
      <c r="F32" s="11">
        <v>0.57498889312438672</v>
      </c>
      <c r="G32" s="11">
        <v>0.67270448170513275</v>
      </c>
      <c r="H32" s="11">
        <v>0.69258522728304861</v>
      </c>
      <c r="I32" s="11">
        <v>0.69881439392758593</v>
      </c>
      <c r="K32" s="8"/>
      <c r="L32" s="9" t="s">
        <v>12</v>
      </c>
      <c r="M32" s="11">
        <v>0</v>
      </c>
      <c r="N32" s="11">
        <f t="shared" si="4"/>
        <v>2.620842899863951E-2</v>
      </c>
      <c r="O32" s="11">
        <f t="shared" si="4"/>
        <v>-0.1396795320814157</v>
      </c>
      <c r="P32" s="11">
        <f t="shared" si="4"/>
        <v>0.16994343673279855</v>
      </c>
      <c r="Q32" s="11">
        <f t="shared" si="4"/>
        <v>2.9553460871144077E-2</v>
      </c>
      <c r="R32" s="11">
        <f t="shared" si="4"/>
        <v>8.9940795719449795E-3</v>
      </c>
      <c r="S32" s="13"/>
      <c r="U32" s="9" t="s">
        <v>12</v>
      </c>
      <c r="V32" s="12">
        <f t="shared" si="5"/>
        <v>1</v>
      </c>
      <c r="W32" s="12">
        <f t="shared" si="3"/>
        <v>0.8603204679185843</v>
      </c>
      <c r="X32" s="12">
        <f t="shared" si="3"/>
        <v>1.0065262849282379</v>
      </c>
      <c r="Y32" s="12">
        <f t="shared" si="3"/>
        <v>1.0362726201056425</v>
      </c>
      <c r="Z32" s="12">
        <f t="shared" si="3"/>
        <v>1.0455929385091005</v>
      </c>
    </row>
    <row r="33" spans="2:26" x14ac:dyDescent="0.25">
      <c r="C33" s="9" t="s">
        <v>13</v>
      </c>
      <c r="D33" s="11">
        <v>0.77557289762463077</v>
      </c>
      <c r="E33" s="11">
        <v>0.78054264396874606</v>
      </c>
      <c r="F33" s="11">
        <v>0.44227759019690926</v>
      </c>
      <c r="G33" s="11">
        <v>0.56924201644036965</v>
      </c>
      <c r="H33" s="11">
        <v>0.69748199139573785</v>
      </c>
      <c r="I33" s="11">
        <v>0.74479728165109815</v>
      </c>
      <c r="K33" s="8"/>
      <c r="L33" s="9" t="s">
        <v>13</v>
      </c>
      <c r="M33" s="11">
        <v>0</v>
      </c>
      <c r="N33" s="11">
        <f t="shared" si="4"/>
        <v>6.4078391074988694E-3</v>
      </c>
      <c r="O33" s="11">
        <f t="shared" si="4"/>
        <v>-0.43337165033276692</v>
      </c>
      <c r="P33" s="11">
        <f t="shared" si="4"/>
        <v>0.28706954423563213</v>
      </c>
      <c r="Q33" s="11">
        <f t="shared" si="4"/>
        <v>0.22528199122982673</v>
      </c>
      <c r="R33" s="11">
        <f t="shared" si="4"/>
        <v>6.7837293061398185E-2</v>
      </c>
      <c r="S33" s="13"/>
      <c r="U33" s="9" t="s">
        <v>13</v>
      </c>
      <c r="V33" s="12">
        <f t="shared" si="5"/>
        <v>1</v>
      </c>
      <c r="W33" s="12">
        <f t="shared" si="3"/>
        <v>0.56662834966723308</v>
      </c>
      <c r="X33" s="12">
        <f t="shared" si="3"/>
        <v>0.72929009175719406</v>
      </c>
      <c r="Y33" s="12">
        <f t="shared" si="3"/>
        <v>0.89358601581243768</v>
      </c>
      <c r="Z33" s="12">
        <f t="shared" si="3"/>
        <v>0.95420447224267324</v>
      </c>
    </row>
    <row r="34" spans="2:26" x14ac:dyDescent="0.25">
      <c r="C34" s="9" t="s">
        <v>14</v>
      </c>
      <c r="D34" s="11">
        <v>0.66875280655208613</v>
      </c>
      <c r="E34" s="11">
        <v>0.71085922289484915</v>
      </c>
      <c r="F34" s="11">
        <v>0.57121762455024028</v>
      </c>
      <c r="G34" s="11">
        <v>0.67567532680243514</v>
      </c>
      <c r="H34" s="11">
        <v>0.69948972299599321</v>
      </c>
      <c r="I34" s="11">
        <v>0.71077177517413748</v>
      </c>
      <c r="K34" s="8"/>
      <c r="L34" s="9" t="s">
        <v>14</v>
      </c>
      <c r="M34" s="11">
        <v>0</v>
      </c>
      <c r="N34" s="11">
        <f t="shared" si="4"/>
        <v>6.2962601323279133E-2</v>
      </c>
      <c r="O34" s="11">
        <f t="shared" si="4"/>
        <v>-0.1964405804231435</v>
      </c>
      <c r="P34" s="11">
        <f t="shared" si="4"/>
        <v>0.18286848612985596</v>
      </c>
      <c r="Q34" s="11">
        <f t="shared" si="4"/>
        <v>3.524532456476881E-2</v>
      </c>
      <c r="R34" s="11">
        <f t="shared" si="4"/>
        <v>1.6128974890184278E-2</v>
      </c>
      <c r="S34" s="13"/>
      <c r="U34" s="9" t="s">
        <v>14</v>
      </c>
      <c r="V34" s="12">
        <f t="shared" si="5"/>
        <v>1</v>
      </c>
      <c r="W34" s="12">
        <f t="shared" si="3"/>
        <v>0.8035594195768565</v>
      </c>
      <c r="X34" s="12">
        <f t="shared" si="3"/>
        <v>0.95050511415026206</v>
      </c>
      <c r="Y34" s="12">
        <f t="shared" si="3"/>
        <v>0.98400597539896062</v>
      </c>
      <c r="Z34" s="12">
        <f t="shared" si="3"/>
        <v>0.99987698306796169</v>
      </c>
    </row>
    <row r="35" spans="2:26" x14ac:dyDescent="0.25">
      <c r="C35" s="9" t="s">
        <v>15</v>
      </c>
      <c r="D35" s="11">
        <v>0.78909832688350989</v>
      </c>
      <c r="E35" s="11">
        <v>0.76659131270863512</v>
      </c>
      <c r="F35" s="11">
        <v>0.48591127683916102</v>
      </c>
      <c r="G35" s="11">
        <v>0.61516686882418115</v>
      </c>
      <c r="H35" s="11">
        <v>0.74710518862657549</v>
      </c>
      <c r="I35" s="11">
        <v>0.76592130831881611</v>
      </c>
      <c r="K35" s="8"/>
      <c r="L35" s="9" t="s">
        <v>15</v>
      </c>
      <c r="M35" s="11">
        <v>0</v>
      </c>
      <c r="N35" s="11">
        <f t="shared" si="4"/>
        <v>-2.8522445692876652E-2</v>
      </c>
      <c r="O35" s="11">
        <f t="shared" si="4"/>
        <v>-0.36614038173447783</v>
      </c>
      <c r="P35" s="11">
        <f t="shared" si="4"/>
        <v>0.26600656981213544</v>
      </c>
      <c r="Q35" s="11">
        <f t="shared" si="4"/>
        <v>0.21447565935171187</v>
      </c>
      <c r="R35" s="11">
        <f t="shared" si="4"/>
        <v>2.518536877896782E-2</v>
      </c>
      <c r="S35" s="13"/>
      <c r="U35" s="9" t="s">
        <v>15</v>
      </c>
      <c r="V35" s="12">
        <f t="shared" si="5"/>
        <v>1</v>
      </c>
      <c r="W35" s="12">
        <f t="shared" si="3"/>
        <v>0.63385961826552217</v>
      </c>
      <c r="X35" s="12">
        <f t="shared" si="3"/>
        <v>0.80247044106276333</v>
      </c>
      <c r="Y35" s="12">
        <f t="shared" si="3"/>
        <v>0.97458081801995855</v>
      </c>
      <c r="Z35" s="12">
        <f t="shared" si="3"/>
        <v>0.99912599532669932</v>
      </c>
    </row>
    <row r="36" spans="2:26" x14ac:dyDescent="0.25">
      <c r="C36" s="9" t="s">
        <v>16</v>
      </c>
      <c r="D36" s="11">
        <v>0.79013337001210082</v>
      </c>
      <c r="E36" s="11">
        <v>0.77575154565397331</v>
      </c>
      <c r="F36" s="11">
        <v>0.43820980473790527</v>
      </c>
      <c r="G36" s="11">
        <v>0.52901544328976435</v>
      </c>
      <c r="H36" s="11">
        <v>0.5997498168999732</v>
      </c>
      <c r="I36" s="11">
        <v>0.72023566037365883</v>
      </c>
      <c r="K36" s="8"/>
      <c r="L36" s="9" t="s">
        <v>16</v>
      </c>
      <c r="M36" s="11">
        <v>0</v>
      </c>
      <c r="N36" s="11">
        <f t="shared" si="4"/>
        <v>-1.8201768086199444E-2</v>
      </c>
      <c r="O36" s="11">
        <f t="shared" si="4"/>
        <v>-0.43511578263310313</v>
      </c>
      <c r="P36" s="11">
        <f t="shared" si="4"/>
        <v>0.20721955001935721</v>
      </c>
      <c r="Q36" s="11">
        <f t="shared" si="4"/>
        <v>0.13370946823468177</v>
      </c>
      <c r="R36" s="11">
        <f t="shared" si="4"/>
        <v>0.20089350605634348</v>
      </c>
      <c r="U36" s="9" t="s">
        <v>16</v>
      </c>
      <c r="V36" s="12">
        <f t="shared" si="5"/>
        <v>1</v>
      </c>
      <c r="W36" s="12">
        <f t="shared" si="3"/>
        <v>0.56488421736689687</v>
      </c>
      <c r="X36" s="12">
        <f t="shared" si="3"/>
        <v>0.68193927070270199</v>
      </c>
      <c r="Y36" s="12">
        <f t="shared" si="3"/>
        <v>0.77312100795670691</v>
      </c>
      <c r="Z36" s="12">
        <f t="shared" si="3"/>
        <v>0.92843599785094399</v>
      </c>
    </row>
    <row r="37" spans="2:26" x14ac:dyDescent="0.25">
      <c r="B37" s="2"/>
      <c r="C37" s="14" t="s">
        <v>17</v>
      </c>
      <c r="D37" s="16">
        <v>0.75474779686196425</v>
      </c>
      <c r="E37" s="16">
        <v>0.75021778391373684</v>
      </c>
      <c r="F37" s="16">
        <v>0.49114438341198063</v>
      </c>
      <c r="G37" s="16">
        <v>0.60745745802956963</v>
      </c>
      <c r="H37" s="16">
        <v>0.6768348820943465</v>
      </c>
      <c r="I37" s="16">
        <v>0.72009360141716405</v>
      </c>
      <c r="K37" s="8"/>
      <c r="L37" s="14" t="s">
        <v>17</v>
      </c>
      <c r="M37" s="16">
        <v>0</v>
      </c>
      <c r="N37" s="16">
        <f t="shared" si="4"/>
        <v>-6.0020220887850861E-3</v>
      </c>
      <c r="O37" s="16">
        <f t="shared" si="4"/>
        <v>-0.34533092397546461</v>
      </c>
      <c r="P37" s="16">
        <f t="shared" si="4"/>
        <v>0.23682053291450056</v>
      </c>
      <c r="Q37" s="16">
        <f t="shared" si="4"/>
        <v>0.11420951895103704</v>
      </c>
      <c r="R37" s="16">
        <f t="shared" si="4"/>
        <v>6.39132533904887E-2</v>
      </c>
      <c r="U37" s="14" t="s">
        <v>17</v>
      </c>
      <c r="V37" s="17">
        <f t="shared" si="5"/>
        <v>1</v>
      </c>
      <c r="W37" s="17">
        <f t="shared" si="3"/>
        <v>0.65466907602453539</v>
      </c>
      <c r="X37" s="17">
        <f t="shared" si="3"/>
        <v>0.80970815549130948</v>
      </c>
      <c r="Y37" s="17">
        <f t="shared" si="3"/>
        <v>0.90218453442070334</v>
      </c>
      <c r="Z37" s="17">
        <f t="shared" si="3"/>
        <v>0.95984608317411391</v>
      </c>
    </row>
    <row r="38" spans="2:26" x14ac:dyDescent="0.25">
      <c r="B38" s="2"/>
      <c r="C38" s="7"/>
      <c r="D38" s="18"/>
      <c r="E38" s="18"/>
      <c r="F38" s="18"/>
      <c r="G38" s="18"/>
      <c r="H38" s="18"/>
      <c r="I38" s="19"/>
      <c r="K38" s="8"/>
      <c r="P38" s="8"/>
      <c r="Q38" s="8"/>
      <c r="R38" s="8"/>
      <c r="S38" s="8"/>
      <c r="T38" s="8"/>
      <c r="U38" s="8"/>
      <c r="V38" s="20"/>
    </row>
    <row r="39" spans="2:26" ht="5" customHeight="1" x14ac:dyDescent="0.25">
      <c r="B39" s="21"/>
      <c r="C39" s="22"/>
      <c r="D39" s="23"/>
      <c r="E39" s="23"/>
      <c r="F39" s="23"/>
      <c r="G39" s="23"/>
      <c r="H39" s="23"/>
      <c r="I39" s="23"/>
      <c r="J39" s="23"/>
      <c r="K39" s="23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2" spans="2:26" ht="21" x14ac:dyDescent="0.25">
      <c r="B42" s="4" t="s">
        <v>19</v>
      </c>
      <c r="C42" s="5"/>
      <c r="D42" s="2">
        <v>2018</v>
      </c>
      <c r="E42" s="2">
        <v>2019</v>
      </c>
      <c r="F42" s="2">
        <v>2020</v>
      </c>
      <c r="G42" s="2">
        <v>2021</v>
      </c>
      <c r="H42" s="2">
        <v>2022</v>
      </c>
      <c r="I42" s="2">
        <v>2023</v>
      </c>
      <c r="K42" s="4" t="s">
        <v>19</v>
      </c>
      <c r="M42" s="2">
        <v>2018</v>
      </c>
      <c r="N42" s="2">
        <v>2019</v>
      </c>
      <c r="O42" s="2">
        <v>2020</v>
      </c>
      <c r="P42" s="2">
        <v>2021</v>
      </c>
      <c r="Q42" s="2">
        <v>2022</v>
      </c>
      <c r="R42" s="2">
        <v>2023</v>
      </c>
      <c r="T42" s="4" t="s">
        <v>19</v>
      </c>
      <c r="U42" s="2"/>
      <c r="V42" s="2">
        <v>2019</v>
      </c>
      <c r="W42" s="2">
        <v>2020</v>
      </c>
      <c r="X42" s="2">
        <v>2021</v>
      </c>
      <c r="Y42" s="2">
        <v>2022</v>
      </c>
      <c r="Z42" s="2">
        <v>2023</v>
      </c>
    </row>
    <row r="43" spans="2:26" x14ac:dyDescent="0.25">
      <c r="B43" s="4" t="s">
        <v>2</v>
      </c>
      <c r="C43" s="4"/>
      <c r="D43" s="6"/>
      <c r="E43" s="6"/>
      <c r="F43" s="6"/>
      <c r="G43" s="6"/>
      <c r="H43" s="6"/>
      <c r="I43" s="6"/>
      <c r="K43" s="4" t="s">
        <v>3</v>
      </c>
      <c r="N43" s="7"/>
      <c r="O43" s="8"/>
      <c r="P43" s="8"/>
      <c r="Q43" s="8"/>
      <c r="R43" s="8"/>
      <c r="S43" s="8"/>
      <c r="T43" s="2" t="s">
        <v>4</v>
      </c>
      <c r="U43" s="2"/>
    </row>
    <row r="44" spans="2:26" x14ac:dyDescent="0.25">
      <c r="B44" s="2"/>
      <c r="C44" s="9" t="s">
        <v>5</v>
      </c>
      <c r="D44" s="25">
        <v>1883668249.5581148</v>
      </c>
      <c r="E44" s="25">
        <v>1981593960.4559853</v>
      </c>
      <c r="F44" s="25">
        <v>1187030320.5139344</v>
      </c>
      <c r="G44" s="25">
        <v>2137969321.4541049</v>
      </c>
      <c r="H44" s="25">
        <v>2368897746.1485739</v>
      </c>
      <c r="I44" s="25">
        <v>2442995696.384398</v>
      </c>
      <c r="L44" s="9" t="s">
        <v>5</v>
      </c>
      <c r="M44" s="11">
        <v>0</v>
      </c>
      <c r="N44" s="11">
        <f>E44/D44-1</f>
        <v>5.1986707808470367E-2</v>
      </c>
      <c r="O44" s="11">
        <f>F44/E44-1</f>
        <v>-0.40097197296625475</v>
      </c>
      <c r="P44" s="11">
        <f>G44/F44-1</f>
        <v>0.80110759136165433</v>
      </c>
      <c r="Q44" s="11">
        <f>H44/G44-1</f>
        <v>0.10801297398290388</v>
      </c>
      <c r="R44" s="11">
        <f>I44/H44-1</f>
        <v>3.1279505565951382E-2</v>
      </c>
      <c r="S44" s="8"/>
      <c r="U44" s="9" t="s">
        <v>5</v>
      </c>
      <c r="V44" s="12">
        <f>E44/$E44</f>
        <v>1</v>
      </c>
      <c r="W44" s="12">
        <f t="shared" ref="W44:Z56" si="6">F44/$E44</f>
        <v>0.59902802703374525</v>
      </c>
      <c r="X44" s="12">
        <f t="shared" si="6"/>
        <v>1.078913926928873</v>
      </c>
      <c r="Y44" s="12">
        <f t="shared" si="6"/>
        <v>1.195450628848034</v>
      </c>
      <c r="Z44" s="12">
        <f t="shared" si="6"/>
        <v>1.2328437334469062</v>
      </c>
    </row>
    <row r="45" spans="2:26" x14ac:dyDescent="0.25">
      <c r="B45" s="2"/>
      <c r="C45" s="9" t="s">
        <v>6</v>
      </c>
      <c r="D45" s="25">
        <v>895654067.93585956</v>
      </c>
      <c r="E45" s="25">
        <v>948057909.13734186</v>
      </c>
      <c r="F45" s="25">
        <v>767447642.22375703</v>
      </c>
      <c r="G45" s="25">
        <v>1067938125.5709889</v>
      </c>
      <c r="H45" s="25">
        <v>1120174252.4831061</v>
      </c>
      <c r="I45" s="25">
        <v>1135009003.1512141</v>
      </c>
      <c r="L45" s="9" t="s">
        <v>6</v>
      </c>
      <c r="M45" s="11">
        <v>0</v>
      </c>
      <c r="N45" s="11">
        <f t="shared" ref="N45:R56" si="7">E45/D45-1</f>
        <v>5.8509019360848846E-2</v>
      </c>
      <c r="O45" s="11">
        <f t="shared" si="7"/>
        <v>-0.19050552204973004</v>
      </c>
      <c r="P45" s="11">
        <f t="shared" si="7"/>
        <v>0.3915452557473893</v>
      </c>
      <c r="Q45" s="11">
        <f t="shared" si="7"/>
        <v>4.8913064962624597E-2</v>
      </c>
      <c r="R45" s="11">
        <f t="shared" si="7"/>
        <v>1.3243252677182626E-2</v>
      </c>
      <c r="S45" s="8"/>
      <c r="U45" s="9" t="s">
        <v>6</v>
      </c>
      <c r="V45" s="12">
        <f t="shared" ref="V45:V56" si="8">E45/$E45</f>
        <v>1</v>
      </c>
      <c r="W45" s="12">
        <f t="shared" si="6"/>
        <v>0.80949447795026996</v>
      </c>
      <c r="X45" s="12">
        <f t="shared" si="6"/>
        <v>1.1264482003454077</v>
      </c>
      <c r="Y45" s="12">
        <f t="shared" si="6"/>
        <v>1.1815462343459342</v>
      </c>
      <c r="Z45" s="12">
        <f t="shared" si="6"/>
        <v>1.1971937496771512</v>
      </c>
    </row>
    <row r="46" spans="2:26" x14ac:dyDescent="0.25">
      <c r="B46" s="2"/>
      <c r="C46" s="9" t="s">
        <v>7</v>
      </c>
      <c r="D46" s="25">
        <v>764775960.603037</v>
      </c>
      <c r="E46" s="25">
        <v>783403092.85988462</v>
      </c>
      <c r="F46" s="25">
        <v>467457679.70093024</v>
      </c>
      <c r="G46" s="25">
        <v>752825626.9214381</v>
      </c>
      <c r="H46" s="25">
        <v>882900632.84522915</v>
      </c>
      <c r="I46" s="25">
        <v>936947521.64190316</v>
      </c>
      <c r="L46" s="9" t="s">
        <v>7</v>
      </c>
      <c r="M46" s="11">
        <v>0</v>
      </c>
      <c r="N46" s="11">
        <f t="shared" si="7"/>
        <v>2.4356325533767986E-2</v>
      </c>
      <c r="O46" s="11">
        <f t="shared" si="7"/>
        <v>-0.4032986543435344</v>
      </c>
      <c r="P46" s="11">
        <f t="shared" si="7"/>
        <v>0.61046798376075539</v>
      </c>
      <c r="Q46" s="11">
        <f t="shared" si="7"/>
        <v>0.17278238316050998</v>
      </c>
      <c r="R46" s="11">
        <f t="shared" si="7"/>
        <v>6.1215143342352007E-2</v>
      </c>
      <c r="S46" s="8"/>
      <c r="U46" s="9" t="s">
        <v>7</v>
      </c>
      <c r="V46" s="12">
        <f t="shared" si="8"/>
        <v>1</v>
      </c>
      <c r="W46" s="12">
        <f t="shared" si="6"/>
        <v>0.5967013456564656</v>
      </c>
      <c r="X46" s="12">
        <f t="shared" si="6"/>
        <v>0.96096841304669778</v>
      </c>
      <c r="Y46" s="12">
        <f t="shared" si="6"/>
        <v>1.1270068255948795</v>
      </c>
      <c r="Z46" s="12">
        <f t="shared" si="6"/>
        <v>1.1959967099714792</v>
      </c>
    </row>
    <row r="47" spans="2:26" x14ac:dyDescent="0.25">
      <c r="B47" s="2"/>
      <c r="C47" s="9" t="s">
        <v>8</v>
      </c>
      <c r="D47" s="25">
        <v>686277007.92098927</v>
      </c>
      <c r="E47" s="25">
        <v>721670240.68336058</v>
      </c>
      <c r="F47" s="25">
        <v>427602894.71226156</v>
      </c>
      <c r="G47" s="25">
        <v>614074106.11241412</v>
      </c>
      <c r="H47" s="25">
        <v>707281935.39520097</v>
      </c>
      <c r="I47" s="25">
        <v>731376513.65493166</v>
      </c>
      <c r="L47" s="9" t="s">
        <v>8</v>
      </c>
      <c r="M47" s="11">
        <v>0</v>
      </c>
      <c r="N47" s="11">
        <f t="shared" si="7"/>
        <v>5.1572808580010232E-2</v>
      </c>
      <c r="O47" s="11">
        <f t="shared" si="7"/>
        <v>-0.40748160225180152</v>
      </c>
      <c r="P47" s="11">
        <f t="shared" si="7"/>
        <v>0.43608500715513387</v>
      </c>
      <c r="Q47" s="11">
        <f t="shared" si="7"/>
        <v>0.15178596256544319</v>
      </c>
      <c r="R47" s="11">
        <f t="shared" si="7"/>
        <v>3.4066440911243667E-2</v>
      </c>
      <c r="S47" s="8"/>
      <c r="U47" s="9" t="s">
        <v>8</v>
      </c>
      <c r="V47" s="12">
        <f t="shared" si="8"/>
        <v>1</v>
      </c>
      <c r="W47" s="12">
        <f t="shared" si="6"/>
        <v>0.59251839774819848</v>
      </c>
      <c r="X47" s="12">
        <f t="shared" si="6"/>
        <v>0.85090678746977011</v>
      </c>
      <c r="Y47" s="12">
        <f t="shared" si="6"/>
        <v>0.98006249325933803</v>
      </c>
      <c r="Z47" s="12">
        <f t="shared" si="6"/>
        <v>1.0134497342752835</v>
      </c>
    </row>
    <row r="48" spans="2:26" x14ac:dyDescent="0.25">
      <c r="B48" s="2"/>
      <c r="C48" s="9" t="s">
        <v>9</v>
      </c>
      <c r="D48" s="25">
        <v>502024302.27594995</v>
      </c>
      <c r="E48" s="25">
        <v>540971819.15117955</v>
      </c>
      <c r="F48" s="25">
        <v>346155415.62312049</v>
      </c>
      <c r="G48" s="25">
        <v>500184522.38527316</v>
      </c>
      <c r="H48" s="25">
        <v>580161673.15597355</v>
      </c>
      <c r="I48" s="25">
        <v>593681260.13316894</v>
      </c>
      <c r="K48" s="10"/>
      <c r="L48" s="9" t="s">
        <v>9</v>
      </c>
      <c r="M48" s="11">
        <v>0</v>
      </c>
      <c r="N48" s="11">
        <f t="shared" si="7"/>
        <v>7.7580939206845612E-2</v>
      </c>
      <c r="O48" s="11">
        <f t="shared" si="7"/>
        <v>-0.36012301682135461</v>
      </c>
      <c r="P48" s="11">
        <f t="shared" si="7"/>
        <v>0.44497095758239724</v>
      </c>
      <c r="Q48" s="11">
        <f t="shared" si="7"/>
        <v>0.15989529301967687</v>
      </c>
      <c r="R48" s="11">
        <f t="shared" si="7"/>
        <v>2.330313704394027E-2</v>
      </c>
      <c r="U48" s="9" t="s">
        <v>9</v>
      </c>
      <c r="V48" s="12">
        <f t="shared" si="8"/>
        <v>1</v>
      </c>
      <c r="W48" s="12">
        <f t="shared" si="6"/>
        <v>0.63987698317864539</v>
      </c>
      <c r="X48" s="12">
        <f t="shared" si="6"/>
        <v>0.92460365711858272</v>
      </c>
      <c r="Y48" s="12">
        <f t="shared" si="6"/>
        <v>1.0724434298006233</v>
      </c>
      <c r="Z48" s="12">
        <f t="shared" si="6"/>
        <v>1.0974347260171406</v>
      </c>
    </row>
    <row r="49" spans="2:26" x14ac:dyDescent="0.25">
      <c r="B49" s="2"/>
      <c r="C49" s="9" t="s">
        <v>10</v>
      </c>
      <c r="D49" s="25">
        <v>671980326.03031147</v>
      </c>
      <c r="E49" s="25">
        <v>717468735.67789865</v>
      </c>
      <c r="F49" s="25">
        <v>561513515.84756303</v>
      </c>
      <c r="G49" s="25">
        <v>835913669.77221441</v>
      </c>
      <c r="H49" s="25">
        <v>880595236.21453953</v>
      </c>
      <c r="I49" s="25">
        <v>907830535.91837108</v>
      </c>
      <c r="K49" s="10"/>
      <c r="L49" s="9" t="s">
        <v>10</v>
      </c>
      <c r="M49" s="11">
        <v>0</v>
      </c>
      <c r="N49" s="11">
        <f t="shared" si="7"/>
        <v>6.7693067617481617E-2</v>
      </c>
      <c r="O49" s="11">
        <f t="shared" si="7"/>
        <v>-0.21736866301634972</v>
      </c>
      <c r="P49" s="11">
        <f t="shared" si="7"/>
        <v>0.48867951737629101</v>
      </c>
      <c r="Q49" s="11">
        <f t="shared" si="7"/>
        <v>5.3452369614317652E-2</v>
      </c>
      <c r="R49" s="11">
        <f t="shared" si="7"/>
        <v>3.0928284169364106E-2</v>
      </c>
      <c r="U49" s="9" t="s">
        <v>10</v>
      </c>
      <c r="V49" s="12">
        <f t="shared" si="8"/>
        <v>1</v>
      </c>
      <c r="W49" s="12">
        <f t="shared" si="6"/>
        <v>0.78263133698365028</v>
      </c>
      <c r="X49" s="12">
        <f t="shared" si="6"/>
        <v>1.1650872410243818</v>
      </c>
      <c r="Y49" s="12">
        <f t="shared" si="6"/>
        <v>1.2273639148645428</v>
      </c>
      <c r="Z49" s="12">
        <f t="shared" si="6"/>
        <v>1.2653241748026964</v>
      </c>
    </row>
    <row r="50" spans="2:26" x14ac:dyDescent="0.25">
      <c r="B50" s="2"/>
      <c r="C50" s="9" t="s">
        <v>11</v>
      </c>
      <c r="D50" s="25">
        <v>5440325453.342638</v>
      </c>
      <c r="E50" s="25">
        <v>5502486384.8051252</v>
      </c>
      <c r="F50" s="25">
        <v>2487564010.2482996</v>
      </c>
      <c r="G50" s="25">
        <v>4044905039.5123224</v>
      </c>
      <c r="H50" s="25">
        <v>5089123004.2090502</v>
      </c>
      <c r="I50" s="25">
        <v>5506209301.8047247</v>
      </c>
      <c r="L50" s="9" t="s">
        <v>11</v>
      </c>
      <c r="M50" s="11">
        <v>0</v>
      </c>
      <c r="N50" s="11">
        <f t="shared" si="7"/>
        <v>1.1425958243783896E-2</v>
      </c>
      <c r="O50" s="11">
        <f t="shared" si="7"/>
        <v>-0.54792000628704896</v>
      </c>
      <c r="P50" s="11">
        <f t="shared" si="7"/>
        <v>0.62605063542006079</v>
      </c>
      <c r="Q50" s="11">
        <f t="shared" si="7"/>
        <v>0.25815636077889859</v>
      </c>
      <c r="R50" s="11">
        <f t="shared" si="7"/>
        <v>8.1956419062914287E-2</v>
      </c>
      <c r="U50" s="9" t="s">
        <v>11</v>
      </c>
      <c r="V50" s="12">
        <f t="shared" si="8"/>
        <v>1</v>
      </c>
      <c r="W50" s="12">
        <f t="shared" si="6"/>
        <v>0.45207999371295104</v>
      </c>
      <c r="X50" s="12">
        <f t="shared" si="6"/>
        <v>0.73510496103764111</v>
      </c>
      <c r="Y50" s="12">
        <f t="shared" si="6"/>
        <v>0.92487698256963258</v>
      </c>
      <c r="Z50" s="12">
        <f t="shared" si="6"/>
        <v>1.000676588134753</v>
      </c>
    </row>
    <row r="51" spans="2:26" x14ac:dyDescent="0.25">
      <c r="C51" s="9" t="s">
        <v>12</v>
      </c>
      <c r="D51" s="25">
        <v>190087979.70162088</v>
      </c>
      <c r="E51" s="25">
        <v>197897406.29828486</v>
      </c>
      <c r="F51" s="25">
        <v>164823609.70284384</v>
      </c>
      <c r="G51" s="25">
        <v>231766450.82100365</v>
      </c>
      <c r="H51" s="25">
        <v>251568238.19245175</v>
      </c>
      <c r="I51" s="25">
        <v>253975449.83337268</v>
      </c>
      <c r="K51" s="8"/>
      <c r="L51" s="9" t="s">
        <v>12</v>
      </c>
      <c r="M51" s="11">
        <v>0</v>
      </c>
      <c r="N51" s="11">
        <f t="shared" si="7"/>
        <v>4.1083221616234455E-2</v>
      </c>
      <c r="O51" s="11">
        <f t="shared" si="7"/>
        <v>-0.16712597306904498</v>
      </c>
      <c r="P51" s="11">
        <f t="shared" si="7"/>
        <v>0.40614837424595485</v>
      </c>
      <c r="Q51" s="11">
        <f t="shared" si="7"/>
        <v>8.5438540829799736E-2</v>
      </c>
      <c r="R51" s="11">
        <f t="shared" si="7"/>
        <v>9.5688217964917666E-3</v>
      </c>
      <c r="S51" s="13"/>
      <c r="U51" s="9" t="s">
        <v>12</v>
      </c>
      <c r="V51" s="12">
        <f t="shared" si="8"/>
        <v>1</v>
      </c>
      <c r="W51" s="12">
        <f t="shared" si="6"/>
        <v>0.83287402693095502</v>
      </c>
      <c r="X51" s="12">
        <f t="shared" si="6"/>
        <v>1.1711444589206439</v>
      </c>
      <c r="Y51" s="12">
        <f t="shared" si="6"/>
        <v>1.2712053325917292</v>
      </c>
      <c r="Z51" s="12">
        <f t="shared" si="6"/>
        <v>1.2833692698860493</v>
      </c>
    </row>
    <row r="52" spans="2:26" x14ac:dyDescent="0.25">
      <c r="C52" s="9" t="s">
        <v>13</v>
      </c>
      <c r="D52" s="25">
        <v>2650707213.7228122</v>
      </c>
      <c r="E52" s="25">
        <v>2731734505.028965</v>
      </c>
      <c r="F52" s="25">
        <v>1113099507.4715092</v>
      </c>
      <c r="G52" s="25">
        <v>1976275801.3764794</v>
      </c>
      <c r="H52" s="25">
        <v>2682092572.90488</v>
      </c>
      <c r="I52" s="25">
        <v>2968182196.0069842</v>
      </c>
      <c r="K52" s="8"/>
      <c r="L52" s="9" t="s">
        <v>13</v>
      </c>
      <c r="M52" s="11">
        <v>0</v>
      </c>
      <c r="N52" s="11">
        <f t="shared" si="7"/>
        <v>3.0568178517291988E-2</v>
      </c>
      <c r="O52" s="11">
        <f t="shared" si="7"/>
        <v>-0.59253012859691978</v>
      </c>
      <c r="P52" s="11">
        <f t="shared" si="7"/>
        <v>0.77547091532341184</v>
      </c>
      <c r="Q52" s="11">
        <f t="shared" si="7"/>
        <v>0.35714487372501247</v>
      </c>
      <c r="R52" s="11">
        <f t="shared" si="7"/>
        <v>0.10666657295585091</v>
      </c>
      <c r="S52" s="13"/>
      <c r="U52" s="9" t="s">
        <v>13</v>
      </c>
      <c r="V52" s="12">
        <f t="shared" si="8"/>
        <v>1</v>
      </c>
      <c r="W52" s="12">
        <f t="shared" si="6"/>
        <v>0.40746987140308016</v>
      </c>
      <c r="X52" s="12">
        <f t="shared" si="6"/>
        <v>0.72345090554673963</v>
      </c>
      <c r="Y52" s="12">
        <f t="shared" si="6"/>
        <v>0.98182768785447594</v>
      </c>
      <c r="Z52" s="12">
        <f t="shared" si="6"/>
        <v>1.0865558825510797</v>
      </c>
    </row>
    <row r="53" spans="2:26" x14ac:dyDescent="0.25">
      <c r="C53" s="9" t="s">
        <v>14</v>
      </c>
      <c r="D53" s="25">
        <v>211494291.92960468</v>
      </c>
      <c r="E53" s="25">
        <v>238046794.70715445</v>
      </c>
      <c r="F53" s="25">
        <v>180520489.26215446</v>
      </c>
      <c r="G53" s="25">
        <v>256831197.31190929</v>
      </c>
      <c r="H53" s="25">
        <v>273409940.86364323</v>
      </c>
      <c r="I53" s="25">
        <v>281580471.40732569</v>
      </c>
      <c r="K53" s="8"/>
      <c r="L53" s="9" t="s">
        <v>14</v>
      </c>
      <c r="M53" s="11">
        <v>0</v>
      </c>
      <c r="N53" s="11">
        <f t="shared" si="7"/>
        <v>0.12554713668767814</v>
      </c>
      <c r="O53" s="11">
        <f t="shared" si="7"/>
        <v>-0.24165965148057944</v>
      </c>
      <c r="P53" s="11">
        <f t="shared" si="7"/>
        <v>0.4227260205290897</v>
      </c>
      <c r="Q53" s="11">
        <f t="shared" si="7"/>
        <v>6.4551128232291255E-2</v>
      </c>
      <c r="R53" s="11">
        <f t="shared" si="7"/>
        <v>2.9883809337266642E-2</v>
      </c>
      <c r="S53" s="13"/>
      <c r="U53" s="9" t="s">
        <v>14</v>
      </c>
      <c r="V53" s="12">
        <f t="shared" si="8"/>
        <v>1</v>
      </c>
      <c r="W53" s="12">
        <f t="shared" si="6"/>
        <v>0.75834034851942056</v>
      </c>
      <c r="X53" s="12">
        <f t="shared" si="6"/>
        <v>1.0789105462556781</v>
      </c>
      <c r="Y53" s="12">
        <f t="shared" si="6"/>
        <v>1.1485554392781998</v>
      </c>
      <c r="Z53" s="12">
        <f t="shared" si="6"/>
        <v>1.18287865103887</v>
      </c>
    </row>
    <row r="54" spans="2:26" x14ac:dyDescent="0.25">
      <c r="C54" s="9" t="s">
        <v>15</v>
      </c>
      <c r="D54" s="25">
        <v>2950021633.8977389</v>
      </c>
      <c r="E54" s="25">
        <v>2941700536.6876163</v>
      </c>
      <c r="F54" s="25">
        <v>1366105462.3933308</v>
      </c>
      <c r="G54" s="25">
        <v>2358663713.4302597</v>
      </c>
      <c r="H54" s="25">
        <v>3096728692.834178</v>
      </c>
      <c r="I54" s="25">
        <v>3233166219.1004949</v>
      </c>
      <c r="K54" s="8"/>
      <c r="L54" s="9" t="s">
        <v>15</v>
      </c>
      <c r="M54" s="11">
        <v>0</v>
      </c>
      <c r="N54" s="11">
        <f t="shared" si="7"/>
        <v>-2.8206902330842887E-3</v>
      </c>
      <c r="O54" s="11">
        <f t="shared" si="7"/>
        <v>-0.53560688949950741</v>
      </c>
      <c r="P54" s="11">
        <f t="shared" si="7"/>
        <v>0.72656048772254334</v>
      </c>
      <c r="Q54" s="11">
        <f t="shared" si="7"/>
        <v>0.31291657865484068</v>
      </c>
      <c r="R54" s="11">
        <f t="shared" si="7"/>
        <v>4.4058598540464011E-2</v>
      </c>
      <c r="S54" s="13"/>
      <c r="U54" s="9" t="s">
        <v>15</v>
      </c>
      <c r="V54" s="12">
        <f t="shared" si="8"/>
        <v>1</v>
      </c>
      <c r="W54" s="12">
        <f t="shared" si="6"/>
        <v>0.46439311050049265</v>
      </c>
      <c r="X54" s="12">
        <f t="shared" si="6"/>
        <v>0.80180279536071952</v>
      </c>
      <c r="Y54" s="12">
        <f t="shared" si="6"/>
        <v>1.0527001828408833</v>
      </c>
      <c r="Z54" s="12">
        <f t="shared" si="6"/>
        <v>1.0990806775801427</v>
      </c>
    </row>
    <row r="55" spans="2:26" x14ac:dyDescent="0.25">
      <c r="C55" s="9" t="s">
        <v>16</v>
      </c>
      <c r="D55" s="25">
        <v>7402303219.5087423</v>
      </c>
      <c r="E55" s="25">
        <v>7621834512.70889</v>
      </c>
      <c r="F55" s="25">
        <v>2665889422.3271465</v>
      </c>
      <c r="G55" s="25">
        <v>3460544314.6629872</v>
      </c>
      <c r="H55" s="25">
        <v>5075203495.8476</v>
      </c>
      <c r="I55" s="25">
        <v>6950181935.5190668</v>
      </c>
      <c r="K55" s="8"/>
      <c r="L55" s="9" t="s">
        <v>16</v>
      </c>
      <c r="M55" s="11">
        <v>0</v>
      </c>
      <c r="N55" s="11">
        <f t="shared" si="7"/>
        <v>2.9657160304048746E-2</v>
      </c>
      <c r="O55" s="11">
        <f t="shared" si="7"/>
        <v>-0.65022995213528212</v>
      </c>
      <c r="P55" s="11">
        <f t="shared" si="7"/>
        <v>0.2980824657168859</v>
      </c>
      <c r="Q55" s="11">
        <f t="shared" si="7"/>
        <v>0.46659110081122024</v>
      </c>
      <c r="R55" s="11">
        <f t="shared" si="7"/>
        <v>0.36943906607991694</v>
      </c>
      <c r="U55" s="9" t="s">
        <v>16</v>
      </c>
      <c r="V55" s="12">
        <f t="shared" si="8"/>
        <v>1</v>
      </c>
      <c r="W55" s="12">
        <f t="shared" si="6"/>
        <v>0.34977004786471783</v>
      </c>
      <c r="X55" s="12">
        <f t="shared" si="6"/>
        <v>0.45403036616614612</v>
      </c>
      <c r="Y55" s="12">
        <f t="shared" si="6"/>
        <v>0.66587689451732968</v>
      </c>
      <c r="Z55" s="12">
        <f t="shared" si="6"/>
        <v>0.91187783255200727</v>
      </c>
    </row>
    <row r="56" spans="2:26" x14ac:dyDescent="0.25">
      <c r="B56" s="2"/>
      <c r="C56" s="14" t="s">
        <v>17</v>
      </c>
      <c r="D56" s="26">
        <v>24254981866.858936</v>
      </c>
      <c r="E56" s="26">
        <v>24921746782.808678</v>
      </c>
      <c r="F56" s="26">
        <v>11732747176.66164</v>
      </c>
      <c r="G56" s="26">
        <v>18237845139.599167</v>
      </c>
      <c r="H56" s="26">
        <v>23008137421.094425</v>
      </c>
      <c r="I56" s="26">
        <v>25941136104.555958</v>
      </c>
      <c r="K56" s="8"/>
      <c r="L56" s="14" t="s">
        <v>17</v>
      </c>
      <c r="M56" s="16">
        <v>0</v>
      </c>
      <c r="N56" s="16">
        <f t="shared" si="7"/>
        <v>2.7489813004592856E-2</v>
      </c>
      <c r="O56" s="16">
        <f t="shared" si="7"/>
        <v>-0.52921649999449349</v>
      </c>
      <c r="P56" s="16">
        <f t="shared" si="7"/>
        <v>0.55443945607872935</v>
      </c>
      <c r="Q56" s="16">
        <f t="shared" si="7"/>
        <v>0.26156008261840635</v>
      </c>
      <c r="R56" s="16">
        <f t="shared" si="7"/>
        <v>0.12747658055851518</v>
      </c>
      <c r="U56" s="14" t="s">
        <v>17</v>
      </c>
      <c r="V56" s="17">
        <f t="shared" si="8"/>
        <v>1</v>
      </c>
      <c r="W56" s="17">
        <f t="shared" si="6"/>
        <v>0.47078350000550651</v>
      </c>
      <c r="X56" s="17">
        <f t="shared" si="6"/>
        <v>0.73180444767939989</v>
      </c>
      <c r="Y56" s="17">
        <f t="shared" si="6"/>
        <v>0.92321527947494098</v>
      </c>
      <c r="Z56" s="17">
        <f t="shared" si="6"/>
        <v>1.0409036064217805</v>
      </c>
    </row>
    <row r="57" spans="2:26" x14ac:dyDescent="0.25">
      <c r="B57" s="2"/>
      <c r="C57" s="7"/>
      <c r="D57" s="18"/>
      <c r="E57" s="18"/>
      <c r="F57" s="18"/>
      <c r="G57" s="18"/>
      <c r="H57" s="18"/>
      <c r="I57" s="19"/>
      <c r="K57" s="8"/>
      <c r="P57" s="8"/>
      <c r="Q57" s="8"/>
      <c r="R57" s="8"/>
      <c r="S57" s="8"/>
      <c r="T57" s="8"/>
      <c r="U57" s="8"/>
      <c r="V57" s="20"/>
    </row>
    <row r="58" spans="2:26" ht="5" customHeight="1" x14ac:dyDescent="0.25">
      <c r="B58" s="21"/>
      <c r="C58" s="22"/>
      <c r="D58" s="23"/>
      <c r="E58" s="23"/>
      <c r="F58" s="23"/>
      <c r="G58" s="23"/>
      <c r="H58" s="23"/>
      <c r="I58" s="23"/>
      <c r="J58" s="23"/>
      <c r="K58" s="23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2:26" x14ac:dyDescent="0.25">
      <c r="B59" s="3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5E96-9EF2-4577-8C5B-CF38538CF988}">
  <dimension ref="B2:Z44"/>
  <sheetViews>
    <sheetView zoomScaleNormal="100" workbookViewId="0">
      <selection activeCell="G60" sqref="G60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40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53999.110539975758</v>
      </c>
      <c r="E5" s="35">
        <v>40563.345528530466</v>
      </c>
      <c r="F5" s="36">
        <f t="shared" ref="F5:F9" si="0">E5/D5</f>
        <v>0.7511854384805331</v>
      </c>
      <c r="G5" s="45">
        <v>0</v>
      </c>
      <c r="H5" s="45">
        <f t="shared" ref="H5:H9" si="1">(I5/365)/D5</f>
        <v>0</v>
      </c>
      <c r="I5" s="46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54512.330569966456</v>
      </c>
      <c r="E6" s="35">
        <v>41639.150848390265</v>
      </c>
      <c r="F6" s="36">
        <f t="shared" si="0"/>
        <v>0.76384829657845044</v>
      </c>
      <c r="G6" s="45">
        <v>135.46613209575435</v>
      </c>
      <c r="H6" s="45">
        <f t="shared" si="1"/>
        <v>103.4755742454133</v>
      </c>
      <c r="I6" s="46">
        <f t="shared" si="2"/>
        <v>2058853568.8518233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55150.5</v>
      </c>
      <c r="E7" s="35">
        <v>43378.339330517112</v>
      </c>
      <c r="F7" s="36">
        <f t="shared" si="0"/>
        <v>0.78654480613080768</v>
      </c>
      <c r="G7" s="45">
        <v>143.8733630991342</v>
      </c>
      <c r="H7" s="45">
        <f t="shared" si="1"/>
        <v>113.16284648619582</v>
      </c>
      <c r="I7" s="46">
        <f t="shared" si="2"/>
        <v>2277960461.2749839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56473</v>
      </c>
      <c r="E8" s="35">
        <v>44153.652170117864</v>
      </c>
      <c r="F8" s="36">
        <f t="shared" si="0"/>
        <v>0.78185419882276241</v>
      </c>
      <c r="G8" s="45">
        <v>150.62042106311034</v>
      </c>
      <c r="H8" s="45">
        <f t="shared" si="1"/>
        <v>117.76320863664526</v>
      </c>
      <c r="I8" s="46">
        <f t="shared" si="2"/>
        <v>2427411213.6881027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57189.916666666664</v>
      </c>
      <c r="E9" s="35">
        <v>44504.720381179555</v>
      </c>
      <c r="F9" s="36">
        <f t="shared" si="0"/>
        <v>0.77819173335357006</v>
      </c>
      <c r="G9" s="45">
        <v>156.2456445033352</v>
      </c>
      <c r="H9" s="45">
        <f t="shared" si="1"/>
        <v>121.58906892499611</v>
      </c>
      <c r="I9" s="46">
        <f t="shared" si="2"/>
        <v>2538089082.5803127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57870.416666666664</v>
      </c>
      <c r="E10" s="35">
        <v>44882.726740911392</v>
      </c>
      <c r="F10" s="36">
        <f>E10/D10</f>
        <v>0.77557289762463077</v>
      </c>
      <c r="G10" s="45">
        <v>161.80415210438693</v>
      </c>
      <c r="H10" s="45">
        <f>(I10/365)/D10</f>
        <v>125.49091509529585</v>
      </c>
      <c r="I10" s="46">
        <f>E10*G10*365</f>
        <v>2650707213.7228122</v>
      </c>
      <c r="L10" s="49"/>
      <c r="M10" s="49">
        <v>2018</v>
      </c>
      <c r="N10" s="50">
        <v>57870.416666666664</v>
      </c>
      <c r="O10" s="50">
        <v>44882.726740911392</v>
      </c>
      <c r="P10" s="50">
        <v>0.77557289762463077</v>
      </c>
      <c r="Q10" s="50">
        <v>161.80415210438693</v>
      </c>
      <c r="R10" s="50">
        <v>125.49091509529585</v>
      </c>
      <c r="S10" s="50">
        <v>2650707213.7228122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57906</v>
      </c>
      <c r="E11" s="35">
        <v>45198.102341654208</v>
      </c>
      <c r="F11" s="36">
        <f t="shared" ref="F11:F15" si="3">E11/D11</f>
        <v>0.78054264396874606</v>
      </c>
      <c r="G11" s="45">
        <v>165.58668916658576</v>
      </c>
      <c r="H11" s="45">
        <f t="shared" ref="H11:H15" si="4">(I11/365)/D11</f>
        <v>129.24747216811775</v>
      </c>
      <c r="I11" s="46">
        <f t="shared" ref="I11:I15" si="5">E11*G11*365</f>
        <v>2731734505.028965</v>
      </c>
      <c r="L11" s="49"/>
      <c r="M11" s="49">
        <v>2019</v>
      </c>
      <c r="N11" s="50">
        <v>57906</v>
      </c>
      <c r="O11" s="50">
        <v>45198.102341654208</v>
      </c>
      <c r="P11" s="50">
        <v>0.78054264396874606</v>
      </c>
      <c r="Q11" s="50">
        <v>165.58668916658576</v>
      </c>
      <c r="R11" s="50">
        <v>129.24747216811775</v>
      </c>
      <c r="S11" s="50">
        <v>2731734505.028965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50812.666666666664</v>
      </c>
      <c r="E12" s="35">
        <v>22473.30376481215</v>
      </c>
      <c r="F12" s="36">
        <f t="shared" si="3"/>
        <v>0.44227759019690926</v>
      </c>
      <c r="G12" s="45">
        <v>135.6982366107512</v>
      </c>
      <c r="H12" s="45">
        <f t="shared" si="4"/>
        <v>60.016289082173046</v>
      </c>
      <c r="I12" s="46">
        <f t="shared" si="5"/>
        <v>1113099507.4715092</v>
      </c>
      <c r="L12" s="49"/>
      <c r="M12" s="49">
        <v>2020</v>
      </c>
      <c r="N12" s="50">
        <v>50812.666666666664</v>
      </c>
      <c r="O12" s="50">
        <v>22473.30376481215</v>
      </c>
      <c r="P12" s="50">
        <v>0.44227759019690926</v>
      </c>
      <c r="Q12" s="50">
        <v>135.6982366107512</v>
      </c>
      <c r="R12" s="50">
        <v>60.016289082173046</v>
      </c>
      <c r="S12" s="50">
        <v>1113099507.4715092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57321.971755211292</v>
      </c>
      <c r="E13" s="35">
        <v>32630.074788274393</v>
      </c>
      <c r="F13" s="36">
        <f t="shared" si="3"/>
        <v>0.56924201644036965</v>
      </c>
      <c r="G13" s="45">
        <v>165.93447258331756</v>
      </c>
      <c r="H13" s="45">
        <f t="shared" si="4"/>
        <v>94.456873770296937</v>
      </c>
      <c r="I13" s="46">
        <f t="shared" si="5"/>
        <v>1976275801.3764794</v>
      </c>
      <c r="L13" s="49"/>
      <c r="M13" s="49">
        <v>2021</v>
      </c>
      <c r="N13" s="50">
        <v>57304.323698379332</v>
      </c>
      <c r="O13" s="50">
        <v>31419.194443794429</v>
      </c>
      <c r="P13" s="50">
        <v>0.54828662858267041</v>
      </c>
      <c r="Q13" s="50">
        <v>153.55458083452066</v>
      </c>
      <c r="R13" s="50">
        <v>84.191923429184484</v>
      </c>
      <c r="S13" s="50">
        <v>1760964850.0359313</v>
      </c>
      <c r="T13" s="49"/>
      <c r="U13" s="52">
        <f>E13/O13-1</f>
        <v>3.8539509555093776E-2</v>
      </c>
      <c r="V13" s="52"/>
      <c r="W13" s="52">
        <f>G13/Q13-1</f>
        <v>8.062209333981496E-2</v>
      </c>
      <c r="X13" s="52"/>
      <c r="Y13" s="52">
        <f>I13/S13-1</f>
        <v>0.12226873883153022</v>
      </c>
    </row>
    <row r="14" spans="2:25" outlineLevel="1" x14ac:dyDescent="0.25">
      <c r="B14" s="28"/>
      <c r="C14" s="34">
        <v>2022</v>
      </c>
      <c r="D14" s="35">
        <v>60858.946541626523</v>
      </c>
      <c r="E14" s="35">
        <v>42448.01922810042</v>
      </c>
      <c r="F14" s="36">
        <f t="shared" si="3"/>
        <v>0.69748199139573785</v>
      </c>
      <c r="G14" s="45">
        <v>173.1105234943897</v>
      </c>
      <c r="H14" s="45">
        <f t="shared" si="4"/>
        <v>120.74147265842559</v>
      </c>
      <c r="I14" s="46">
        <f t="shared" si="5"/>
        <v>2682092572.90488</v>
      </c>
      <c r="L14" s="49"/>
      <c r="M14" s="49">
        <v>2022</v>
      </c>
      <c r="N14" s="50">
        <v>61099.481946606138</v>
      </c>
      <c r="O14" s="50">
        <v>41817.826263753159</v>
      </c>
      <c r="P14" s="50">
        <v>0.68442194485866659</v>
      </c>
      <c r="Q14" s="50">
        <v>165.88451496080788</v>
      </c>
      <c r="R14" s="50">
        <v>113.53500235141269</v>
      </c>
      <c r="S14" s="50">
        <v>2531979386.6644793</v>
      </c>
      <c r="T14" s="49"/>
      <c r="U14" s="52">
        <f t="shared" ref="U14:U15" si="6">E14/O14-1</f>
        <v>1.5069959886784057E-2</v>
      </c>
      <c r="V14" s="52"/>
      <c r="W14" s="52">
        <f t="shared" ref="W14:W15" si="7">G14/Q14-1</f>
        <v>4.3560476608012877E-2</v>
      </c>
      <c r="X14" s="52"/>
      <c r="Y14" s="52">
        <f t="shared" ref="Y14:Y15" si="8">I14/S14-1</f>
        <v>5.9286891129928687E-2</v>
      </c>
    </row>
    <row r="15" spans="2:25" outlineLevel="1" x14ac:dyDescent="0.25">
      <c r="B15" s="28"/>
      <c r="C15" s="34">
        <v>2023</v>
      </c>
      <c r="D15" s="35">
        <v>60903.041887537081</v>
      </c>
      <c r="E15" s="35">
        <v>45360.420042120582</v>
      </c>
      <c r="F15" s="36">
        <f t="shared" si="3"/>
        <v>0.74479728165109815</v>
      </c>
      <c r="G15" s="45">
        <v>179.27536845792673</v>
      </c>
      <c r="H15" s="45">
        <f t="shared" si="4"/>
        <v>133.52380709446282</v>
      </c>
      <c r="I15" s="46">
        <f t="shared" si="5"/>
        <v>2968182196.0069842</v>
      </c>
      <c r="L15" s="49"/>
      <c r="M15" s="49">
        <v>2023</v>
      </c>
      <c r="N15" s="50">
        <v>61403.478403931018</v>
      </c>
      <c r="O15" s="50">
        <v>45241.736610643704</v>
      </c>
      <c r="P15" s="50">
        <v>0.73679436062285608</v>
      </c>
      <c r="Q15" s="50">
        <v>175.80004793227985</v>
      </c>
      <c r="R15" s="50">
        <v>129.52848391373158</v>
      </c>
      <c r="S15" s="50">
        <v>2903027304.6121211</v>
      </c>
      <c r="T15" s="49"/>
      <c r="U15" s="52">
        <f t="shared" si="6"/>
        <v>2.6233173252894204E-3</v>
      </c>
      <c r="V15" s="52"/>
      <c r="W15" s="52">
        <f t="shared" si="7"/>
        <v>1.9768598282667194E-2</v>
      </c>
      <c r="X15" s="52"/>
      <c r="Y15" s="52">
        <f t="shared" si="8"/>
        <v>2.244377491432803E-2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9.5042311782294053E-3</v>
      </c>
      <c r="E18" s="36">
        <f t="shared" si="10"/>
        <v>2.6521612205362199E-2</v>
      </c>
      <c r="F18" s="36">
        <f t="shared" si="10"/>
        <v>1.6857166618579944E-2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1.1706882156037324E-2</v>
      </c>
      <c r="E19" s="36">
        <f t="shared" si="10"/>
        <v>4.1768106378040626E-2</v>
      </c>
      <c r="F19" s="36">
        <f t="shared" si="10"/>
        <v>2.9713373262757914E-2</v>
      </c>
      <c r="G19" s="36">
        <f t="shared" si="10"/>
        <v>6.2061497389156894E-2</v>
      </c>
      <c r="H19" s="36">
        <f t="shared" si="10"/>
        <v>9.3618927089084814E-2</v>
      </c>
      <c r="I19" s="36">
        <f t="shared" si="10"/>
        <v>0.10642179499212845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2.3979836991504966E-2</v>
      </c>
      <c r="E20" s="36">
        <f t="shared" si="10"/>
        <v>1.7873271581314576E-2</v>
      </c>
      <c r="F20" s="36">
        <f t="shared" si="10"/>
        <v>-5.9635602085015282E-3</v>
      </c>
      <c r="G20" s="36">
        <f t="shared" si="10"/>
        <v>4.6895810444961716E-2</v>
      </c>
      <c r="H20" s="36">
        <f t="shared" si="10"/>
        <v>4.065258424734508E-2</v>
      </c>
      <c r="I20" s="36">
        <f t="shared" si="10"/>
        <v>6.5607263582384778E-2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1.2694857129365689E-2</v>
      </c>
      <c r="E21" s="36">
        <f t="shared" si="10"/>
        <v>7.9510571335996705E-3</v>
      </c>
      <c r="F21" s="36">
        <f t="shared" si="10"/>
        <v>-4.6843330568626662E-3</v>
      </c>
      <c r="G21" s="36">
        <f t="shared" si="10"/>
        <v>3.7347017094500501E-2</v>
      </c>
      <c r="H21" s="36">
        <f t="shared" si="10"/>
        <v>3.2487738170886793E-2</v>
      </c>
      <c r="I21" s="36">
        <f t="shared" si="10"/>
        <v>4.5595022494788084E-2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1.1898950718293833E-2</v>
      </c>
      <c r="E22" s="36">
        <f t="shared" si="10"/>
        <v>8.4936239682946724E-3</v>
      </c>
      <c r="F22" s="36">
        <f t="shared" si="10"/>
        <v>-3.3652834085676764E-3</v>
      </c>
      <c r="G22" s="36">
        <f t="shared" si="10"/>
        <v>3.5575440318485585E-2</v>
      </c>
      <c r="H22" s="36">
        <f t="shared" si="10"/>
        <v>3.2090435470861545E-2</v>
      </c>
      <c r="I22" s="36">
        <f t="shared" si="10"/>
        <v>4.4371228699352061E-2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6.1487950809646641E-4</v>
      </c>
      <c r="E23" s="36">
        <f t="shared" si="10"/>
        <v>7.0266586645535423E-3</v>
      </c>
      <c r="F23" s="36">
        <f t="shared" si="10"/>
        <v>6.4078391074988694E-3</v>
      </c>
      <c r="G23" s="36">
        <f t="shared" si="10"/>
        <v>2.3377255855329127E-2</v>
      </c>
      <c r="H23" s="36">
        <f t="shared" si="10"/>
        <v>2.993489265712368E-2</v>
      </c>
      <c r="I23" s="36">
        <f t="shared" si="10"/>
        <v>3.0568178517291988E-2</v>
      </c>
      <c r="L23" s="49"/>
      <c r="M23" s="49">
        <v>2019</v>
      </c>
      <c r="N23" s="52">
        <f t="shared" ref="N23:S26" si="11">N11/N10-1</f>
        <v>6.1487950809646641E-4</v>
      </c>
      <c r="O23" s="52">
        <f t="shared" si="11"/>
        <v>7.0266586645535423E-3</v>
      </c>
      <c r="P23" s="52">
        <f t="shared" si="11"/>
        <v>6.4078391074988694E-3</v>
      </c>
      <c r="Q23" s="52">
        <f t="shared" si="11"/>
        <v>2.3377255855329127E-2</v>
      </c>
      <c r="R23" s="52">
        <f t="shared" si="11"/>
        <v>2.993489265712368E-2</v>
      </c>
      <c r="S23" s="52">
        <f t="shared" si="11"/>
        <v>3.0568178517291988E-2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-0.12249738081258132</v>
      </c>
      <c r="E24" s="36">
        <f t="shared" si="10"/>
        <v>-0.50278213906115843</v>
      </c>
      <c r="F24" s="36">
        <f t="shared" si="10"/>
        <v>-0.43337165033276692</v>
      </c>
      <c r="G24" s="36">
        <f t="shared" si="10"/>
        <v>-0.18050033312620783</v>
      </c>
      <c r="H24" s="36">
        <f t="shared" si="10"/>
        <v>-0.53564825620645584</v>
      </c>
      <c r="I24" s="36">
        <f t="shared" si="10"/>
        <v>-0.59253012859691978</v>
      </c>
      <c r="L24" s="49"/>
      <c r="M24" s="49">
        <v>2020</v>
      </c>
      <c r="N24" s="52">
        <f t="shared" si="11"/>
        <v>-0.12249738081258132</v>
      </c>
      <c r="O24" s="52">
        <f t="shared" si="11"/>
        <v>-0.50278213906115843</v>
      </c>
      <c r="P24" s="52">
        <f t="shared" si="11"/>
        <v>-0.43337165033276692</v>
      </c>
      <c r="Q24" s="52">
        <f t="shared" si="11"/>
        <v>-0.18050033312620783</v>
      </c>
      <c r="R24" s="52">
        <f t="shared" si="11"/>
        <v>-0.53564825620645584</v>
      </c>
      <c r="S24" s="52">
        <f t="shared" si="11"/>
        <v>-0.59253012859691978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0.12810398500133746</v>
      </c>
      <c r="E25" s="36">
        <f t="shared" si="10"/>
        <v>0.45194828182607183</v>
      </c>
      <c r="F25" s="36">
        <f t="shared" si="10"/>
        <v>0.28706954423563213</v>
      </c>
      <c r="G25" s="36">
        <f t="shared" si="10"/>
        <v>0.22281966757827987</v>
      </c>
      <c r="H25" s="36">
        <f t="shared" si="10"/>
        <v>0.57385395223234426</v>
      </c>
      <c r="I25" s="36">
        <f t="shared" si="10"/>
        <v>0.77547091532341184</v>
      </c>
      <c r="L25" s="49"/>
      <c r="M25" s="49">
        <v>2021</v>
      </c>
      <c r="N25" s="52">
        <f t="shared" si="11"/>
        <v>0.12775666890892046</v>
      </c>
      <c r="O25" s="52">
        <f t="shared" si="11"/>
        <v>0.39806744805316141</v>
      </c>
      <c r="P25" s="52">
        <f t="shared" si="11"/>
        <v>0.23968892102031258</v>
      </c>
      <c r="Q25" s="52">
        <f t="shared" si="11"/>
        <v>0.13158862391845361</v>
      </c>
      <c r="R25" s="52">
        <f t="shared" si="11"/>
        <v>0.4028178802243283</v>
      </c>
      <c r="S25" s="52">
        <f t="shared" si="11"/>
        <v>0.58203721968766109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6.1703648323885085E-2</v>
      </c>
      <c r="E26" s="36">
        <f t="shared" si="10"/>
        <v>0.30088636031426153</v>
      </c>
      <c r="F26" s="36">
        <f t="shared" si="10"/>
        <v>0.22528199122982673</v>
      </c>
      <c r="G26" s="36">
        <f t="shared" si="10"/>
        <v>4.3246293548008685E-2</v>
      </c>
      <c r="H26" s="36">
        <f t="shared" si="10"/>
        <v>0.27827089590164</v>
      </c>
      <c r="I26" s="36">
        <f t="shared" si="10"/>
        <v>0.35714487372501247</v>
      </c>
      <c r="L26" s="49"/>
      <c r="M26" s="49">
        <v>2022</v>
      </c>
      <c r="N26" s="52">
        <f>N14/N13-1</f>
        <v>6.6228130851043288E-2</v>
      </c>
      <c r="O26" s="52">
        <f t="shared" si="11"/>
        <v>0.33096430395632104</v>
      </c>
      <c r="P26" s="52">
        <f t="shared" si="11"/>
        <v>0.24829224201200772</v>
      </c>
      <c r="Q26" s="52">
        <f t="shared" si="11"/>
        <v>8.0296752198976584E-2</v>
      </c>
      <c r="R26" s="52">
        <f t="shared" si="11"/>
        <v>0.34852605484075028</v>
      </c>
      <c r="S26" s="52">
        <f t="shared" si="11"/>
        <v>0.43783641485678482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7.2454993745907359E-4</v>
      </c>
      <c r="E27" s="36">
        <f t="shared" si="10"/>
        <v>6.861099450530217E-2</v>
      </c>
      <c r="F27" s="36">
        <f t="shared" si="10"/>
        <v>6.7837293061398185E-2</v>
      </c>
      <c r="G27" s="36">
        <f t="shared" si="10"/>
        <v>3.5612190634596752E-2</v>
      </c>
      <c r="H27" s="36">
        <f t="shared" si="10"/>
        <v>0.10586531830863222</v>
      </c>
      <c r="I27" s="36">
        <f t="shared" si="10"/>
        <v>0.10666657295585091</v>
      </c>
      <c r="L27" s="49"/>
      <c r="M27" s="49">
        <v>2023</v>
      </c>
      <c r="N27" s="52">
        <f t="shared" ref="N27:S27" si="12">N15/N14-1</f>
        <v>4.9754342858510103E-3</v>
      </c>
      <c r="O27" s="52">
        <f t="shared" si="12"/>
        <v>8.1876813139336146E-2</v>
      </c>
      <c r="P27" s="52">
        <f t="shared" si="12"/>
        <v>7.6520655361225209E-2</v>
      </c>
      <c r="Q27" s="52">
        <f t="shared" si="12"/>
        <v>5.9773710486567211E-2</v>
      </c>
      <c r="R27" s="52">
        <f t="shared" si="12"/>
        <v>0.14086828934759676</v>
      </c>
      <c r="S27" s="52">
        <f t="shared" si="12"/>
        <v>0.14654460455005691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0.87750261918741868</v>
      </c>
      <c r="E30" s="39">
        <f t="shared" ref="E30:H30" si="13">E12/E$11</f>
        <v>0.49721786093884152</v>
      </c>
      <c r="F30" s="39">
        <f t="shared" si="13"/>
        <v>0.56662834966723308</v>
      </c>
      <c r="G30" s="39">
        <f t="shared" si="13"/>
        <v>0.81949966687379217</v>
      </c>
      <c r="H30" s="39">
        <f t="shared" si="13"/>
        <v>0.46435174379354416</v>
      </c>
      <c r="I30" s="39">
        <f>I12/I$11</f>
        <v>0.40746987140308016</v>
      </c>
      <c r="L30" s="55"/>
      <c r="M30" s="53">
        <f>M12</f>
        <v>2020</v>
      </c>
      <c r="N30" s="54">
        <f>N12/N$11</f>
        <v>0.87750261918741868</v>
      </c>
      <c r="O30" s="54">
        <f t="shared" ref="O30:R30" si="14">O12/O$11</f>
        <v>0.49721786093884152</v>
      </c>
      <c r="P30" s="54">
        <f t="shared" si="14"/>
        <v>0.56662834966723308</v>
      </c>
      <c r="Q30" s="54">
        <f t="shared" si="14"/>
        <v>0.81949966687379217</v>
      </c>
      <c r="R30" s="54">
        <f t="shared" si="14"/>
        <v>0.46435174379354416</v>
      </c>
      <c r="S30" s="54">
        <f>S12/S$11</f>
        <v>0.40746987140308016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0.9899142015544381</v>
      </c>
      <c r="E31" s="39">
        <f t="shared" si="15"/>
        <v>0.72193461888338573</v>
      </c>
      <c r="F31" s="39">
        <f t="shared" si="15"/>
        <v>0.72929009175719406</v>
      </c>
      <c r="G31" s="39">
        <f t="shared" si="15"/>
        <v>1.0021003102271218</v>
      </c>
      <c r="H31" s="39">
        <f t="shared" si="15"/>
        <v>0.73082182719545041</v>
      </c>
      <c r="I31" s="39">
        <f t="shared" si="15"/>
        <v>0.72345090554673963</v>
      </c>
      <c r="L31" s="49"/>
      <c r="M31" s="53">
        <f>M13</f>
        <v>2021</v>
      </c>
      <c r="N31" s="54">
        <f t="shared" ref="N31:S33" si="16">N13/N$11</f>
        <v>0.98960943077365615</v>
      </c>
      <c r="O31" s="54">
        <f t="shared" si="16"/>
        <v>0.69514410596921794</v>
      </c>
      <c r="P31" s="54">
        <f t="shared" si="16"/>
        <v>0.70244288741849259</v>
      </c>
      <c r="Q31" s="54">
        <f t="shared" si="16"/>
        <v>0.92733650033934556</v>
      </c>
      <c r="R31" s="54">
        <f t="shared" si="16"/>
        <v>0.65140092890693002</v>
      </c>
      <c r="S31" s="54">
        <f t="shared" si="16"/>
        <v>0.64463250246101778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1.0509955193179725</v>
      </c>
      <c r="E32" s="39">
        <f t="shared" si="15"/>
        <v>0.9391548987440711</v>
      </c>
      <c r="F32" s="39">
        <f t="shared" si="15"/>
        <v>0.89358601581243768</v>
      </c>
      <c r="G32" s="39">
        <f t="shared" si="15"/>
        <v>1.0454374344077544</v>
      </c>
      <c r="H32" s="39">
        <f t="shared" si="15"/>
        <v>0.93418827179360198</v>
      </c>
      <c r="I32" s="39">
        <f t="shared" si="15"/>
        <v>0.98182768785447594</v>
      </c>
      <c r="L32" s="49"/>
      <c r="M32" s="53">
        <f>M14</f>
        <v>2022</v>
      </c>
      <c r="N32" s="54">
        <f t="shared" si="16"/>
        <v>1.0551494136463602</v>
      </c>
      <c r="O32" s="54">
        <f t="shared" si="16"/>
        <v>0.92521199115065911</v>
      </c>
      <c r="P32" s="54">
        <f t="shared" si="16"/>
        <v>0.87685400682101844</v>
      </c>
      <c r="Q32" s="54">
        <f t="shared" si="16"/>
        <v>1.00179860951216</v>
      </c>
      <c r="R32" s="54">
        <f t="shared" si="16"/>
        <v>0.8784311247784623</v>
      </c>
      <c r="S32" s="54">
        <f t="shared" si="16"/>
        <v>0.92687608623870721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1.0517570180557643</v>
      </c>
      <c r="E33" s="39">
        <f t="shared" si="15"/>
        <v>1.0035912503414282</v>
      </c>
      <c r="F33" s="39">
        <f t="shared" si="15"/>
        <v>0.95420447224267324</v>
      </c>
      <c r="G33" s="39">
        <f t="shared" si="15"/>
        <v>1.0826677516184269</v>
      </c>
      <c r="H33" s="39">
        <f t="shared" si="15"/>
        <v>1.0330864105472226</v>
      </c>
      <c r="I33" s="39">
        <f t="shared" si="15"/>
        <v>1.0865558825510797</v>
      </c>
      <c r="L33" s="49"/>
      <c r="M33" s="53">
        <v>2023</v>
      </c>
      <c r="N33" s="54">
        <f t="shared" si="16"/>
        <v>1.0603992402157121</v>
      </c>
      <c r="O33" s="54">
        <f t="shared" si="16"/>
        <v>1.0009654004643749</v>
      </c>
      <c r="P33" s="54">
        <f t="shared" si="16"/>
        <v>0.94395145007907888</v>
      </c>
      <c r="Q33" s="54">
        <f t="shared" si="16"/>
        <v>1.0616798295629857</v>
      </c>
      <c r="R33" s="54">
        <f t="shared" si="16"/>
        <v>1.0021742146356898</v>
      </c>
      <c r="S33" s="54">
        <f t="shared" si="16"/>
        <v>1.0627047757634631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07B5-33A3-4826-BF42-C673F319656F}">
  <dimension ref="B2:Z44"/>
  <sheetViews>
    <sheetView zoomScaleNormal="100" workbookViewId="0">
      <selection activeCell="F51" sqref="F51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41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8934.5596080115483</v>
      </c>
      <c r="E5" s="35">
        <v>5096.6356270846391</v>
      </c>
      <c r="F5" s="36">
        <f t="shared" ref="F5:F9" si="0">E5/D5</f>
        <v>0.5704406093518618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8999.4611715848896</v>
      </c>
      <c r="E6" s="35">
        <v>5200.4000017635399</v>
      </c>
      <c r="F6" s="36">
        <f t="shared" si="0"/>
        <v>0.57785681860414106</v>
      </c>
      <c r="G6" s="37">
        <v>80.199289330435008</v>
      </c>
      <c r="H6" s="37">
        <f t="shared" si="1"/>
        <v>46.343706186798201</v>
      </c>
      <c r="I6" s="38">
        <f t="shared" si="2"/>
        <v>152229960.29703152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8947.5833333333339</v>
      </c>
      <c r="E7" s="35">
        <v>5437.4918714797714</v>
      </c>
      <c r="F7" s="36">
        <f t="shared" si="0"/>
        <v>0.60770508291584557</v>
      </c>
      <c r="G7" s="37">
        <v>83.575390279317531</v>
      </c>
      <c r="H7" s="37">
        <f t="shared" si="1"/>
        <v>50.789189479416812</v>
      </c>
      <c r="I7" s="38">
        <f t="shared" si="2"/>
        <v>165870784.43433157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8950</v>
      </c>
      <c r="E8" s="35">
        <v>5495.3414091296845</v>
      </c>
      <c r="F8" s="36">
        <f t="shared" si="0"/>
        <v>0.6140046267184005</v>
      </c>
      <c r="G8" s="37">
        <v>87.699058860820045</v>
      </c>
      <c r="H8" s="37">
        <f t="shared" si="1"/>
        <v>53.84762789939284</v>
      </c>
      <c r="I8" s="38">
        <f t="shared" si="2"/>
        <v>175906738.44034156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8888.4166666666661</v>
      </c>
      <c r="E9" s="35">
        <v>5694.5103494623609</v>
      </c>
      <c r="F9" s="36">
        <f t="shared" si="0"/>
        <v>0.64066644971965703</v>
      </c>
      <c r="G9" s="37">
        <v>91.861885791267184</v>
      </c>
      <c r="H9" s="37">
        <f t="shared" si="1"/>
        <v>58.852828234443749</v>
      </c>
      <c r="I9" s="38">
        <f t="shared" si="2"/>
        <v>190934587.66621763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9007.5</v>
      </c>
      <c r="E10" s="35">
        <v>6023.790905017916</v>
      </c>
      <c r="F10" s="36">
        <f>E10/D10</f>
        <v>0.66875280655208613</v>
      </c>
      <c r="G10" s="37">
        <v>96.191322936327737</v>
      </c>
      <c r="H10" s="37">
        <f>(I10/365)/D10</f>
        <v>64.328217179627231</v>
      </c>
      <c r="I10" s="38">
        <f>E10*G10*365</f>
        <v>211494291.92960468</v>
      </c>
      <c r="L10" s="49"/>
      <c r="M10" s="49">
        <v>2018</v>
      </c>
      <c r="N10" s="50">
        <v>9007.5</v>
      </c>
      <c r="O10" s="50">
        <v>6023.790905017916</v>
      </c>
      <c r="P10" s="50">
        <v>0.66875280655208613</v>
      </c>
      <c r="Q10" s="50">
        <v>96.191322936327737</v>
      </c>
      <c r="R10" s="50">
        <v>64.328217179627231</v>
      </c>
      <c r="S10" s="50">
        <v>211494291.92960468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8909.5</v>
      </c>
      <c r="E11" s="35">
        <v>6333.4002463816587</v>
      </c>
      <c r="F11" s="36">
        <f t="shared" ref="F11:F15" si="3">E11/D11</f>
        <v>0.71085922289484915</v>
      </c>
      <c r="G11" s="37">
        <v>102.97517507602377</v>
      </c>
      <c r="H11" s="37">
        <f t="shared" ref="H11:H15" si="4">(I11/365)/D11</f>
        <v>73.200852932003301</v>
      </c>
      <c r="I11" s="38">
        <f t="shared" ref="I11:I15" si="5">E11*G11*365</f>
        <v>238046794.70715445</v>
      </c>
      <c r="L11" s="49"/>
      <c r="M11" s="49">
        <v>2019</v>
      </c>
      <c r="N11" s="50">
        <v>8909.5</v>
      </c>
      <c r="O11" s="50">
        <v>6333.4002463816587</v>
      </c>
      <c r="P11" s="50">
        <v>0.71085922289484915</v>
      </c>
      <c r="Q11" s="50">
        <v>102.97517507602377</v>
      </c>
      <c r="R11" s="50">
        <v>73.200852932003301</v>
      </c>
      <c r="S11" s="50">
        <v>238046794.70715445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8936.1666666666661</v>
      </c>
      <c r="E12" s="35">
        <v>5104.4958959183714</v>
      </c>
      <c r="F12" s="36">
        <f t="shared" si="3"/>
        <v>0.57121762455024028</v>
      </c>
      <c r="G12" s="37">
        <v>96.89040661301793</v>
      </c>
      <c r="H12" s="37">
        <f t="shared" si="4"/>
        <v>55.345507907194985</v>
      </c>
      <c r="I12" s="38">
        <f t="shared" si="5"/>
        <v>180520489.26215446</v>
      </c>
      <c r="L12" s="49"/>
      <c r="M12" s="49">
        <v>2020</v>
      </c>
      <c r="N12" s="50">
        <v>8936.1666666666661</v>
      </c>
      <c r="O12" s="50">
        <v>5104.4958959183714</v>
      </c>
      <c r="P12" s="50">
        <v>0.57121762455024028</v>
      </c>
      <c r="Q12" s="50">
        <v>96.89040661301793</v>
      </c>
      <c r="R12" s="50">
        <v>55.345507907194985</v>
      </c>
      <c r="S12" s="50">
        <v>180520489.26215446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9304.1648599951659</v>
      </c>
      <c r="E13" s="35">
        <v>6286.5946324009665</v>
      </c>
      <c r="F13" s="36">
        <f t="shared" si="3"/>
        <v>0.67567532680243514</v>
      </c>
      <c r="G13" s="37">
        <v>111.92818323237478</v>
      </c>
      <c r="H13" s="37">
        <f t="shared" si="4"/>
        <v>75.627111783937664</v>
      </c>
      <c r="I13" s="38">
        <f t="shared" si="5"/>
        <v>256831197.31190929</v>
      </c>
      <c r="L13" s="49"/>
      <c r="M13" s="49">
        <v>2021</v>
      </c>
      <c r="N13" s="50">
        <v>9151.2409666424956</v>
      </c>
      <c r="O13" s="50">
        <v>5949.3150202612596</v>
      </c>
      <c r="P13" s="50">
        <v>0.65011019182505558</v>
      </c>
      <c r="Q13" s="50">
        <v>106.36121516818361</v>
      </c>
      <c r="R13" s="50">
        <v>69.146509995733851</v>
      </c>
      <c r="S13" s="50">
        <v>230963376.86525977</v>
      </c>
      <c r="T13" s="49"/>
      <c r="U13" s="52">
        <f>E13/O13-1</f>
        <v>5.6692175652331755E-2</v>
      </c>
      <c r="V13" s="52"/>
      <c r="W13" s="52">
        <f>G13/Q13-1</f>
        <v>5.2340207427946428E-2</v>
      </c>
      <c r="X13" s="52"/>
      <c r="Y13" s="52">
        <f>I13/S13-1</f>
        <v>0.11199966331346278</v>
      </c>
    </row>
    <row r="14" spans="2:25" outlineLevel="1" x14ac:dyDescent="0.25">
      <c r="B14" s="28"/>
      <c r="C14" s="34">
        <v>2022</v>
      </c>
      <c r="D14" s="35">
        <v>9331.3248643010938</v>
      </c>
      <c r="E14" s="35">
        <v>6527.1658445155963</v>
      </c>
      <c r="F14" s="36">
        <f t="shared" si="3"/>
        <v>0.69948972299599321</v>
      </c>
      <c r="G14" s="37">
        <v>114.76165137778264</v>
      </c>
      <c r="H14" s="37">
        <f t="shared" si="4"/>
        <v>80.274595732807924</v>
      </c>
      <c r="I14" s="38">
        <f t="shared" si="5"/>
        <v>273409940.86364323</v>
      </c>
      <c r="L14" s="49"/>
      <c r="M14" s="49">
        <v>2022</v>
      </c>
      <c r="N14" s="50">
        <v>9178.5017264626658</v>
      </c>
      <c r="O14" s="50">
        <v>6337.7439384645295</v>
      </c>
      <c r="P14" s="50">
        <v>0.69049874667366373</v>
      </c>
      <c r="Q14" s="50">
        <v>106.70275762069825</v>
      </c>
      <c r="R14" s="50">
        <v>73.678120403715866</v>
      </c>
      <c r="S14" s="50">
        <v>246832985.69473103</v>
      </c>
      <c r="T14" s="49"/>
      <c r="U14" s="52">
        <f t="shared" ref="U14:U15" si="6">E14/O14-1</f>
        <v>2.9887907730295371E-2</v>
      </c>
      <c r="V14" s="52"/>
      <c r="W14" s="52">
        <f t="shared" ref="W14:W15" si="7">G14/Q14-1</f>
        <v>7.5526574352761777E-2</v>
      </c>
      <c r="X14" s="52"/>
      <c r="Y14" s="52">
        <f t="shared" ref="Y14:Y15" si="8">I14/S14-1</f>
        <v>0.10767181336849796</v>
      </c>
    </row>
    <row r="15" spans="2:25" outlineLevel="1" x14ac:dyDescent="0.25">
      <c r="B15" s="28"/>
      <c r="C15" s="34">
        <v>2023</v>
      </c>
      <c r="D15" s="35">
        <v>9366.6228446083842</v>
      </c>
      <c r="E15" s="35">
        <v>6657.5311466489302</v>
      </c>
      <c r="F15" s="36">
        <f t="shared" si="3"/>
        <v>0.71077177517413748</v>
      </c>
      <c r="G15" s="37">
        <v>115.87679116000103</v>
      </c>
      <c r="H15" s="37">
        <f t="shared" si="4"/>
        <v>82.361952554276726</v>
      </c>
      <c r="I15" s="38">
        <f t="shared" si="5"/>
        <v>281580471.40732569</v>
      </c>
      <c r="L15" s="49"/>
      <c r="M15" s="49">
        <v>2023</v>
      </c>
      <c r="N15" s="50">
        <v>9213.3667644613579</v>
      </c>
      <c r="O15" s="50">
        <v>6519.9942083747965</v>
      </c>
      <c r="P15" s="50">
        <v>0.70766684699064786</v>
      </c>
      <c r="Q15" s="50">
        <v>108.26487625863759</v>
      </c>
      <c r="R15" s="50">
        <v>76.615463621782709</v>
      </c>
      <c r="S15" s="50">
        <v>257648523.65450683</v>
      </c>
      <c r="T15" s="49"/>
      <c r="U15" s="52">
        <f t="shared" si="6"/>
        <v>2.1094641172759054E-2</v>
      </c>
      <c r="V15" s="52"/>
      <c r="W15" s="52">
        <f t="shared" si="7"/>
        <v>7.0308258452899342E-2</v>
      </c>
      <c r="X15" s="52"/>
      <c r="Y15" s="52">
        <f t="shared" si="8"/>
        <v>9.2886027109203795E-2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7.264103259789545E-3</v>
      </c>
      <c r="E18" s="36">
        <f t="shared" si="10"/>
        <v>2.035938651911362E-2</v>
      </c>
      <c r="F18" s="36">
        <f t="shared" si="10"/>
        <v>1.3000843787586591E-2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-5.7645493727286334E-3</v>
      </c>
      <c r="E19" s="36">
        <f t="shared" si="10"/>
        <v>4.5591083308174296E-2</v>
      </c>
      <c r="F19" s="36">
        <f t="shared" si="10"/>
        <v>5.1653391204771637E-2</v>
      </c>
      <c r="G19" s="36">
        <f t="shared" si="10"/>
        <v>4.2096394831784512E-2</v>
      </c>
      <c r="H19" s="36">
        <f t="shared" si="10"/>
        <v>9.5924207587113175E-2</v>
      </c>
      <c r="I19" s="36">
        <f t="shared" si="10"/>
        <v>8.9606698383708716E-2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2.7009155172241783E-4</v>
      </c>
      <c r="E20" s="36">
        <f t="shared" si="10"/>
        <v>1.0639011334129922E-2</v>
      </c>
      <c r="F20" s="36">
        <f t="shared" si="10"/>
        <v>1.0366119980976585E-2</v>
      </c>
      <c r="G20" s="36">
        <f t="shared" si="10"/>
        <v>4.9340703856970203E-2</v>
      </c>
      <c r="H20" s="36">
        <f t="shared" si="10"/>
        <v>6.0218295494073759E-2</v>
      </c>
      <c r="I20" s="36">
        <f t="shared" si="10"/>
        <v>6.050465149866846E-2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-6.8808193668529194E-3</v>
      </c>
      <c r="E21" s="36">
        <f t="shared" si="10"/>
        <v>3.6243233223287374E-2</v>
      </c>
      <c r="F21" s="36">
        <f t="shared" si="10"/>
        <v>4.3422837289928795E-2</v>
      </c>
      <c r="G21" s="36">
        <f t="shared" si="10"/>
        <v>4.7467179061221332E-2</v>
      </c>
      <c r="H21" s="36">
        <f t="shared" si="10"/>
        <v>9.2951175944137487E-2</v>
      </c>
      <c r="I21" s="36">
        <f t="shared" si="10"/>
        <v>8.5430776325676305E-2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1.339758674679592E-2</v>
      </c>
      <c r="E22" s="36">
        <f t="shared" si="10"/>
        <v>5.7824208816591893E-2</v>
      </c>
      <c r="F22" s="36">
        <f t="shared" si="10"/>
        <v>4.3839281493075033E-2</v>
      </c>
      <c r="G22" s="36">
        <f t="shared" si="10"/>
        <v>4.7129852688829965E-2</v>
      </c>
      <c r="H22" s="36">
        <f t="shared" si="10"/>
        <v>9.3035273060658064E-2</v>
      </c>
      <c r="I22" s="36">
        <f t="shared" si="10"/>
        <v>0.1076793079487961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-1.0879822370246983E-2</v>
      </c>
      <c r="E23" s="36">
        <f t="shared" si="10"/>
        <v>5.1397757034666203E-2</v>
      </c>
      <c r="F23" s="36">
        <f t="shared" si="10"/>
        <v>6.2962601323279133E-2</v>
      </c>
      <c r="G23" s="36">
        <f t="shared" si="10"/>
        <v>7.0524574697724995E-2</v>
      </c>
      <c r="H23" s="36">
        <f t="shared" si="10"/>
        <v>0.13792758670119087</v>
      </c>
      <c r="I23" s="36">
        <f t="shared" si="10"/>
        <v>0.12554713668767814</v>
      </c>
      <c r="L23" s="49"/>
      <c r="M23" s="49">
        <v>2019</v>
      </c>
      <c r="N23" s="52">
        <f t="shared" ref="N23:S26" si="11">N11/N10-1</f>
        <v>-1.0879822370246983E-2</v>
      </c>
      <c r="O23" s="52">
        <f t="shared" si="11"/>
        <v>5.1397757034666203E-2</v>
      </c>
      <c r="P23" s="52">
        <f t="shared" si="11"/>
        <v>6.2962601323279133E-2</v>
      </c>
      <c r="Q23" s="52">
        <f t="shared" si="11"/>
        <v>7.0524574697724995E-2</v>
      </c>
      <c r="R23" s="52">
        <f t="shared" si="11"/>
        <v>0.13792758670119087</v>
      </c>
      <c r="S23" s="52">
        <f t="shared" si="11"/>
        <v>0.12554713668767814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2.9930598424900978E-3</v>
      </c>
      <c r="E24" s="36">
        <f t="shared" si="10"/>
        <v>-0.19403547899335338</v>
      </c>
      <c r="F24" s="36">
        <f t="shared" si="10"/>
        <v>-0.1964405804231435</v>
      </c>
      <c r="G24" s="36">
        <f t="shared" si="10"/>
        <v>-5.9089663683636662E-2</v>
      </c>
      <c r="H24" s="36">
        <f t="shared" si="10"/>
        <v>-0.24392263627575828</v>
      </c>
      <c r="I24" s="36">
        <f t="shared" si="10"/>
        <v>-0.24165965148057944</v>
      </c>
      <c r="L24" s="49"/>
      <c r="M24" s="49">
        <v>2020</v>
      </c>
      <c r="N24" s="52">
        <f t="shared" si="11"/>
        <v>2.9930598424900978E-3</v>
      </c>
      <c r="O24" s="52">
        <f t="shared" si="11"/>
        <v>-0.19403547899335338</v>
      </c>
      <c r="P24" s="52">
        <f t="shared" si="11"/>
        <v>-0.1964405804231435</v>
      </c>
      <c r="Q24" s="52">
        <f t="shared" si="11"/>
        <v>-5.9089663683636662E-2</v>
      </c>
      <c r="R24" s="52">
        <f t="shared" si="11"/>
        <v>-0.24392263627575828</v>
      </c>
      <c r="S24" s="52">
        <f t="shared" si="11"/>
        <v>-0.24165965148057944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4.1180766547382452E-2</v>
      </c>
      <c r="E25" s="36">
        <f t="shared" si="10"/>
        <v>0.23157991711342518</v>
      </c>
      <c r="F25" s="36">
        <f t="shared" si="10"/>
        <v>0.18286848612985596</v>
      </c>
      <c r="G25" s="36">
        <f t="shared" si="10"/>
        <v>0.15520397885642079</v>
      </c>
      <c r="H25" s="36">
        <f t="shared" si="10"/>
        <v>0.36645438164108057</v>
      </c>
      <c r="I25" s="36">
        <f t="shared" si="10"/>
        <v>0.4227260205290897</v>
      </c>
      <c r="L25" s="49"/>
      <c r="M25" s="49">
        <v>2021</v>
      </c>
      <c r="N25" s="52">
        <f t="shared" si="11"/>
        <v>2.4067847881361848E-2</v>
      </c>
      <c r="O25" s="52">
        <f t="shared" si="11"/>
        <v>0.16550490813763163</v>
      </c>
      <c r="P25" s="52">
        <f t="shared" si="11"/>
        <v>0.1381129781087076</v>
      </c>
      <c r="Q25" s="52">
        <f t="shared" si="11"/>
        <v>9.774763969143252E-2</v>
      </c>
      <c r="R25" s="52">
        <f t="shared" si="11"/>
        <v>0.24936083542102105</v>
      </c>
      <c r="S25" s="52">
        <f t="shared" si="11"/>
        <v>0.27943026195686538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2.9191232866807582E-3</v>
      </c>
      <c r="E26" s="36">
        <f t="shared" si="10"/>
        <v>3.8267333299133233E-2</v>
      </c>
      <c r="F26" s="36">
        <f t="shared" si="10"/>
        <v>3.524532456476881E-2</v>
      </c>
      <c r="G26" s="36">
        <f t="shared" si="10"/>
        <v>2.5315055275446419E-2</v>
      </c>
      <c r="H26" s="36">
        <f t="shared" si="10"/>
        <v>6.1452617179773572E-2</v>
      </c>
      <c r="I26" s="36">
        <f t="shared" si="10"/>
        <v>6.4551128232291255E-2</v>
      </c>
      <c r="L26" s="49"/>
      <c r="M26" s="49">
        <v>2022</v>
      </c>
      <c r="N26" s="52">
        <f>N14/N13-1</f>
        <v>2.9789139986085011E-3</v>
      </c>
      <c r="O26" s="52">
        <f t="shared" si="11"/>
        <v>6.5289687448121025E-2</v>
      </c>
      <c r="P26" s="52">
        <f t="shared" si="11"/>
        <v>6.2125706313302498E-2</v>
      </c>
      <c r="Q26" s="52">
        <f t="shared" si="11"/>
        <v>3.2111559836409675E-3</v>
      </c>
      <c r="R26" s="52">
        <f t="shared" si="11"/>
        <v>6.5536357630509467E-2</v>
      </c>
      <c r="S26" s="52">
        <f t="shared" si="11"/>
        <v>6.8710498802281306E-2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3.7827404811860976E-3</v>
      </c>
      <c r="E27" s="36">
        <f t="shared" si="10"/>
        <v>1.9972727097607335E-2</v>
      </c>
      <c r="F27" s="36">
        <f t="shared" si="10"/>
        <v>1.6128974890184278E-2</v>
      </c>
      <c r="G27" s="36">
        <f t="shared" si="10"/>
        <v>9.7170071084762277E-3</v>
      </c>
      <c r="H27" s="36">
        <f t="shared" si="10"/>
        <v>2.6002707362320798E-2</v>
      </c>
      <c r="I27" s="36">
        <f t="shared" si="10"/>
        <v>2.9883809337266642E-2</v>
      </c>
      <c r="L27" s="49"/>
      <c r="M27" s="49">
        <v>2023</v>
      </c>
      <c r="N27" s="52">
        <f t="shared" ref="N27:S27" si="12">N15/N14-1</f>
        <v>3.7985543869509808E-3</v>
      </c>
      <c r="O27" s="52">
        <f t="shared" si="12"/>
        <v>2.8756332171163912E-2</v>
      </c>
      <c r="P27" s="52">
        <f t="shared" si="12"/>
        <v>2.4863333061338588E-2</v>
      </c>
      <c r="Q27" s="52">
        <f t="shared" si="12"/>
        <v>1.4639908778105504E-2</v>
      </c>
      <c r="R27" s="52">
        <f t="shared" si="12"/>
        <v>3.9867238767381741E-2</v>
      </c>
      <c r="S27" s="52">
        <f t="shared" si="12"/>
        <v>4.3817231029048331E-2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1.0029930598424901</v>
      </c>
      <c r="E30" s="39">
        <f t="shared" ref="E30:H30" si="13">E12/E$11</f>
        <v>0.80596452100664662</v>
      </c>
      <c r="F30" s="39">
        <f t="shared" si="13"/>
        <v>0.8035594195768565</v>
      </c>
      <c r="G30" s="39">
        <f t="shared" si="13"/>
        <v>0.94091033631636334</v>
      </c>
      <c r="H30" s="39">
        <f t="shared" si="13"/>
        <v>0.75607736372424172</v>
      </c>
      <c r="I30" s="39">
        <f>I12/I$11</f>
        <v>0.75834034851942056</v>
      </c>
      <c r="L30" s="55"/>
      <c r="M30" s="53">
        <f>M12</f>
        <v>2020</v>
      </c>
      <c r="N30" s="54">
        <f>N12/N$11</f>
        <v>1.0029930598424901</v>
      </c>
      <c r="O30" s="54">
        <f t="shared" ref="O30:R30" si="14">O12/O$11</f>
        <v>0.80596452100664662</v>
      </c>
      <c r="P30" s="54">
        <f t="shared" si="14"/>
        <v>0.8035594195768565</v>
      </c>
      <c r="Q30" s="54">
        <f t="shared" si="14"/>
        <v>0.94091033631636334</v>
      </c>
      <c r="R30" s="54">
        <f t="shared" si="14"/>
        <v>0.75607736372424172</v>
      </c>
      <c r="S30" s="54">
        <f>S12/S$11</f>
        <v>0.75834034851942056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1.0442970828885085</v>
      </c>
      <c r="E31" s="39">
        <f t="shared" si="15"/>
        <v>0.99260971797772724</v>
      </c>
      <c r="F31" s="39">
        <f t="shared" si="15"/>
        <v>0.95050511415026206</v>
      </c>
      <c r="G31" s="39">
        <f t="shared" si="15"/>
        <v>1.0869433642597961</v>
      </c>
      <c r="H31" s="39">
        <f t="shared" si="15"/>
        <v>1.0331452265206271</v>
      </c>
      <c r="I31" s="39">
        <f t="shared" si="15"/>
        <v>1.0789105462556781</v>
      </c>
      <c r="L31" s="49"/>
      <c r="M31" s="53">
        <f>M13</f>
        <v>2021</v>
      </c>
      <c r="N31" s="54">
        <f t="shared" ref="N31:S33" si="16">N13/N$11</f>
        <v>1.0271329442328407</v>
      </c>
      <c r="O31" s="54">
        <f t="shared" si="16"/>
        <v>0.93935560501804205</v>
      </c>
      <c r="P31" s="54">
        <f t="shared" si="16"/>
        <v>0.91454140410192075</v>
      </c>
      <c r="Q31" s="54">
        <f t="shared" si="16"/>
        <v>1.0328821008525599</v>
      </c>
      <c r="R31" s="54">
        <f t="shared" si="16"/>
        <v>0.94461344678544179</v>
      </c>
      <c r="S31" s="54">
        <f t="shared" si="16"/>
        <v>0.97024359075866273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1.0473455148213811</v>
      </c>
      <c r="E32" s="39">
        <f t="shared" si="15"/>
        <v>1.0305942448915395</v>
      </c>
      <c r="F32" s="39">
        <f t="shared" si="15"/>
        <v>0.98400597539896062</v>
      </c>
      <c r="G32" s="39">
        <f t="shared" si="15"/>
        <v>1.1144593956073126</v>
      </c>
      <c r="H32" s="39">
        <f t="shared" si="15"/>
        <v>1.0966347046171097</v>
      </c>
      <c r="I32" s="39">
        <f t="shared" si="15"/>
        <v>1.1485554392781998</v>
      </c>
      <c r="L32" s="49"/>
      <c r="M32" s="53">
        <f>M14</f>
        <v>2022</v>
      </c>
      <c r="N32" s="54">
        <f t="shared" si="16"/>
        <v>1.0301926849388479</v>
      </c>
      <c r="O32" s="54">
        <f t="shared" si="16"/>
        <v>1.0006858388723108</v>
      </c>
      <c r="P32" s="54">
        <f t="shared" si="16"/>
        <v>0.97135793478451193</v>
      </c>
      <c r="Q32" s="54">
        <f t="shared" si="16"/>
        <v>1.0361988463911083</v>
      </c>
      <c r="R32" s="54">
        <f t="shared" si="16"/>
        <v>1.0065199714565607</v>
      </c>
      <c r="S32" s="54">
        <f t="shared" si="16"/>
        <v>1.0369095118394069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1.0513073510980846</v>
      </c>
      <c r="E33" s="39">
        <f t="shared" si="15"/>
        <v>1.0511780224931231</v>
      </c>
      <c r="F33" s="39">
        <f t="shared" si="15"/>
        <v>0.99987698306796169</v>
      </c>
      <c r="G33" s="39">
        <f t="shared" si="15"/>
        <v>1.125288605476537</v>
      </c>
      <c r="H33" s="39">
        <f t="shared" si="15"/>
        <v>1.1251501759246334</v>
      </c>
      <c r="I33" s="39">
        <f t="shared" si="15"/>
        <v>1.18287865103887</v>
      </c>
      <c r="L33" s="49"/>
      <c r="M33" s="53">
        <v>2023</v>
      </c>
      <c r="N33" s="54">
        <f t="shared" si="16"/>
        <v>1.0341059278816271</v>
      </c>
      <c r="O33" s="54">
        <f t="shared" si="16"/>
        <v>1.0294618932539028</v>
      </c>
      <c r="P33" s="54">
        <f t="shared" si="16"/>
        <v>0.99550913063883328</v>
      </c>
      <c r="Q33" s="54">
        <f t="shared" si="16"/>
        <v>1.0513687029782524</v>
      </c>
      <c r="R33" s="54">
        <f t="shared" si="16"/>
        <v>1.0466471434827578</v>
      </c>
      <c r="S33" s="54">
        <f t="shared" si="16"/>
        <v>1.0823440154758919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0F61-856D-4821-9D39-FF981B6EE3EF}">
  <dimension ref="B2:Z44"/>
  <sheetViews>
    <sheetView zoomScaleNormal="100" workbookViewId="0">
      <selection activeCell="H43" sqref="H43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42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58780.900177760806</v>
      </c>
      <c r="E5" s="35">
        <v>42991.115948238679</v>
      </c>
      <c r="F5" s="36">
        <f t="shared" ref="F5:F9" si="0">E5/D5</f>
        <v>0.73137899927065009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59401.398307999712</v>
      </c>
      <c r="E6" s="35">
        <v>44309.629440519529</v>
      </c>
      <c r="F6" s="36">
        <f t="shared" si="0"/>
        <v>0.74593579785397501</v>
      </c>
      <c r="G6" s="37">
        <v>142.28550603666321</v>
      </c>
      <c r="H6" s="37">
        <f t="shared" si="1"/>
        <v>106.13585246851495</v>
      </c>
      <c r="I6" s="38">
        <f t="shared" si="2"/>
        <v>2301185587.2430935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60089.5</v>
      </c>
      <c r="E7" s="35">
        <v>45941.78382616485</v>
      </c>
      <c r="F7" s="36">
        <f t="shared" si="0"/>
        <v>0.76455593450045101</v>
      </c>
      <c r="G7" s="37">
        <v>150.82960595860962</v>
      </c>
      <c r="H7" s="37">
        <f t="shared" si="1"/>
        <v>115.31767033401957</v>
      </c>
      <c r="I7" s="38">
        <f t="shared" si="2"/>
        <v>2529224120.3106651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60881.916666666664</v>
      </c>
      <c r="E8" s="35">
        <v>46945.968570255493</v>
      </c>
      <c r="F8" s="36">
        <f t="shared" si="0"/>
        <v>0.77109872915612043</v>
      </c>
      <c r="G8" s="37">
        <v>155.06519272304246</v>
      </c>
      <c r="H8" s="37">
        <f t="shared" si="1"/>
        <v>119.57057304508693</v>
      </c>
      <c r="I8" s="38">
        <f t="shared" si="2"/>
        <v>2657085267.329545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61224.583333333336</v>
      </c>
      <c r="E9" s="35">
        <v>47346.30161778356</v>
      </c>
      <c r="F9" s="36">
        <f t="shared" si="0"/>
        <v>0.77332174496002104</v>
      </c>
      <c r="G9" s="37">
        <v>160.19086806588984</v>
      </c>
      <c r="H9" s="37">
        <f t="shared" si="1"/>
        <v>123.87908161937445</v>
      </c>
      <c r="I9" s="38">
        <f t="shared" si="2"/>
        <v>2768322481.8897004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61552</v>
      </c>
      <c r="E10" s="35">
        <v>48570.580216333801</v>
      </c>
      <c r="F10" s="36">
        <f>E10/D10</f>
        <v>0.78909832688350989</v>
      </c>
      <c r="G10" s="37">
        <v>166.40219276311316</v>
      </c>
      <c r="H10" s="37">
        <f>(I10/365)/D10</f>
        <v>131.3076918991199</v>
      </c>
      <c r="I10" s="38">
        <f>E10*G10*365</f>
        <v>2950021633.8977389</v>
      </c>
      <c r="L10" s="49"/>
      <c r="M10" s="49">
        <v>2018</v>
      </c>
      <c r="N10" s="50">
        <v>61552</v>
      </c>
      <c r="O10" s="50">
        <v>48570.580216333801</v>
      </c>
      <c r="P10" s="50">
        <v>0.78909832688350989</v>
      </c>
      <c r="Q10" s="50">
        <v>166.40219276311316</v>
      </c>
      <c r="R10" s="50">
        <v>131.3076918991199</v>
      </c>
      <c r="S10" s="50">
        <v>2950021633.8977389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63084.666666666664</v>
      </c>
      <c r="E11" s="35">
        <v>48360.157431786676</v>
      </c>
      <c r="F11" s="36">
        <f t="shared" ref="F11:F15" si="3">E11/D11</f>
        <v>0.76659131270863512</v>
      </c>
      <c r="G11" s="37">
        <v>166.65482399513755</v>
      </c>
      <c r="H11" s="37">
        <f t="shared" ref="H11:H15" si="4">(I11/365)/D11</f>
        <v>127.75614029565904</v>
      </c>
      <c r="I11" s="38">
        <f t="shared" ref="I11:I15" si="5">E11*G11*365</f>
        <v>2941700536.6876163</v>
      </c>
      <c r="L11" s="49"/>
      <c r="M11" s="49">
        <v>2019</v>
      </c>
      <c r="N11" s="50">
        <v>63084.666666666664</v>
      </c>
      <c r="O11" s="50">
        <v>48360.157431786676</v>
      </c>
      <c r="P11" s="50">
        <v>0.76659131270863512</v>
      </c>
      <c r="Q11" s="50">
        <v>166.65482399513755</v>
      </c>
      <c r="R11" s="50">
        <v>127.75614029565904</v>
      </c>
      <c r="S11" s="50">
        <v>2941700536.6876163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59169.333333333336</v>
      </c>
      <c r="E12" s="35">
        <v>28751.046309721933</v>
      </c>
      <c r="F12" s="36">
        <f t="shared" si="3"/>
        <v>0.48591127683916102</v>
      </c>
      <c r="G12" s="37">
        <v>130.17803425898262</v>
      </c>
      <c r="H12" s="37">
        <f t="shared" si="4"/>
        <v>63.25497484319429</v>
      </c>
      <c r="I12" s="38">
        <f t="shared" si="5"/>
        <v>1366105462.3933308</v>
      </c>
      <c r="L12" s="49"/>
      <c r="M12" s="49">
        <v>2020</v>
      </c>
      <c r="N12" s="50">
        <v>59169.333333333336</v>
      </c>
      <c r="O12" s="50">
        <v>28751.046309721933</v>
      </c>
      <c r="P12" s="50">
        <v>0.48591127683916102</v>
      </c>
      <c r="Q12" s="50">
        <v>130.17803425898262</v>
      </c>
      <c r="R12" s="50">
        <v>63.25497484319429</v>
      </c>
      <c r="S12" s="50">
        <v>1366105462.3933308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63368.135646625306</v>
      </c>
      <c r="E13" s="35">
        <v>38981.977588960464</v>
      </c>
      <c r="F13" s="36">
        <f t="shared" si="3"/>
        <v>0.61516686882418115</v>
      </c>
      <c r="G13" s="37">
        <v>165.7712811212634</v>
      </c>
      <c r="H13" s="37">
        <f t="shared" si="4"/>
        <v>101.9769999483407</v>
      </c>
      <c r="I13" s="38">
        <f t="shared" si="5"/>
        <v>2358663713.4302597</v>
      </c>
      <c r="L13" s="49"/>
      <c r="M13" s="49">
        <v>2021</v>
      </c>
      <c r="N13" s="50">
        <v>63776.567078722874</v>
      </c>
      <c r="O13" s="50">
        <v>37959.387400742467</v>
      </c>
      <c r="P13" s="50">
        <v>0.595193331022147</v>
      </c>
      <c r="Q13" s="50">
        <v>148.69481861868744</v>
      </c>
      <c r="R13" s="50">
        <v>88.502164399390537</v>
      </c>
      <c r="S13" s="50">
        <v>2060192941.9169099</v>
      </c>
      <c r="T13" s="49"/>
      <c r="U13" s="52">
        <f>E13/O13-1</f>
        <v>2.6939059300993717E-2</v>
      </c>
      <c r="V13" s="52"/>
      <c r="W13" s="52">
        <f>G13/Q13-1</f>
        <v>0.11484235066970827</v>
      </c>
      <c r="X13" s="52"/>
      <c r="Y13" s="52">
        <f>I13/S13-1</f>
        <v>0.14487515486565883</v>
      </c>
    </row>
    <row r="14" spans="2:25" outlineLevel="1" x14ac:dyDescent="0.25">
      <c r="B14" s="28"/>
      <c r="C14" s="34">
        <v>2022</v>
      </c>
      <c r="D14" s="35">
        <v>64129.577478918094</v>
      </c>
      <c r="E14" s="35">
        <v>47911.540078929691</v>
      </c>
      <c r="F14" s="36">
        <f t="shared" si="3"/>
        <v>0.74710518862657549</v>
      </c>
      <c r="G14" s="37">
        <v>177.08026470384382</v>
      </c>
      <c r="H14" s="37">
        <f t="shared" si="4"/>
        <v>132.29758456360918</v>
      </c>
      <c r="I14" s="38">
        <f t="shared" si="5"/>
        <v>3096728692.834178</v>
      </c>
      <c r="L14" s="49"/>
      <c r="M14" s="49">
        <v>2022</v>
      </c>
      <c r="N14" s="50">
        <v>64738.518005943748</v>
      </c>
      <c r="O14" s="50">
        <v>46481.704812645075</v>
      </c>
      <c r="P14" s="50">
        <v>0.71799148705222937</v>
      </c>
      <c r="Q14" s="50">
        <v>157.30997259206265</v>
      </c>
      <c r="R14" s="50">
        <v>112.9472211495205</v>
      </c>
      <c r="S14" s="50">
        <v>2668893034.1899834</v>
      </c>
      <c r="T14" s="49"/>
      <c r="U14" s="52">
        <f t="shared" ref="U14:U15" si="6">E14/O14-1</f>
        <v>3.0761248367457306E-2</v>
      </c>
      <c r="V14" s="52"/>
      <c r="W14" s="52">
        <f t="shared" ref="W14:W15" si="7">G14/Q14-1</f>
        <v>0.12567729677920436</v>
      </c>
      <c r="X14" s="52"/>
      <c r="Y14" s="52">
        <f t="shared" ref="Y14:Y15" si="8">I14/S14-1</f>
        <v>0.16030453568703784</v>
      </c>
    </row>
    <row r="15" spans="2:25" outlineLevel="1" x14ac:dyDescent="0.25">
      <c r="B15" s="28"/>
      <c r="C15" s="34">
        <v>2023</v>
      </c>
      <c r="D15" s="35">
        <v>64212.267120503377</v>
      </c>
      <c r="E15" s="35">
        <v>49181.543643053243</v>
      </c>
      <c r="F15" s="36">
        <f t="shared" si="3"/>
        <v>0.76592130831881611</v>
      </c>
      <c r="G15" s="37">
        <v>180.10800363770983</v>
      </c>
      <c r="H15" s="37">
        <f t="shared" si="4"/>
        <v>137.9485577848848</v>
      </c>
      <c r="I15" s="38">
        <f t="shared" si="5"/>
        <v>3233166219.1004949</v>
      </c>
      <c r="L15" s="49"/>
      <c r="M15" s="49">
        <v>2023</v>
      </c>
      <c r="N15" s="50">
        <v>65150.34330517942</v>
      </c>
      <c r="O15" s="50">
        <v>48621.553674137518</v>
      </c>
      <c r="P15" s="50">
        <v>0.74629773547597145</v>
      </c>
      <c r="Q15" s="50">
        <v>161.62167111878117</v>
      </c>
      <c r="R15" s="50">
        <v>120.61788715978861</v>
      </c>
      <c r="S15" s="50">
        <v>2868278316.3800516</v>
      </c>
      <c r="T15" s="49"/>
      <c r="U15" s="52">
        <f t="shared" si="6"/>
        <v>1.1517319513662416E-2</v>
      </c>
      <c r="V15" s="52"/>
      <c r="W15" s="52">
        <f t="shared" si="7"/>
        <v>0.11438028323158744</v>
      </c>
      <c r="X15" s="52"/>
      <c r="Y15" s="52">
        <f t="shared" si="8"/>
        <v>0.127214957013291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1.0556118201021869E-2</v>
      </c>
      <c r="E18" s="36">
        <f t="shared" si="10"/>
        <v>3.0669440957716398E-2</v>
      </c>
      <c r="F18" s="36">
        <f t="shared" si="10"/>
        <v>1.9903221992757958E-2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1.1583930877055115E-2</v>
      </c>
      <c r="E19" s="36">
        <f t="shared" si="10"/>
        <v>3.6835207295883521E-2</v>
      </c>
      <c r="F19" s="36">
        <f t="shared" si="10"/>
        <v>2.4962116981173565E-2</v>
      </c>
      <c r="G19" s="36">
        <f t="shared" si="10"/>
        <v>6.0048982921316219E-2</v>
      </c>
      <c r="H19" s="36">
        <f t="shared" si="10"/>
        <v>8.6510049638772069E-2</v>
      </c>
      <c r="I19" s="36">
        <f t="shared" si="10"/>
        <v>9.909610695101323E-2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1.3187273428247215E-2</v>
      </c>
      <c r="E20" s="36">
        <f t="shared" si="10"/>
        <v>2.1857765642933957E-2</v>
      </c>
      <c r="F20" s="36">
        <f t="shared" si="10"/>
        <v>8.55764027251249E-3</v>
      </c>
      <c r="G20" s="36">
        <f t="shared" si="10"/>
        <v>2.8081932174477409E-2</v>
      </c>
      <c r="H20" s="36">
        <f t="shared" si="10"/>
        <v>3.6879887520696153E-2</v>
      </c>
      <c r="I20" s="36">
        <f t="shared" si="10"/>
        <v>5.0553506109681789E-2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5.6283817170670325E-3</v>
      </c>
      <c r="E21" s="36">
        <f t="shared" si="10"/>
        <v>8.5275277030223418E-3</v>
      </c>
      <c r="F21" s="36">
        <f t="shared" si="10"/>
        <v>2.8829198127890976E-3</v>
      </c>
      <c r="G21" s="36">
        <f t="shared" si="10"/>
        <v>3.3054970318208143E-2</v>
      </c>
      <c r="H21" s="36">
        <f t="shared" si="10"/>
        <v>3.603318495983876E-2</v>
      </c>
      <c r="I21" s="36">
        <f t="shared" si="10"/>
        <v>4.1864375196341452E-2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5.3477973853095495E-3</v>
      </c>
      <c r="E22" s="36">
        <f t="shared" si="10"/>
        <v>2.5857956307412833E-2</v>
      </c>
      <c r="F22" s="36">
        <f t="shared" si="10"/>
        <v>2.0401058196423127E-2</v>
      </c>
      <c r="G22" s="36">
        <f t="shared" si="10"/>
        <v>3.8774524242346065E-2</v>
      </c>
      <c r="H22" s="36">
        <f t="shared" si="10"/>
        <v>5.9966623764376115E-2</v>
      </c>
      <c r="I22" s="36">
        <f t="shared" si="10"/>
        <v>6.5635110503458272E-2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2.4900355255177198E-2</v>
      </c>
      <c r="E23" s="36">
        <f t="shared" si="10"/>
        <v>-4.3323094681986252E-3</v>
      </c>
      <c r="F23" s="36">
        <f t="shared" si="10"/>
        <v>-2.8522445692876652E-2</v>
      </c>
      <c r="G23" s="36">
        <f t="shared" si="10"/>
        <v>1.5181965323258773E-3</v>
      </c>
      <c r="H23" s="36">
        <f t="shared" si="10"/>
        <v>-2.7047551838695227E-2</v>
      </c>
      <c r="I23" s="36">
        <f t="shared" si="10"/>
        <v>-2.8206902330842887E-3</v>
      </c>
      <c r="L23" s="49"/>
      <c r="M23" s="49">
        <v>2019</v>
      </c>
      <c r="N23" s="52">
        <f t="shared" ref="N23:S26" si="11">N11/N10-1</f>
        <v>2.4900355255177198E-2</v>
      </c>
      <c r="O23" s="52">
        <f t="shared" si="11"/>
        <v>-4.3323094681986252E-3</v>
      </c>
      <c r="P23" s="52">
        <f t="shared" si="11"/>
        <v>-2.8522445692876652E-2</v>
      </c>
      <c r="Q23" s="52">
        <f t="shared" si="11"/>
        <v>1.5181965323258773E-3</v>
      </c>
      <c r="R23" s="52">
        <f t="shared" si="11"/>
        <v>-2.7047551838695227E-2</v>
      </c>
      <c r="S23" s="52">
        <f t="shared" si="11"/>
        <v>-2.8206902330842887E-3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-6.2064738393904362E-2</v>
      </c>
      <c r="E24" s="36">
        <f t="shared" si="10"/>
        <v>-0.40548071312058753</v>
      </c>
      <c r="F24" s="36">
        <f t="shared" si="10"/>
        <v>-0.36614038173447783</v>
      </c>
      <c r="G24" s="36">
        <f t="shared" si="10"/>
        <v>-0.21887629089704119</v>
      </c>
      <c r="H24" s="36">
        <f t="shared" si="10"/>
        <v>-0.50487722392984979</v>
      </c>
      <c r="I24" s="36">
        <f t="shared" si="10"/>
        <v>-0.53560688949950741</v>
      </c>
      <c r="L24" s="49"/>
      <c r="M24" s="49">
        <v>2020</v>
      </c>
      <c r="N24" s="52">
        <f t="shared" si="11"/>
        <v>-6.2064738393904362E-2</v>
      </c>
      <c r="O24" s="52">
        <f t="shared" si="11"/>
        <v>-0.40548071312058753</v>
      </c>
      <c r="P24" s="52">
        <f t="shared" si="11"/>
        <v>-0.36614038173447783</v>
      </c>
      <c r="Q24" s="52">
        <f t="shared" si="11"/>
        <v>-0.21887629089704119</v>
      </c>
      <c r="R24" s="52">
        <f t="shared" si="11"/>
        <v>-0.50487722392984979</v>
      </c>
      <c r="S24" s="52">
        <f t="shared" si="11"/>
        <v>-0.53560688949950741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7.096247459199545E-2</v>
      </c>
      <c r="E25" s="36">
        <f t="shared" si="10"/>
        <v>0.35584552885572807</v>
      </c>
      <c r="F25" s="36">
        <f t="shared" si="10"/>
        <v>0.26600656981213544</v>
      </c>
      <c r="G25" s="36">
        <f t="shared" si="10"/>
        <v>0.27341975983037048</v>
      </c>
      <c r="H25" s="36">
        <f t="shared" si="10"/>
        <v>0.61215778207384086</v>
      </c>
      <c r="I25" s="36">
        <f t="shared" si="10"/>
        <v>0.72656048772254334</v>
      </c>
      <c r="L25" s="49"/>
      <c r="M25" s="49">
        <v>2021</v>
      </c>
      <c r="N25" s="52">
        <f t="shared" si="11"/>
        <v>7.7865229939882319E-2</v>
      </c>
      <c r="O25" s="52">
        <f t="shared" si="11"/>
        <v>0.32027846888851519</v>
      </c>
      <c r="P25" s="52">
        <f t="shared" si="11"/>
        <v>0.22490125130221839</v>
      </c>
      <c r="Q25" s="52">
        <f t="shared" si="11"/>
        <v>0.14224200315443847</v>
      </c>
      <c r="R25" s="52">
        <f t="shared" si="11"/>
        <v>0.39913365895382436</v>
      </c>
      <c r="S25" s="52">
        <f t="shared" si="11"/>
        <v>0.50807752302489262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1.2016162768919036E-2</v>
      </c>
      <c r="E26" s="36">
        <f t="shared" si="10"/>
        <v>0.22906899655337254</v>
      </c>
      <c r="F26" s="36">
        <f t="shared" si="10"/>
        <v>0.21447565935171187</v>
      </c>
      <c r="G26" s="36">
        <f t="shared" si="10"/>
        <v>6.8220402871277619E-2</v>
      </c>
      <c r="H26" s="36">
        <f t="shared" si="10"/>
        <v>0.29732767811004646</v>
      </c>
      <c r="I26" s="36">
        <f t="shared" si="10"/>
        <v>0.31291657865484068</v>
      </c>
      <c r="L26" s="49"/>
      <c r="M26" s="49">
        <v>2022</v>
      </c>
      <c r="N26" s="52">
        <f>N14/N13-1</f>
        <v>1.508314058411897E-2</v>
      </c>
      <c r="O26" s="52">
        <f t="shared" si="11"/>
        <v>0.22451145804676287</v>
      </c>
      <c r="P26" s="52">
        <f t="shared" si="11"/>
        <v>0.20631641792625044</v>
      </c>
      <c r="Q26" s="52">
        <f t="shared" si="11"/>
        <v>5.7938494786882178E-2</v>
      </c>
      <c r="R26" s="52">
        <f t="shared" si="11"/>
        <v>0.27620857541760069</v>
      </c>
      <c r="S26" s="52">
        <f t="shared" si="11"/>
        <v>0.2954578087752826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1.2894150380526881E-3</v>
      </c>
      <c r="E27" s="36">
        <f t="shared" si="10"/>
        <v>2.6507258210263007E-2</v>
      </c>
      <c r="F27" s="36">
        <f t="shared" si="10"/>
        <v>2.518536877896782E-2</v>
      </c>
      <c r="G27" s="36">
        <f t="shared" si="10"/>
        <v>1.7098116150490839E-2</v>
      </c>
      <c r="H27" s="36">
        <f t="shared" si="10"/>
        <v>4.2714107290134251E-2</v>
      </c>
      <c r="I27" s="36">
        <f t="shared" si="10"/>
        <v>4.4058598540464011E-2</v>
      </c>
      <c r="L27" s="49"/>
      <c r="M27" s="49">
        <v>2023</v>
      </c>
      <c r="N27" s="52">
        <f t="shared" ref="N27:S27" si="12">N15/N14-1</f>
        <v>6.3613643302409262E-3</v>
      </c>
      <c r="O27" s="52">
        <f t="shared" si="12"/>
        <v>4.6036367859517702E-2</v>
      </c>
      <c r="P27" s="52">
        <f t="shared" si="12"/>
        <v>3.9424211754871319E-2</v>
      </c>
      <c r="Q27" s="52">
        <f t="shared" si="12"/>
        <v>2.7408933176154449E-2</v>
      </c>
      <c r="R27" s="52">
        <f t="shared" si="12"/>
        <v>6.7913720516537657E-2</v>
      </c>
      <c r="S27" s="52">
        <f t="shared" si="12"/>
        <v>7.4707108766006503E-2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0.93793526160609564</v>
      </c>
      <c r="E30" s="39">
        <f t="shared" ref="E30:H30" si="13">E12/E$11</f>
        <v>0.59451928687941247</v>
      </c>
      <c r="F30" s="39">
        <f t="shared" si="13"/>
        <v>0.63385961826552217</v>
      </c>
      <c r="G30" s="39">
        <f t="shared" si="13"/>
        <v>0.78112370910295881</v>
      </c>
      <c r="H30" s="39">
        <f t="shared" si="13"/>
        <v>0.49512277607015026</v>
      </c>
      <c r="I30" s="39">
        <f>I12/I$11</f>
        <v>0.46439311050049265</v>
      </c>
      <c r="L30" s="55"/>
      <c r="M30" s="53">
        <f>M12</f>
        <v>2020</v>
      </c>
      <c r="N30" s="54">
        <f>N12/N$11</f>
        <v>0.93793526160609564</v>
      </c>
      <c r="O30" s="54">
        <f t="shared" ref="O30:R30" si="14">O12/O$11</f>
        <v>0.59451928687941247</v>
      </c>
      <c r="P30" s="54">
        <f t="shared" si="14"/>
        <v>0.63385961826552217</v>
      </c>
      <c r="Q30" s="54">
        <f t="shared" si="14"/>
        <v>0.78112370910295881</v>
      </c>
      <c r="R30" s="54">
        <f t="shared" si="14"/>
        <v>0.49512277607015026</v>
      </c>
      <c r="S30" s="54">
        <f>S12/S$11</f>
        <v>0.46439311050049265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1.0044934687767546</v>
      </c>
      <c r="E31" s="39">
        <f t="shared" si="15"/>
        <v>0.80607631693394732</v>
      </c>
      <c r="F31" s="39">
        <f t="shared" si="15"/>
        <v>0.80247044106276333</v>
      </c>
      <c r="G31" s="39">
        <f t="shared" si="15"/>
        <v>0.99469836604369799</v>
      </c>
      <c r="H31" s="39">
        <f t="shared" si="15"/>
        <v>0.79821603652349638</v>
      </c>
      <c r="I31" s="39">
        <f t="shared" si="15"/>
        <v>0.80180279536071952</v>
      </c>
      <c r="L31" s="49"/>
      <c r="M31" s="53">
        <f>M13</f>
        <v>2021</v>
      </c>
      <c r="N31" s="54">
        <f t="shared" ref="N31:S33" si="16">N13/N$11</f>
        <v>1.0109678064197778</v>
      </c>
      <c r="O31" s="54">
        <f t="shared" si="16"/>
        <v>0.78493101380584251</v>
      </c>
      <c r="P31" s="54">
        <f t="shared" si="16"/>
        <v>0.77641543956338466</v>
      </c>
      <c r="Q31" s="54">
        <f t="shared" si="16"/>
        <v>0.89223231019718863</v>
      </c>
      <c r="R31" s="54">
        <f t="shared" si="16"/>
        <v>0.69274294131440439</v>
      </c>
      <c r="S31" s="54">
        <f t="shared" si="16"/>
        <v>0.70034081179340824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1.0165636257978923</v>
      </c>
      <c r="E32" s="39">
        <f t="shared" si="15"/>
        <v>0.99072340999944486</v>
      </c>
      <c r="F32" s="39">
        <f t="shared" si="15"/>
        <v>0.97458081801995855</v>
      </c>
      <c r="G32" s="39">
        <f t="shared" si="15"/>
        <v>1.0625570893106009</v>
      </c>
      <c r="H32" s="39">
        <f t="shared" si="15"/>
        <v>1.0355477572932317</v>
      </c>
      <c r="I32" s="39">
        <f t="shared" si="15"/>
        <v>1.0527001828408833</v>
      </c>
      <c r="L32" s="49"/>
      <c r="M32" s="53">
        <f>M14</f>
        <v>2022</v>
      </c>
      <c r="N32" s="54">
        <f t="shared" si="16"/>
        <v>1.0262163759700258</v>
      </c>
      <c r="O32" s="54">
        <f t="shared" si="16"/>
        <v>0.96115702018151594</v>
      </c>
      <c r="P32" s="54">
        <f t="shared" si="16"/>
        <v>0.93660269187673728</v>
      </c>
      <c r="Q32" s="54">
        <f t="shared" si="16"/>
        <v>0.94392690725023631</v>
      </c>
      <c r="R32" s="54">
        <f t="shared" si="16"/>
        <v>0.88408448226545455</v>
      </c>
      <c r="S32" s="54">
        <f t="shared" si="16"/>
        <v>0.90726197344179127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1.0178743982241334</v>
      </c>
      <c r="E33" s="39">
        <f t="shared" si="15"/>
        <v>1.0169847712432523</v>
      </c>
      <c r="F33" s="39">
        <f t="shared" si="15"/>
        <v>0.99912599532669932</v>
      </c>
      <c r="G33" s="39">
        <f t="shared" si="15"/>
        <v>1.0807248138401611</v>
      </c>
      <c r="H33" s="39">
        <f t="shared" si="15"/>
        <v>1.0797802553023128</v>
      </c>
      <c r="I33" s="39">
        <f t="shared" si="15"/>
        <v>1.0990806775801427</v>
      </c>
      <c r="L33" s="49"/>
      <c r="M33" s="53">
        <v>2023</v>
      </c>
      <c r="N33" s="54">
        <f t="shared" si="16"/>
        <v>1.0327445122192307</v>
      </c>
      <c r="O33" s="54">
        <f t="shared" si="16"/>
        <v>1.0054051983333501</v>
      </c>
      <c r="P33" s="54">
        <f t="shared" si="16"/>
        <v>0.97352751473146837</v>
      </c>
      <c r="Q33" s="54">
        <f t="shared" si="16"/>
        <v>0.96979893677423201</v>
      </c>
      <c r="R33" s="54">
        <f t="shared" si="16"/>
        <v>0.94412594870703859</v>
      </c>
      <c r="S33" s="54">
        <f t="shared" si="16"/>
        <v>0.97504089237096891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D886-C47F-44C9-A8CE-26FD1ED4C185}">
  <dimension ref="B2:Z44"/>
  <sheetViews>
    <sheetView zoomScaleNormal="100" workbookViewId="0">
      <selection activeCell="G50" sqref="G50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43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116134.41209985186</v>
      </c>
      <c r="E5" s="35">
        <v>0</v>
      </c>
      <c r="F5" s="36">
        <f t="shared" ref="F5:F9" si="0">E5/D5</f>
        <v>0</v>
      </c>
      <c r="G5" s="37" t="e">
        <v>#DIV/0!</v>
      </c>
      <c r="H5" s="37" t="e">
        <f t="shared" ref="H5:H9" si="1">(I5/365)/D5</f>
        <v>#DIV/0!</v>
      </c>
      <c r="I5" s="38" t="e">
        <f t="shared" ref="I5:I9" si="2">E5*G5*365</f>
        <v>#DIV/0!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116635.50641254608</v>
      </c>
      <c r="E6" s="35">
        <v>92233.283792465474</v>
      </c>
      <c r="F6" s="36">
        <f t="shared" si="0"/>
        <v>0.79078221228989543</v>
      </c>
      <c r="G6" s="37">
        <v>174.46002542368345</v>
      </c>
      <c r="H6" s="37">
        <f t="shared" si="1"/>
        <v>137.9598848606918</v>
      </c>
      <c r="I6" s="38">
        <f t="shared" si="2"/>
        <v>5873222677.9003181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117024.83333333333</v>
      </c>
      <c r="E7" s="35">
        <v>94175.76213841133</v>
      </c>
      <c r="F7" s="36">
        <f t="shared" si="0"/>
        <v>0.80475023510746013</v>
      </c>
      <c r="G7" s="37">
        <v>190.62858203789079</v>
      </c>
      <c r="H7" s="37">
        <f t="shared" si="1"/>
        <v>153.40839621319435</v>
      </c>
      <c r="I7" s="38">
        <f t="shared" si="2"/>
        <v>6552696079.5558071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117459.91666666667</v>
      </c>
      <c r="E8" s="35">
        <v>93835.119029522699</v>
      </c>
      <c r="F8" s="36">
        <f t="shared" si="0"/>
        <v>0.79886927977151945</v>
      </c>
      <c r="G8" s="37">
        <v>201.13449769207384</v>
      </c>
      <c r="H8" s="37">
        <f t="shared" si="1"/>
        <v>160.68017130847338</v>
      </c>
      <c r="I8" s="38">
        <f t="shared" si="2"/>
        <v>6888820029.1358376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118835</v>
      </c>
      <c r="E9" s="35">
        <v>94200.989154459923</v>
      </c>
      <c r="F9" s="36">
        <f t="shared" si="0"/>
        <v>0.79270407838145263</v>
      </c>
      <c r="G9" s="37">
        <v>202.09092546971405</v>
      </c>
      <c r="H9" s="37">
        <f t="shared" si="1"/>
        <v>160.19830082372451</v>
      </c>
      <c r="I9" s="38">
        <f t="shared" si="2"/>
        <v>6948565253.6113653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120584.41666666667</v>
      </c>
      <c r="E10" s="35">
        <v>95277.771511776678</v>
      </c>
      <c r="F10" s="36">
        <f>E10/D10</f>
        <v>0.79013337001210082</v>
      </c>
      <c r="G10" s="37">
        <v>212.85429404347391</v>
      </c>
      <c r="H10" s="37">
        <f>(I10/365)/D10</f>
        <v>168.1832806741167</v>
      </c>
      <c r="I10" s="38">
        <f>E10*G10*365</f>
        <v>7402303219.5087423</v>
      </c>
      <c r="L10" s="49"/>
      <c r="M10" s="49">
        <v>2018</v>
      </c>
      <c r="N10" s="50">
        <v>120584.41666666667</v>
      </c>
      <c r="O10" s="50">
        <v>95277.771511776678</v>
      </c>
      <c r="P10" s="50">
        <v>0.79013337001210082</v>
      </c>
      <c r="Q10" s="50">
        <v>212.85429404347391</v>
      </c>
      <c r="R10" s="50">
        <v>168.1832806741167</v>
      </c>
      <c r="S10" s="50">
        <v>7402303219.5087423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122411.58333333333</v>
      </c>
      <c r="E11" s="35">
        <v>94960.974976783487</v>
      </c>
      <c r="F11" s="36">
        <f t="shared" ref="F11:F15" si="3">E11/D11</f>
        <v>0.77575154565397331</v>
      </c>
      <c r="G11" s="37">
        <v>219.89810441698316</v>
      </c>
      <c r="H11" s="37">
        <f t="shared" ref="H11:H15" si="4">(I11/365)/D11</f>
        <v>170.58629438785351</v>
      </c>
      <c r="I11" s="38">
        <f t="shared" ref="I11:I15" si="5">E11*G11*365</f>
        <v>7621834512.70889</v>
      </c>
      <c r="L11" s="49"/>
      <c r="M11" s="49">
        <v>2019</v>
      </c>
      <c r="N11" s="50">
        <v>122411.58333333333</v>
      </c>
      <c r="O11" s="50">
        <v>94960.974976783487</v>
      </c>
      <c r="P11" s="50">
        <v>0.77575154565397331</v>
      </c>
      <c r="Q11" s="50">
        <v>219.89810441698316</v>
      </c>
      <c r="R11" s="50">
        <v>170.58629438785351</v>
      </c>
      <c r="S11" s="50">
        <v>7621834512.70889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109537.25</v>
      </c>
      <c r="E12" s="35">
        <v>48000.296934027116</v>
      </c>
      <c r="F12" s="36">
        <f t="shared" si="3"/>
        <v>0.43820980473790527</v>
      </c>
      <c r="G12" s="37">
        <v>152.16169696931826</v>
      </c>
      <c r="H12" s="37">
        <f t="shared" si="4"/>
        <v>66.678747517513273</v>
      </c>
      <c r="I12" s="38">
        <f t="shared" si="5"/>
        <v>2665889422.3271465</v>
      </c>
      <c r="L12" s="49"/>
      <c r="M12" s="49">
        <v>2020</v>
      </c>
      <c r="N12" s="50">
        <v>109537.25</v>
      </c>
      <c r="O12" s="50">
        <v>48000.296934027116</v>
      </c>
      <c r="P12" s="50">
        <v>0.43820980473790527</v>
      </c>
      <c r="Q12" s="50">
        <v>152.16169696931826</v>
      </c>
      <c r="R12" s="50">
        <v>66.678747517513273</v>
      </c>
      <c r="S12" s="50">
        <v>2665889422.3271465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117693.61789148003</v>
      </c>
      <c r="E13" s="35">
        <v>62261.741441237442</v>
      </c>
      <c r="F13" s="36">
        <f t="shared" si="3"/>
        <v>0.52901544328976435</v>
      </c>
      <c r="G13" s="37">
        <v>152.27558864205403</v>
      </c>
      <c r="H13" s="37">
        <f t="shared" si="4"/>
        <v>80.556138027686004</v>
      </c>
      <c r="I13" s="38">
        <f t="shared" si="5"/>
        <v>3460544314.6629872</v>
      </c>
      <c r="L13" s="49"/>
      <c r="M13" s="49">
        <v>2021</v>
      </c>
      <c r="N13" s="50">
        <v>117090.20414884569</v>
      </c>
      <c r="O13" s="50">
        <v>66264.141809781737</v>
      </c>
      <c r="P13" s="50">
        <v>0.5659238728932986</v>
      </c>
      <c r="Q13" s="50">
        <v>159.51363577836901</v>
      </c>
      <c r="R13" s="50">
        <v>90.272574538985637</v>
      </c>
      <c r="S13" s="50">
        <v>3858062476.3612771</v>
      </c>
      <c r="T13" s="49"/>
      <c r="U13" s="52">
        <f>E13/O13-1</f>
        <v>-6.040069725846009E-2</v>
      </c>
      <c r="V13" s="52"/>
      <c r="W13" s="52">
        <f>G13/Q13-1</f>
        <v>-4.5375726664343863E-2</v>
      </c>
      <c r="X13" s="52"/>
      <c r="Y13" s="52">
        <f>I13/S13-1</f>
        <v>-0.10303569839366833</v>
      </c>
    </row>
    <row r="14" spans="2:25" outlineLevel="1" x14ac:dyDescent="0.25">
      <c r="B14" s="28"/>
      <c r="C14" s="34">
        <v>2022</v>
      </c>
      <c r="D14" s="35">
        <v>127343.17855680395</v>
      </c>
      <c r="E14" s="35">
        <v>76374.048022903764</v>
      </c>
      <c r="F14" s="36">
        <f t="shared" si="3"/>
        <v>0.5997498168999732</v>
      </c>
      <c r="G14" s="37">
        <v>182.06010381617287</v>
      </c>
      <c r="H14" s="37">
        <f t="shared" si="4"/>
        <v>109.19051392853981</v>
      </c>
      <c r="I14" s="38">
        <f t="shared" si="5"/>
        <v>5075203495.8476</v>
      </c>
      <c r="L14" s="49"/>
      <c r="M14" s="49">
        <v>2022</v>
      </c>
      <c r="N14" s="50">
        <v>123764.91526751751</v>
      </c>
      <c r="O14" s="50">
        <v>80787.035799290185</v>
      </c>
      <c r="P14" s="50">
        <v>0.65274585794099427</v>
      </c>
      <c r="Q14" s="50">
        <v>186.251640967513</v>
      </c>
      <c r="R14" s="50">
        <v>121.57498717625731</v>
      </c>
      <c r="S14" s="50">
        <v>5492052065.0794401</v>
      </c>
      <c r="T14" s="49"/>
      <c r="U14" s="52">
        <f t="shared" ref="U14:U15" si="6">E14/O14-1</f>
        <v>-5.4624949816826862E-2</v>
      </c>
      <c r="V14" s="52"/>
      <c r="W14" s="52">
        <f t="shared" ref="W14:W15" si="7">G14/Q14-1</f>
        <v>-2.2504699177771204E-2</v>
      </c>
      <c r="X14" s="52"/>
      <c r="Y14" s="52">
        <f t="shared" ref="Y14:Y15" si="8">I14/S14-1</f>
        <v>-7.5900330931369386E-2</v>
      </c>
    </row>
    <row r="15" spans="2:25" outlineLevel="1" x14ac:dyDescent="0.25">
      <c r="B15" s="28"/>
      <c r="C15" s="34">
        <v>2023</v>
      </c>
      <c r="D15" s="35">
        <v>129624.0191047485</v>
      </c>
      <c r="E15" s="35">
        <v>93359.841000196306</v>
      </c>
      <c r="F15" s="36">
        <f t="shared" si="3"/>
        <v>0.72023566037365883</v>
      </c>
      <c r="G15" s="37">
        <v>203.95915567002535</v>
      </c>
      <c r="H15" s="37">
        <f t="shared" si="4"/>
        <v>146.89865717325461</v>
      </c>
      <c r="I15" s="38">
        <f t="shared" si="5"/>
        <v>6950181935.5190668</v>
      </c>
      <c r="L15" s="49"/>
      <c r="M15" s="49">
        <v>2023</v>
      </c>
      <c r="N15" s="50">
        <v>125049.48166340275</v>
      </c>
      <c r="O15" s="50">
        <v>91576.564586273817</v>
      </c>
      <c r="P15" s="50">
        <v>0.73232262435738515</v>
      </c>
      <c r="Q15" s="50">
        <v>208.51018978487645</v>
      </c>
      <c r="R15" s="50">
        <v>152.69672938851716</v>
      </c>
      <c r="S15" s="50">
        <v>6969546104.5317965</v>
      </c>
      <c r="T15" s="49"/>
      <c r="U15" s="52">
        <f t="shared" si="6"/>
        <v>1.9473065210286133E-2</v>
      </c>
      <c r="V15" s="52"/>
      <c r="W15" s="52">
        <f t="shared" si="7"/>
        <v>-2.1826435051190862E-2</v>
      </c>
      <c r="X15" s="52"/>
      <c r="Y15" s="52">
        <f t="shared" si="8"/>
        <v>-2.7783974339646855E-3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4.3147789155153493E-3</v>
      </c>
      <c r="E18" s="36" t="e">
        <f t="shared" si="10"/>
        <v>#DIV/0!</v>
      </c>
      <c r="F18" s="36" t="e">
        <f t="shared" si="10"/>
        <v>#DIV/0!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3.3379794263521667E-3</v>
      </c>
      <c r="E19" s="36">
        <f t="shared" si="10"/>
        <v>2.1060492113851526E-2</v>
      </c>
      <c r="F19" s="36">
        <f t="shared" si="10"/>
        <v>1.7663552113946768E-2</v>
      </c>
      <c r="G19" s="36">
        <f t="shared" si="10"/>
        <v>9.2677715568029617E-2</v>
      </c>
      <c r="H19" s="36">
        <f t="shared" si="10"/>
        <v>0.11197828534071363</v>
      </c>
      <c r="I19" s="36">
        <f t="shared" si="10"/>
        <v>0.11569004597973143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3.7178718477133277E-3</v>
      </c>
      <c r="E20" s="36">
        <f t="shared" si="10"/>
        <v>-3.6170995716284793E-3</v>
      </c>
      <c r="F20" s="36">
        <f t="shared" si="10"/>
        <v>-7.3078019482099021E-3</v>
      </c>
      <c r="G20" s="36">
        <f t="shared" si="10"/>
        <v>5.5111964543149261E-2</v>
      </c>
      <c r="H20" s="36">
        <f t="shared" si="10"/>
        <v>4.7401415273081282E-2</v>
      </c>
      <c r="I20" s="36">
        <f t="shared" si="10"/>
        <v>5.1295519508180121E-2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1.1706830486144515E-2</v>
      </c>
      <c r="E21" s="36">
        <f t="shared" si="10"/>
        <v>3.8990745546143568E-3</v>
      </c>
      <c r="F21" s="36">
        <f t="shared" si="10"/>
        <v>-7.7174095264122E-3</v>
      </c>
      <c r="G21" s="36">
        <f t="shared" si="10"/>
        <v>4.7551652680906109E-3</v>
      </c>
      <c r="H21" s="36">
        <f t="shared" si="10"/>
        <v>-2.9989418160613068E-3</v>
      </c>
      <c r="I21" s="36">
        <f t="shared" si="10"/>
        <v>8.6727805666049207E-3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1.4721392406838563E-2</v>
      </c>
      <c r="E22" s="36">
        <f t="shared" si="10"/>
        <v>1.1430690558367429E-2</v>
      </c>
      <c r="F22" s="36">
        <f t="shared" si="10"/>
        <v>-3.2429609477987453E-3</v>
      </c>
      <c r="G22" s="36">
        <f t="shared" si="10"/>
        <v>5.3260029111860785E-2</v>
      </c>
      <c r="H22" s="36">
        <f t="shared" si="10"/>
        <v>4.9844347969573821E-2</v>
      </c>
      <c r="I22" s="36">
        <f t="shared" si="10"/>
        <v>6.5299518582135674E-2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1.5152593653270374E-2</v>
      </c>
      <c r="E23" s="36">
        <f t="shared" si="10"/>
        <v>-3.3249784285103168E-3</v>
      </c>
      <c r="F23" s="36">
        <f t="shared" si="10"/>
        <v>-1.8201768086199444E-2</v>
      </c>
      <c r="G23" s="36">
        <f t="shared" si="10"/>
        <v>3.3092169482240363E-2</v>
      </c>
      <c r="H23" s="36">
        <f t="shared" si="10"/>
        <v>1.4288065401655725E-2</v>
      </c>
      <c r="I23" s="36">
        <f t="shared" si="10"/>
        <v>2.9657160304048746E-2</v>
      </c>
      <c r="L23" s="49"/>
      <c r="M23" s="49">
        <v>2019</v>
      </c>
      <c r="N23" s="52">
        <f t="shared" ref="N23:S26" si="11">N11/N10-1</f>
        <v>1.5152593653270374E-2</v>
      </c>
      <c r="O23" s="52">
        <f t="shared" si="11"/>
        <v>-3.3249784285103168E-3</v>
      </c>
      <c r="P23" s="52">
        <f t="shared" si="11"/>
        <v>-1.8201768086199444E-2</v>
      </c>
      <c r="Q23" s="52">
        <f t="shared" si="11"/>
        <v>3.3092169482240363E-2</v>
      </c>
      <c r="R23" s="52">
        <f t="shared" si="11"/>
        <v>1.4288065401655725E-2</v>
      </c>
      <c r="S23" s="52">
        <f t="shared" si="11"/>
        <v>2.9657160304048746E-2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-0.10517250886524221</v>
      </c>
      <c r="E24" s="36">
        <f t="shared" si="10"/>
        <v>-0.4945260729919585</v>
      </c>
      <c r="F24" s="36">
        <f t="shared" si="10"/>
        <v>-0.43511578263310313</v>
      </c>
      <c r="G24" s="36">
        <f t="shared" si="10"/>
        <v>-0.30803543135241995</v>
      </c>
      <c r="H24" s="36">
        <f t="shared" si="10"/>
        <v>-0.60912013619388938</v>
      </c>
      <c r="I24" s="36">
        <f t="shared" si="10"/>
        <v>-0.65022995213528212</v>
      </c>
      <c r="L24" s="49"/>
      <c r="M24" s="49">
        <v>2020</v>
      </c>
      <c r="N24" s="52">
        <f t="shared" si="11"/>
        <v>-0.10517250886524221</v>
      </c>
      <c r="O24" s="52">
        <f t="shared" si="11"/>
        <v>-0.4945260729919585</v>
      </c>
      <c r="P24" s="52">
        <f t="shared" si="11"/>
        <v>-0.43511578263310313</v>
      </c>
      <c r="Q24" s="52">
        <f t="shared" si="11"/>
        <v>-0.30803543135241995</v>
      </c>
      <c r="R24" s="52">
        <f t="shared" si="11"/>
        <v>-0.60912013619388938</v>
      </c>
      <c r="S24" s="52">
        <f t="shared" si="11"/>
        <v>-0.65022995213528212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7.4462047307925161E-2</v>
      </c>
      <c r="E25" s="36">
        <f t="shared" si="10"/>
        <v>0.29711158926395043</v>
      </c>
      <c r="F25" s="36">
        <f t="shared" si="10"/>
        <v>0.20721955001935721</v>
      </c>
      <c r="G25" s="36">
        <f t="shared" si="10"/>
        <v>7.4849107892593914E-4</v>
      </c>
      <c r="H25" s="36">
        <f t="shared" si="10"/>
        <v>0.2081231430828514</v>
      </c>
      <c r="I25" s="36">
        <f t="shared" si="10"/>
        <v>0.2980824657168859</v>
      </c>
      <c r="L25" s="49"/>
      <c r="M25" s="49">
        <v>2021</v>
      </c>
      <c r="N25" s="52">
        <f t="shared" si="11"/>
        <v>6.8953293503768665E-2</v>
      </c>
      <c r="O25" s="52">
        <f t="shared" si="11"/>
        <v>0.38049441445866328</v>
      </c>
      <c r="P25" s="52">
        <f t="shared" si="11"/>
        <v>0.29144502650226989</v>
      </c>
      <c r="Q25" s="52">
        <f t="shared" si="11"/>
        <v>4.8316619461290511E-2</v>
      </c>
      <c r="R25" s="52">
        <f t="shared" si="11"/>
        <v>0.3538432844029562</v>
      </c>
      <c r="S25" s="52">
        <f t="shared" si="11"/>
        <v>0.44719523775049974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8.1988818410029252E-2</v>
      </c>
      <c r="E26" s="36">
        <f t="shared" si="10"/>
        <v>0.22666096795550605</v>
      </c>
      <c r="F26" s="36">
        <f t="shared" si="10"/>
        <v>0.13370946823468177</v>
      </c>
      <c r="G26" s="36">
        <f t="shared" si="10"/>
        <v>0.19559612568060181</v>
      </c>
      <c r="H26" s="36">
        <f t="shared" si="10"/>
        <v>0.35545864786880155</v>
      </c>
      <c r="I26" s="36">
        <f t="shared" si="10"/>
        <v>0.46659110081122024</v>
      </c>
      <c r="L26" s="49"/>
      <c r="M26" s="49">
        <v>2022</v>
      </c>
      <c r="N26" s="52">
        <f>N14/N13-1</f>
        <v>5.7004863619392943E-2</v>
      </c>
      <c r="O26" s="52">
        <f t="shared" si="11"/>
        <v>0.21916671057474724</v>
      </c>
      <c r="P26" s="52">
        <f t="shared" si="11"/>
        <v>0.15341636783021073</v>
      </c>
      <c r="Q26" s="52">
        <f t="shared" si="11"/>
        <v>0.16762206603010554</v>
      </c>
      <c r="R26" s="52">
        <f t="shared" si="11"/>
        <v>0.34675440239885069</v>
      </c>
      <c r="S26" s="52">
        <f t="shared" si="11"/>
        <v>0.42352595343641419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1.7910975474254576E-2</v>
      </c>
      <c r="E27" s="36">
        <f t="shared" si="10"/>
        <v>0.22240268019051035</v>
      </c>
      <c r="F27" s="36">
        <f t="shared" si="10"/>
        <v>0.20089350605634348</v>
      </c>
      <c r="G27" s="36">
        <f t="shared" si="10"/>
        <v>0.12028473781364024</v>
      </c>
      <c r="H27" s="36">
        <f t="shared" si="10"/>
        <v>0.34534266657443369</v>
      </c>
      <c r="I27" s="36">
        <f t="shared" si="10"/>
        <v>0.36943906607991694</v>
      </c>
      <c r="L27" s="49"/>
      <c r="M27" s="49">
        <v>2023</v>
      </c>
      <c r="N27" s="52">
        <f t="shared" ref="N27:S27" si="12">N15/N14-1</f>
        <v>1.0379083548101242E-2</v>
      </c>
      <c r="O27" s="52">
        <f t="shared" si="12"/>
        <v>0.13355520078480754</v>
      </c>
      <c r="P27" s="52">
        <f t="shared" si="12"/>
        <v>0.12191079491091061</v>
      </c>
      <c r="Q27" s="52">
        <f t="shared" si="12"/>
        <v>0.11950793400658366</v>
      </c>
      <c r="R27" s="52">
        <f t="shared" si="12"/>
        <v>0.25598803615039722</v>
      </c>
      <c r="S27" s="52">
        <f t="shared" si="12"/>
        <v>0.26902404091301801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0.89482749113475779</v>
      </c>
      <c r="E30" s="39">
        <f t="shared" ref="E30:H30" si="13">E12/E$11</f>
        <v>0.5054739270080415</v>
      </c>
      <c r="F30" s="39">
        <f t="shared" si="13"/>
        <v>0.56488421736689687</v>
      </c>
      <c r="G30" s="39">
        <f t="shared" si="13"/>
        <v>0.69196456864758005</v>
      </c>
      <c r="H30" s="39">
        <f t="shared" si="13"/>
        <v>0.39087986380611062</v>
      </c>
      <c r="I30" s="39">
        <f>I12/I$11</f>
        <v>0.34977004786471783</v>
      </c>
      <c r="L30" s="55"/>
      <c r="M30" s="53">
        <f>M12</f>
        <v>2020</v>
      </c>
      <c r="N30" s="54">
        <f>N12/N$11</f>
        <v>0.89482749113475779</v>
      </c>
      <c r="O30" s="54">
        <f t="shared" ref="O30:R30" si="14">O12/O$11</f>
        <v>0.5054739270080415</v>
      </c>
      <c r="P30" s="54">
        <f t="shared" si="14"/>
        <v>0.56488421736689687</v>
      </c>
      <c r="Q30" s="54">
        <f t="shared" si="14"/>
        <v>0.69196456864758005</v>
      </c>
      <c r="R30" s="54">
        <f t="shared" si="14"/>
        <v>0.39087986380611062</v>
      </c>
      <c r="S30" s="54">
        <f>S12/S$11</f>
        <v>0.34977004786471783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0.96145817811206613</v>
      </c>
      <c r="E31" s="39">
        <f t="shared" si="15"/>
        <v>0.65565608879289083</v>
      </c>
      <c r="F31" s="39">
        <f t="shared" si="15"/>
        <v>0.68193927070270199</v>
      </c>
      <c r="G31" s="39">
        <f t="shared" si="15"/>
        <v>0.69248249795414563</v>
      </c>
      <c r="H31" s="39">
        <f t="shared" si="15"/>
        <v>0.4722310096292352</v>
      </c>
      <c r="I31" s="39">
        <f t="shared" si="15"/>
        <v>0.45403036616614612</v>
      </c>
      <c r="L31" s="49"/>
      <c r="M31" s="53">
        <f>M13</f>
        <v>2021</v>
      </c>
      <c r="N31" s="54">
        <f t="shared" ref="N31:S33" si="16">N13/N$11</f>
        <v>0.9565287937662138</v>
      </c>
      <c r="O31" s="54">
        <f t="shared" si="16"/>
        <v>0.69780393288908749</v>
      </c>
      <c r="P31" s="54">
        <f t="shared" si="16"/>
        <v>0.72951691306810607</v>
      </c>
      <c r="Q31" s="54">
        <f t="shared" si="16"/>
        <v>0.72539795739162116</v>
      </c>
      <c r="R31" s="54">
        <f t="shared" si="16"/>
        <v>0.52919007862224499</v>
      </c>
      <c r="S31" s="54">
        <f t="shared" si="16"/>
        <v>0.50618554757758394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1.040286998086134</v>
      </c>
      <c r="E32" s="39">
        <f t="shared" si="15"/>
        <v>0.8042677325246087</v>
      </c>
      <c r="F32" s="39">
        <f t="shared" si="15"/>
        <v>0.77312100795670691</v>
      </c>
      <c r="G32" s="39">
        <f t="shared" si="15"/>
        <v>0.82792939165560175</v>
      </c>
      <c r="H32" s="39">
        <f t="shared" si="15"/>
        <v>0.64008960579376217</v>
      </c>
      <c r="I32" s="39">
        <f t="shared" si="15"/>
        <v>0.66587689451732968</v>
      </c>
      <c r="L32" s="49"/>
      <c r="M32" s="53">
        <f>M14</f>
        <v>2022</v>
      </c>
      <c r="N32" s="54">
        <f t="shared" si="16"/>
        <v>1.0110555872028792</v>
      </c>
      <c r="O32" s="54">
        <f t="shared" si="16"/>
        <v>0.85073932548651043</v>
      </c>
      <c r="P32" s="54">
        <f t="shared" si="16"/>
        <v>0.84143674814172253</v>
      </c>
      <c r="Q32" s="54">
        <f t="shared" si="16"/>
        <v>0.84699066170362325</v>
      </c>
      <c r="R32" s="54">
        <f t="shared" si="16"/>
        <v>0.71268906809030241</v>
      </c>
      <c r="S32" s="54">
        <f t="shared" si="16"/>
        <v>0.72056826423111353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1.0589195529950406</v>
      </c>
      <c r="E33" s="39">
        <f t="shared" si="15"/>
        <v>0.98313903182882612</v>
      </c>
      <c r="F33" s="39">
        <f t="shared" si="15"/>
        <v>0.92843599785094399</v>
      </c>
      <c r="G33" s="39">
        <f t="shared" si="15"/>
        <v>0.92751666145910261</v>
      </c>
      <c r="H33" s="39">
        <f t="shared" si="15"/>
        <v>0.86113985710515806</v>
      </c>
      <c r="I33" s="39">
        <f t="shared" si="15"/>
        <v>0.91187783255200727</v>
      </c>
      <c r="L33" s="49"/>
      <c r="M33" s="53">
        <v>2023</v>
      </c>
      <c r="N33" s="54">
        <f t="shared" si="16"/>
        <v>1.0215494176142326</v>
      </c>
      <c r="O33" s="54">
        <f t="shared" si="16"/>
        <v>0.96435998691739311</v>
      </c>
      <c r="P33" s="54">
        <f t="shared" si="16"/>
        <v>0.94401697097493154</v>
      </c>
      <c r="Q33" s="54">
        <f t="shared" si="16"/>
        <v>0.94821276580669245</v>
      </c>
      <c r="R33" s="54">
        <f t="shared" si="16"/>
        <v>0.89512894301659574</v>
      </c>
      <c r="S33" s="54">
        <f t="shared" si="16"/>
        <v>0.91441845042824699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04A2-32F1-4C4C-A5D0-64E3B334DC1F}">
  <dimension ref="B2:Z44"/>
  <sheetViews>
    <sheetView zoomScaleNormal="100" workbookViewId="0">
      <selection activeCell="G47" sqref="G47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44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500567.83333333331</v>
      </c>
      <c r="E5" s="35">
        <v>265841.44696625194</v>
      </c>
      <c r="F5" s="36">
        <f t="shared" ref="F5:F9" si="0">E5/D5</f>
        <v>0.53107976434679405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503981.75</v>
      </c>
      <c r="E6" s="35">
        <v>366114.2276156834</v>
      </c>
      <c r="F6" s="36">
        <f t="shared" si="0"/>
        <v>0.72644342303205101</v>
      </c>
      <c r="G6" s="37">
        <v>140.09927927904477</v>
      </c>
      <c r="H6" s="37">
        <f t="shared" si="1"/>
        <v>101.77420000379257</v>
      </c>
      <c r="I6" s="38">
        <f t="shared" si="2"/>
        <v>18721703889.307907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506140.91666666669</v>
      </c>
      <c r="E7" s="35">
        <v>378148.76728718186</v>
      </c>
      <c r="F7" s="36">
        <f t="shared" si="0"/>
        <v>0.74712151267593008</v>
      </c>
      <c r="G7" s="37">
        <v>149.80810650325651</v>
      </c>
      <c r="H7" s="37">
        <f t="shared" si="1"/>
        <v>111.92485914182986</v>
      </c>
      <c r="I7" s="38">
        <f t="shared" si="2"/>
        <v>20677159043.399158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509332.33333333331</v>
      </c>
      <c r="E8" s="35">
        <v>383821.87352016772</v>
      </c>
      <c r="F8" s="36">
        <f t="shared" si="0"/>
        <v>0.75357845634546616</v>
      </c>
      <c r="G8" s="37">
        <v>158.35168320731688</v>
      </c>
      <c r="H8" s="37">
        <f t="shared" si="1"/>
        <v>119.33041699107612</v>
      </c>
      <c r="I8" s="38">
        <f t="shared" si="2"/>
        <v>22184276499.152122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515094.58333333331</v>
      </c>
      <c r="E9" s="35">
        <v>388202.9692619369</v>
      </c>
      <c r="F9" s="36">
        <f t="shared" si="0"/>
        <v>0.7536537595673356</v>
      </c>
      <c r="G9" s="37">
        <v>161.79529966851484</v>
      </c>
      <c r="H9" s="37">
        <f t="shared" si="1"/>
        <v>121.93763587549989</v>
      </c>
      <c r="I9" s="38">
        <f t="shared" si="2"/>
        <v>22925436746.538952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523743.41666666669</v>
      </c>
      <c r="E10" s="35">
        <v>395294.18985012447</v>
      </c>
      <c r="F10" s="36">
        <f>E10/D10</f>
        <v>0.75474779686196425</v>
      </c>
      <c r="G10" s="37">
        <v>168.1077203281871</v>
      </c>
      <c r="H10" s="37">
        <f>(I10/365)/D10</f>
        <v>126.87893155318646</v>
      </c>
      <c r="I10" s="38">
        <f>E10*G10*365</f>
        <v>24254981866.858936</v>
      </c>
      <c r="L10" s="49"/>
      <c r="M10" s="49">
        <v>2018</v>
      </c>
      <c r="N10" s="50">
        <v>523743.41666666669</v>
      </c>
      <c r="O10" s="50">
        <v>395294.18985012447</v>
      </c>
      <c r="P10" s="50">
        <v>0.75474779686196425</v>
      </c>
      <c r="Q10" s="50">
        <v>168.1077203281871</v>
      </c>
      <c r="R10" s="50">
        <v>126.87893155318646</v>
      </c>
      <c r="S10" s="50">
        <v>24254981866.858936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530841</v>
      </c>
      <c r="E11" s="35">
        <v>398246.35863055196</v>
      </c>
      <c r="F11" s="36">
        <f t="shared" ref="F11:F15" si="3">E11/D11</f>
        <v>0.75021778391373684</v>
      </c>
      <c r="G11" s="37">
        <v>171.44854392104108</v>
      </c>
      <c r="H11" s="37">
        <f t="shared" ref="H11:H15" si="4">(I11/365)/D11</f>
        <v>128.62374667568042</v>
      </c>
      <c r="I11" s="38">
        <f t="shared" ref="I11:I15" si="5">E11*G11*365</f>
        <v>24921746782.808678</v>
      </c>
      <c r="L11" s="49"/>
      <c r="M11" s="49">
        <v>2019</v>
      </c>
      <c r="N11" s="50">
        <v>530841</v>
      </c>
      <c r="O11" s="50">
        <v>398246.35863055196</v>
      </c>
      <c r="P11" s="50">
        <v>0.75021778391373684</v>
      </c>
      <c r="Q11" s="50">
        <v>171.44854392104108</v>
      </c>
      <c r="R11" s="50">
        <v>128.62374667568042</v>
      </c>
      <c r="S11" s="50">
        <v>24921746782.808678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499568</v>
      </c>
      <c r="E12" s="35">
        <v>245360.01733235634</v>
      </c>
      <c r="F12" s="36">
        <f t="shared" si="3"/>
        <v>0.49114438341198063</v>
      </c>
      <c r="G12" s="37">
        <v>131.00957997255824</v>
      </c>
      <c r="H12" s="37">
        <f t="shared" si="4"/>
        <v>64.34461937668469</v>
      </c>
      <c r="I12" s="38">
        <f t="shared" si="5"/>
        <v>11732747176.66164</v>
      </c>
      <c r="L12" s="49"/>
      <c r="M12" s="49">
        <v>2020</v>
      </c>
      <c r="N12" s="50">
        <v>499568</v>
      </c>
      <c r="O12" s="50">
        <v>245360.01733235634</v>
      </c>
      <c r="P12" s="50">
        <v>0.49114438341198063</v>
      </c>
      <c r="Q12" s="50">
        <v>131.00957997255824</v>
      </c>
      <c r="R12" s="50">
        <v>64.34461937668469</v>
      </c>
      <c r="S12" s="50">
        <v>11732747176.66164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537003.05039755825</v>
      </c>
      <c r="E13" s="35">
        <v>326206.5079486256</v>
      </c>
      <c r="F13" s="36">
        <f t="shared" si="3"/>
        <v>0.60745745802956963</v>
      </c>
      <c r="G13" s="37">
        <v>153.17505259726374</v>
      </c>
      <c r="H13" s="37">
        <f t="shared" si="4"/>
        <v>93.047328084279457</v>
      </c>
      <c r="I13" s="38">
        <f t="shared" si="5"/>
        <v>18237845139.599167</v>
      </c>
      <c r="L13" s="49"/>
      <c r="M13" s="49">
        <v>2021</v>
      </c>
      <c r="N13" s="50">
        <v>535115.86892335897</v>
      </c>
      <c r="O13" s="50">
        <v>320639.19964642945</v>
      </c>
      <c r="P13" s="50">
        <v>0.59919583452374203</v>
      </c>
      <c r="Q13" s="50">
        <v>146.49917608677913</v>
      </c>
      <c r="R13" s="50">
        <v>87.781696072358258</v>
      </c>
      <c r="S13" s="50">
        <v>17145283177.804064</v>
      </c>
      <c r="T13" s="49"/>
      <c r="U13" s="52">
        <f>E13/O13-1</f>
        <v>1.7363155560315979E-2</v>
      </c>
      <c r="V13" s="52"/>
      <c r="W13" s="52">
        <f>G13/Q13-1</f>
        <v>4.5569379219785766E-2</v>
      </c>
      <c r="X13" s="52"/>
      <c r="Y13" s="52">
        <f>I13/S13-1</f>
        <v>6.3723763000281819E-2</v>
      </c>
    </row>
    <row r="14" spans="2:25" outlineLevel="1" x14ac:dyDescent="0.25">
      <c r="B14" s="28"/>
      <c r="C14" s="34">
        <v>2022</v>
      </c>
      <c r="D14" s="35">
        <v>558526.50887145801</v>
      </c>
      <c r="E14" s="35">
        <v>378030.22377858026</v>
      </c>
      <c r="F14" s="36">
        <f t="shared" si="3"/>
        <v>0.6768348820943465</v>
      </c>
      <c r="G14" s="37">
        <v>166.74855334166799</v>
      </c>
      <c r="H14" s="37">
        <f t="shared" si="4"/>
        <v>112.8612374404107</v>
      </c>
      <c r="I14" s="38">
        <f t="shared" si="5"/>
        <v>23008137421.094425</v>
      </c>
      <c r="L14" s="49"/>
      <c r="M14" s="49">
        <v>2022</v>
      </c>
      <c r="N14" s="50">
        <v>556014.76289826538</v>
      </c>
      <c r="O14" s="50">
        <v>377320.70324950718</v>
      </c>
      <c r="P14" s="50">
        <v>0.67861633975813329</v>
      </c>
      <c r="Q14" s="50">
        <v>158.55854686408736</v>
      </c>
      <c r="R14" s="50">
        <v>107.6004207102754</v>
      </c>
      <c r="S14" s="50">
        <v>21837009179.276745</v>
      </c>
      <c r="T14" s="49"/>
      <c r="U14" s="52">
        <f t="shared" ref="U14:U15" si="6">E14/O14-1</f>
        <v>1.8804177002815781E-3</v>
      </c>
      <c r="V14" s="52"/>
      <c r="W14" s="52">
        <f t="shared" ref="W14:W15" si="7">G14/Q14-1</f>
        <v>5.1652885571667806E-2</v>
      </c>
      <c r="X14" s="52"/>
      <c r="Y14" s="52">
        <f t="shared" ref="Y14:Y15" si="8">I14/S14-1</f>
        <v>5.3630432272248951E-2</v>
      </c>
    </row>
    <row r="15" spans="2:25" outlineLevel="1" x14ac:dyDescent="0.25">
      <c r="B15" s="28"/>
      <c r="C15" s="34">
        <v>2023</v>
      </c>
      <c r="D15" s="35">
        <v>564519.86222049745</v>
      </c>
      <c r="E15" s="35">
        <v>406507.14065787924</v>
      </c>
      <c r="F15" s="36">
        <f t="shared" si="3"/>
        <v>0.72009360141716405</v>
      </c>
      <c r="G15" s="37">
        <v>174.83482738061264</v>
      </c>
      <c r="H15" s="37">
        <f t="shared" si="4"/>
        <v>125.89744050165355</v>
      </c>
      <c r="I15" s="38">
        <f t="shared" si="5"/>
        <v>25941136104.555958</v>
      </c>
      <c r="L15" s="49"/>
      <c r="M15" s="49">
        <v>2023</v>
      </c>
      <c r="N15" s="50">
        <v>561458.86800665315</v>
      </c>
      <c r="O15" s="50">
        <v>400419.73358131619</v>
      </c>
      <c r="P15" s="50">
        <v>0.71317732499786846</v>
      </c>
      <c r="Q15" s="50">
        <v>168.32009404298734</v>
      </c>
      <c r="R15" s="50">
        <v>120.04207441296735</v>
      </c>
      <c r="S15" s="50">
        <v>24600520832.7724</v>
      </c>
      <c r="T15" s="49"/>
      <c r="U15" s="52">
        <f t="shared" si="6"/>
        <v>1.5202565123646261E-2</v>
      </c>
      <c r="V15" s="52"/>
      <c r="W15" s="52">
        <f t="shared" si="7"/>
        <v>3.870443023850445E-2</v>
      </c>
      <c r="X15" s="52"/>
      <c r="Y15" s="52">
        <f t="shared" si="8"/>
        <v>5.4495401983425173E-2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6.8200879867430508E-3</v>
      </c>
      <c r="E18" s="36">
        <f t="shared" si="10"/>
        <v>0.37719017028281865</v>
      </c>
      <c r="F18" s="36">
        <f t="shared" si="10"/>
        <v>0.36786123629761369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4.284215979381667E-3</v>
      </c>
      <c r="E19" s="36">
        <f t="shared" si="10"/>
        <v>3.2870996983300316E-2</v>
      </c>
      <c r="F19" s="36">
        <f t="shared" si="10"/>
        <v>2.8464831517879707E-2</v>
      </c>
      <c r="G19" s="36">
        <f t="shared" si="10"/>
        <v>6.9299622911507264E-2</v>
      </c>
      <c r="H19" s="36">
        <f t="shared" si="10"/>
        <v>9.9737056519815681E-2</v>
      </c>
      <c r="I19" s="36">
        <f t="shared" si="10"/>
        <v>0.10444856759047583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6.3053915650301828E-3</v>
      </c>
      <c r="E20" s="36">
        <f t="shared" si="10"/>
        <v>1.5002313173422266E-2</v>
      </c>
      <c r="F20" s="36">
        <f t="shared" si="10"/>
        <v>8.642427717560297E-3</v>
      </c>
      <c r="G20" s="36">
        <f t="shared" si="10"/>
        <v>5.7030136108653373E-2</v>
      </c>
      <c r="H20" s="36">
        <f t="shared" si="10"/>
        <v>6.6165442655255147E-2</v>
      </c>
      <c r="I20" s="36">
        <f t="shared" si="10"/>
        <v>7.2888033244300265E-2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1.1313340274882844E-2</v>
      </c>
      <c r="E21" s="36">
        <f t="shared" si="10"/>
        <v>1.1414398303016382E-2</v>
      </c>
      <c r="F21" s="36">
        <f t="shared" si="10"/>
        <v>9.9927514163100639E-5</v>
      </c>
      <c r="G21" s="36">
        <f t="shared" si="10"/>
        <v>2.1746636293657362E-2</v>
      </c>
      <c r="H21" s="36">
        <f t="shared" si="10"/>
        <v>2.1848736895126564E-2</v>
      </c>
      <c r="I21" s="36">
        <f t="shared" si="10"/>
        <v>3.3409259365080324E-2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1.679076739142582E-2</v>
      </c>
      <c r="E22" s="36">
        <f t="shared" si="10"/>
        <v>1.8266786062119955E-2</v>
      </c>
      <c r="F22" s="36">
        <f t="shared" si="10"/>
        <v>1.451644446458733E-3</v>
      </c>
      <c r="G22" s="36">
        <f t="shared" si="10"/>
        <v>3.901485811148464E-2</v>
      </c>
      <c r="H22" s="36">
        <f t="shared" si="10"/>
        <v>4.0523138260050384E-2</v>
      </c>
      <c r="I22" s="36">
        <f t="shared" si="10"/>
        <v>5.7994320239971309E-2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1.3551642097012762E-2</v>
      </c>
      <c r="E23" s="36">
        <f t="shared" si="10"/>
        <v>7.4682827530219154E-3</v>
      </c>
      <c r="F23" s="36">
        <f t="shared" si="10"/>
        <v>-6.0020220887850861E-3</v>
      </c>
      <c r="G23" s="36">
        <f t="shared" si="10"/>
        <v>1.9873112230252676E-2</v>
      </c>
      <c r="H23" s="36">
        <f t="shared" si="10"/>
        <v>1.3751811282888715E-2</v>
      </c>
      <c r="I23" s="36">
        <f t="shared" si="10"/>
        <v>2.7489813004592856E-2</v>
      </c>
      <c r="L23" s="49"/>
      <c r="M23" s="49">
        <v>2019</v>
      </c>
      <c r="N23" s="52">
        <f t="shared" ref="N23:S26" si="11">N11/N10-1</f>
        <v>1.3551642097012762E-2</v>
      </c>
      <c r="O23" s="52">
        <f t="shared" si="11"/>
        <v>7.4682827530219154E-3</v>
      </c>
      <c r="P23" s="52">
        <f t="shared" si="11"/>
        <v>-6.0020220887850861E-3</v>
      </c>
      <c r="Q23" s="52">
        <f t="shared" si="11"/>
        <v>1.9873112230252676E-2</v>
      </c>
      <c r="R23" s="52">
        <f t="shared" si="11"/>
        <v>1.3751811282888715E-2</v>
      </c>
      <c r="S23" s="52">
        <f t="shared" si="11"/>
        <v>2.7489813004592856E-2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-5.8912178976379015E-2</v>
      </c>
      <c r="E24" s="36">
        <f t="shared" si="10"/>
        <v>-0.38389890575252272</v>
      </c>
      <c r="F24" s="36">
        <f t="shared" si="10"/>
        <v>-0.34533092397546461</v>
      </c>
      <c r="G24" s="36">
        <f t="shared" si="10"/>
        <v>-0.23586647645783798</v>
      </c>
      <c r="H24" s="36">
        <f t="shared" si="10"/>
        <v>-0.49974541218328017</v>
      </c>
      <c r="I24" s="36">
        <f t="shared" si="10"/>
        <v>-0.52921649999449349</v>
      </c>
      <c r="L24" s="49"/>
      <c r="M24" s="49">
        <v>2020</v>
      </c>
      <c r="N24" s="52">
        <f t="shared" si="11"/>
        <v>-5.8912178976379015E-2</v>
      </c>
      <c r="O24" s="52">
        <f t="shared" si="11"/>
        <v>-0.38389890575252272</v>
      </c>
      <c r="P24" s="52">
        <f t="shared" si="11"/>
        <v>-0.34533092397546461</v>
      </c>
      <c r="Q24" s="52">
        <f t="shared" si="11"/>
        <v>-0.23586647645783798</v>
      </c>
      <c r="R24" s="52">
        <f t="shared" si="11"/>
        <v>-0.49974541218328017</v>
      </c>
      <c r="S24" s="52">
        <f t="shared" si="11"/>
        <v>-0.52921649999449349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7.4934844500765152E-2</v>
      </c>
      <c r="E25" s="36">
        <f t="shared" si="10"/>
        <v>0.32950148722380201</v>
      </c>
      <c r="F25" s="36">
        <f t="shared" si="10"/>
        <v>0.23682053291450056</v>
      </c>
      <c r="G25" s="36">
        <f t="shared" si="10"/>
        <v>0.169189708335439</v>
      </c>
      <c r="H25" s="36">
        <f t="shared" si="10"/>
        <v>0.44607783814158686</v>
      </c>
      <c r="I25" s="36">
        <f t="shared" si="10"/>
        <v>0.55443945607872935</v>
      </c>
      <c r="L25" s="49"/>
      <c r="M25" s="49">
        <v>2021</v>
      </c>
      <c r="N25" s="52">
        <f t="shared" si="11"/>
        <v>7.1157217682795926E-2</v>
      </c>
      <c r="O25" s="52">
        <f t="shared" si="11"/>
        <v>0.30681112241731912</v>
      </c>
      <c r="P25" s="52">
        <f t="shared" si="11"/>
        <v>0.21999936222649619</v>
      </c>
      <c r="Q25" s="52">
        <f t="shared" si="11"/>
        <v>0.11823254541740691</v>
      </c>
      <c r="R25" s="52">
        <f t="shared" si="11"/>
        <v>0.36424299223014756</v>
      </c>
      <c r="S25" s="52">
        <f t="shared" si="11"/>
        <v>0.46131872780049732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4.0080700580686246E-2</v>
      </c>
      <c r="E26" s="36">
        <f t="shared" si="10"/>
        <v>0.15886781706426412</v>
      </c>
      <c r="F26" s="36">
        <f t="shared" si="10"/>
        <v>0.11420951895103704</v>
      </c>
      <c r="G26" s="36">
        <f t="shared" si="10"/>
        <v>8.8614304446119174E-2</v>
      </c>
      <c r="H26" s="36">
        <f t="shared" si="10"/>
        <v>0.21294442048012829</v>
      </c>
      <c r="I26" s="36">
        <f t="shared" si="10"/>
        <v>0.26156008261840635</v>
      </c>
      <c r="L26" s="49"/>
      <c r="M26" s="49">
        <v>2022</v>
      </c>
      <c r="N26" s="52">
        <f>N14/N13-1</f>
        <v>3.9054894815499619E-2</v>
      </c>
      <c r="O26" s="52">
        <f t="shared" si="11"/>
        <v>0.17677658772096705</v>
      </c>
      <c r="P26" s="52">
        <f t="shared" si="11"/>
        <v>0.13254515578786852</v>
      </c>
      <c r="Q26" s="52">
        <f t="shared" si="11"/>
        <v>8.2316987026362698E-2</v>
      </c>
      <c r="R26" s="52">
        <f t="shared" si="11"/>
        <v>0.22577286068362823</v>
      </c>
      <c r="S26" s="52">
        <f t="shared" si="11"/>
        <v>0.2736452908253213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1.0730651551614789E-2</v>
      </c>
      <c r="E27" s="36">
        <f t="shared" si="10"/>
        <v>7.5329735793766783E-2</v>
      </c>
      <c r="F27" s="36">
        <f t="shared" si="10"/>
        <v>6.39132533904887E-2</v>
      </c>
      <c r="G27" s="36">
        <f t="shared" si="10"/>
        <v>4.8493818248461107E-2</v>
      </c>
      <c r="H27" s="36">
        <f t="shared" si="10"/>
        <v>0.11550646933253583</v>
      </c>
      <c r="I27" s="36">
        <f t="shared" si="10"/>
        <v>0.12747658055851518</v>
      </c>
      <c r="L27" s="49"/>
      <c r="M27" s="49">
        <v>2023</v>
      </c>
      <c r="N27" s="52">
        <f t="shared" ref="N27:S27" si="12">N15/N14-1</f>
        <v>9.7912959720889425E-3</v>
      </c>
      <c r="O27" s="52">
        <f t="shared" si="12"/>
        <v>6.1218560584878734E-2</v>
      </c>
      <c r="P27" s="52">
        <f t="shared" si="12"/>
        <v>5.0928607542890969E-2</v>
      </c>
      <c r="Q27" s="52">
        <f t="shared" si="12"/>
        <v>6.1564307771232007E-2</v>
      </c>
      <c r="R27" s="52">
        <f t="shared" si="12"/>
        <v>0.11562829978325384</v>
      </c>
      <c r="S27" s="52">
        <f t="shared" si="12"/>
        <v>0.12655174666126978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0.94108782102362099</v>
      </c>
      <c r="E30" s="39">
        <f t="shared" ref="E30:H30" si="13">E12/E$11</f>
        <v>0.61610109424747728</v>
      </c>
      <c r="F30" s="39">
        <f t="shared" si="13"/>
        <v>0.65466907602453539</v>
      </c>
      <c r="G30" s="39">
        <f t="shared" si="13"/>
        <v>0.76413352354216202</v>
      </c>
      <c r="H30" s="39">
        <f t="shared" si="13"/>
        <v>0.50025458781671983</v>
      </c>
      <c r="I30" s="39">
        <f>I12/I$11</f>
        <v>0.47078350000550651</v>
      </c>
      <c r="L30" s="55"/>
      <c r="M30" s="53">
        <f>M12</f>
        <v>2020</v>
      </c>
      <c r="N30" s="54">
        <f>N12/N$11</f>
        <v>0.94108782102362099</v>
      </c>
      <c r="O30" s="54">
        <f t="shared" ref="O30:R30" si="14">O12/O$11</f>
        <v>0.61610109424747728</v>
      </c>
      <c r="P30" s="54">
        <f t="shared" si="14"/>
        <v>0.65466907602453539</v>
      </c>
      <c r="Q30" s="54">
        <f t="shared" si="14"/>
        <v>0.76413352354216202</v>
      </c>
      <c r="R30" s="54">
        <f t="shared" si="14"/>
        <v>0.50025458781671983</v>
      </c>
      <c r="S30" s="54">
        <f>S12/S$11</f>
        <v>0.47078350000550651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1.01160809055359</v>
      </c>
      <c r="E31" s="39">
        <f t="shared" si="15"/>
        <v>0.81910732108223294</v>
      </c>
      <c r="F31" s="39">
        <f t="shared" si="15"/>
        <v>0.80970815549130948</v>
      </c>
      <c r="G31" s="39">
        <f t="shared" si="15"/>
        <v>0.89341705151959172</v>
      </c>
      <c r="H31" s="39">
        <f t="shared" si="15"/>
        <v>0.72340707287041273</v>
      </c>
      <c r="I31" s="39">
        <f t="shared" si="15"/>
        <v>0.73180444767939989</v>
      </c>
      <c r="L31" s="49"/>
      <c r="M31" s="53">
        <f>M13</f>
        <v>2021</v>
      </c>
      <c r="N31" s="54">
        <f t="shared" ref="N31:S33" si="16">N13/N$11</f>
        <v>1.0080530119628268</v>
      </c>
      <c r="O31" s="54">
        <f t="shared" si="16"/>
        <v>0.80512776249608431</v>
      </c>
      <c r="P31" s="54">
        <f t="shared" si="16"/>
        <v>0.79869585521934261</v>
      </c>
      <c r="Q31" s="54">
        <f t="shared" si="16"/>
        <v>0.8544789750693238</v>
      </c>
      <c r="R31" s="54">
        <f t="shared" si="16"/>
        <v>0.68246881575994089</v>
      </c>
      <c r="S31" s="54">
        <f t="shared" si="16"/>
        <v>0.68796474529751206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1.0521540515360683</v>
      </c>
      <c r="E32" s="39">
        <f t="shared" si="15"/>
        <v>0.94923711312392456</v>
      </c>
      <c r="F32" s="39">
        <f t="shared" si="15"/>
        <v>0.90218453442070334</v>
      </c>
      <c r="G32" s="39">
        <f t="shared" si="15"/>
        <v>0.97258658212030291</v>
      </c>
      <c r="H32" s="39">
        <f t="shared" si="15"/>
        <v>0.87745257277402866</v>
      </c>
      <c r="I32" s="39">
        <f t="shared" si="15"/>
        <v>0.92321527947494098</v>
      </c>
      <c r="L32" s="49"/>
      <c r="M32" s="53">
        <f>M14</f>
        <v>2022</v>
      </c>
      <c r="N32" s="54">
        <f t="shared" si="16"/>
        <v>1.0474224163134824</v>
      </c>
      <c r="O32" s="54">
        <f t="shared" si="16"/>
        <v>0.94745550102955933</v>
      </c>
      <c r="P32" s="54">
        <f t="shared" si="16"/>
        <v>0.90455912177651532</v>
      </c>
      <c r="Q32" s="54">
        <f t="shared" si="16"/>
        <v>0.92481710977440512</v>
      </c>
      <c r="R32" s="54">
        <f t="shared" si="16"/>
        <v>0.83655175262143089</v>
      </c>
      <c r="S32" s="54">
        <f t="shared" si="16"/>
        <v>0.87622305810201784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1.0634443500417214</v>
      </c>
      <c r="E33" s="39">
        <f t="shared" si="15"/>
        <v>1.0207428940611876</v>
      </c>
      <c r="F33" s="39">
        <f t="shared" si="15"/>
        <v>0.95984608317411391</v>
      </c>
      <c r="G33" s="39">
        <f t="shared" si="15"/>
        <v>1.0197510190645369</v>
      </c>
      <c r="H33" s="39">
        <f t="shared" si="15"/>
        <v>0.9788040214619067</v>
      </c>
      <c r="I33" s="39">
        <f t="shared" si="15"/>
        <v>1.0409036064217805</v>
      </c>
      <c r="L33" s="49"/>
      <c r="M33" s="53">
        <v>2023</v>
      </c>
      <c r="N33" s="54">
        <f t="shared" si="16"/>
        <v>1.0576780391994085</v>
      </c>
      <c r="O33" s="54">
        <f t="shared" si="16"/>
        <v>1.0054573630208141</v>
      </c>
      <c r="P33" s="54">
        <f t="shared" si="16"/>
        <v>0.95062705828881355</v>
      </c>
      <c r="Q33" s="54">
        <f t="shared" si="16"/>
        <v>0.98175283495265775</v>
      </c>
      <c r="R33" s="54">
        <f t="shared" si="16"/>
        <v>0.93328080945774805</v>
      </c>
      <c r="S33" s="54">
        <f t="shared" si="16"/>
        <v>0.98711061656970756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EAB89-B20F-4C3D-AFC6-37F2749007FB}">
  <dimension ref="B2:Y44"/>
  <sheetViews>
    <sheetView workbookViewId="0">
      <selection activeCell="K47" sqref="K47"/>
    </sheetView>
  </sheetViews>
  <sheetFormatPr defaultRowHeight="10.5" outlineLevelRow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customWidth="1"/>
    <col min="12" max="20" width="8.6640625" style="3" customWidth="1"/>
    <col min="21" max="21" width="8.58203125" style="3" customWidth="1"/>
    <col min="22" max="25" width="8.6640625" style="3" customWidth="1"/>
    <col min="26" max="16384" width="8.6640625" style="3"/>
  </cols>
  <sheetData>
    <row r="2" spans="2:25" ht="15.5" x14ac:dyDescent="0.35">
      <c r="B2" s="27" t="str">
        <f>"Forecast summary: Annual, Gateway Regions*"</f>
        <v>Forecast summary: Annual, Gateway Regions*</v>
      </c>
      <c r="C2" s="29"/>
      <c r="D2" s="29"/>
      <c r="E2" s="29"/>
      <c r="F2" s="29"/>
      <c r="G2" s="29"/>
      <c r="H2" s="29"/>
      <c r="I2" s="2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</row>
    <row r="5" spans="2:25" hidden="1" outlineLevel="1" x14ac:dyDescent="0.25">
      <c r="B5" s="28"/>
      <c r="C5" s="34">
        <v>2013</v>
      </c>
      <c r="D5" s="35">
        <f>SUM(report_a_la!D5,report_a_oc!D5,report_a_sd!D5,report_a_sf!D5)</f>
        <v>325856.58959371585</v>
      </c>
      <c r="E5" s="35">
        <f>SUM(report_a_la!E5,report_a_oc!E5,report_a_sd!E5,report_a_sf!E5)</f>
        <v>158764.73749453021</v>
      </c>
      <c r="F5" s="36">
        <f t="shared" ref="F5:F9" si="0">E5/D5</f>
        <v>0.48722273099488672</v>
      </c>
      <c r="G5" s="37" t="e">
        <f t="shared" ref="G5:G9" si="1">I5/(E5*365)</f>
        <v>#DIV/0!</v>
      </c>
      <c r="H5" s="47" t="e">
        <f t="shared" ref="H5:H9" si="2">(I5/365)/D5</f>
        <v>#DIV/0!</v>
      </c>
      <c r="I5" s="38" t="e">
        <f>SUM(report_a_la!I5,report_a_oc!I5,report_a_sd!I5,report_a_sf!I5)</f>
        <v>#DIV/0!</v>
      </c>
      <c r="N5" s="10"/>
      <c r="O5" s="10"/>
      <c r="P5" s="13"/>
      <c r="S5" s="10"/>
    </row>
    <row r="6" spans="2:25" hidden="1" outlineLevel="1" x14ac:dyDescent="0.25">
      <c r="B6" s="28"/>
      <c r="C6" s="34">
        <v>2014</v>
      </c>
      <c r="D6" s="35">
        <f>SUM(report_a_la!D6,report_a_oc!D6,report_a_sd!D6,report_a_sf!D6)</f>
        <v>328224.24579047685</v>
      </c>
      <c r="E6" s="35">
        <f>SUM(report_a_la!E6,report_a_oc!E6,report_a_sd!E6,report_a_sf!E6)</f>
        <v>255051.62094975193</v>
      </c>
      <c r="F6" s="36">
        <f t="shared" si="0"/>
        <v>0.77706514439693486</v>
      </c>
      <c r="G6" s="37">
        <f t="shared" si="1"/>
        <v>154.3014761394158</v>
      </c>
      <c r="H6" s="47">
        <f t="shared" si="2"/>
        <v>119.90229883693533</v>
      </c>
      <c r="I6" s="38">
        <f>SUM(report_a_la!I6,report_a_oc!I6,report_a_sd!I6,report_a_sf!I6)</f>
        <v>14364517185.568575</v>
      </c>
      <c r="N6" s="10"/>
      <c r="O6" s="10"/>
      <c r="P6" s="13"/>
      <c r="S6" s="10"/>
    </row>
    <row r="7" spans="2:25" hidden="1" outlineLevel="1" x14ac:dyDescent="0.25">
      <c r="B7" s="28"/>
      <c r="C7" s="34">
        <v>2015</v>
      </c>
      <c r="D7" s="35">
        <f>SUM(report_a_la!D7,report_a_oc!D7,report_a_sd!D7,report_a_sf!D7)</f>
        <v>330151.25</v>
      </c>
      <c r="E7" s="35">
        <f>SUM(report_a_la!E7,report_a_oc!E7,report_a_sd!E7,report_a_sf!E7)</f>
        <v>261461.16032709531</v>
      </c>
      <c r="F7" s="36">
        <f t="shared" si="0"/>
        <v>0.79194357230843526</v>
      </c>
      <c r="G7" s="37">
        <f t="shared" si="1"/>
        <v>166.22049002235789</v>
      </c>
      <c r="H7" s="47">
        <f t="shared" si="2"/>
        <v>131.63724865916473</v>
      </c>
      <c r="I7" s="38">
        <f>SUM(report_a_la!I7,report_a_oc!I7,report_a_sd!I7,report_a_sf!I7)</f>
        <v>15862973799.855183</v>
      </c>
      <c r="N7" s="10"/>
      <c r="O7" s="10"/>
      <c r="P7" s="13"/>
      <c r="S7" s="10"/>
    </row>
    <row r="8" spans="2:25" hidden="1" outlineLevel="1" x14ac:dyDescent="0.25">
      <c r="B8" s="28"/>
      <c r="C8" s="34">
        <v>2016</v>
      </c>
      <c r="D8" s="35">
        <f>SUM(report_a_la!D8,report_a_oc!D8,report_a_sd!D8,report_a_sf!D8)</f>
        <v>332995.16666666663</v>
      </c>
      <c r="E8" s="35">
        <f>SUM(report_a_la!E8,report_a_oc!E8,report_a_sd!E8,report_a_sf!E8)</f>
        <v>264686.39169326716</v>
      </c>
      <c r="F8" s="36">
        <f t="shared" si="0"/>
        <v>0.79486556619670812</v>
      </c>
      <c r="G8" s="37">
        <f t="shared" si="1"/>
        <v>175.78716016652444</v>
      </c>
      <c r="H8" s="47">
        <f t="shared" si="2"/>
        <v>139.72716059587586</v>
      </c>
      <c r="I8" s="38">
        <f>SUM(report_a_la!I8,report_a_oc!I8,report_a_sd!I8,report_a_sf!I8)</f>
        <v>16982891232.626577</v>
      </c>
      <c r="N8" s="10"/>
      <c r="O8" s="10"/>
      <c r="P8" s="13"/>
      <c r="S8" s="10"/>
    </row>
    <row r="9" spans="2:25" hidden="1" outlineLevel="1" x14ac:dyDescent="0.25">
      <c r="B9" s="28"/>
      <c r="C9" s="34">
        <v>2017</v>
      </c>
      <c r="D9" s="35">
        <f>SUM(report_a_la!D9,report_a_oc!D9,report_a_sd!D9,report_a_sf!D9)</f>
        <v>337962.75</v>
      </c>
      <c r="E9" s="35">
        <f>SUM(report_a_la!E9,report_a_oc!E9,report_a_sd!E9,report_a_sf!E9)</f>
        <v>266779.15692633507</v>
      </c>
      <c r="F9" s="36">
        <f t="shared" si="0"/>
        <v>0.78937444119606393</v>
      </c>
      <c r="G9" s="37">
        <f t="shared" si="1"/>
        <v>179.09453452722602</v>
      </c>
      <c r="H9" s="47">
        <f t="shared" si="2"/>
        <v>141.37264811369826</v>
      </c>
      <c r="I9" s="38">
        <f>SUM(report_a_la!I9,report_a_oc!I9,report_a_sd!I9,report_a_sf!I9)</f>
        <v>17439221459.920036</v>
      </c>
      <c r="N9" s="10"/>
      <c r="O9" s="10"/>
      <c r="P9" s="13"/>
      <c r="S9" s="10"/>
      <c r="U9" s="8"/>
      <c r="V9" s="8"/>
      <c r="W9" s="8"/>
      <c r="X9" s="8"/>
      <c r="Y9" s="8"/>
    </row>
    <row r="10" spans="2:25" collapsed="1" x14ac:dyDescent="0.25">
      <c r="B10" s="28"/>
      <c r="C10" s="34">
        <v>2018</v>
      </c>
      <c r="D10" s="35">
        <f>SUM(report_a_la!D10,report_a_oc!D10,report_a_sd!D10,report_a_sf!D10)</f>
        <v>343724.66666666669</v>
      </c>
      <c r="E10" s="35">
        <f>SUM(report_a_la!E10,report_a_oc!E10,report_a_sd!E10,report_a_sf!E10)</f>
        <v>271404.72814900131</v>
      </c>
      <c r="F10" s="36">
        <f>E10/D10</f>
        <v>0.78959921841222125</v>
      </c>
      <c r="G10" s="37">
        <f>I10/(E10*365)</f>
        <v>186.17857903967354</v>
      </c>
      <c r="H10" s="47">
        <f>(I10/365)/D10</f>
        <v>147.00646049482418</v>
      </c>
      <c r="I10" s="38">
        <f>SUM(report_a_la!I10,report_a_oc!I10,report_a_sd!I10,report_a_sf!I10)</f>
        <v>18443357520.471931</v>
      </c>
      <c r="N10" s="10"/>
      <c r="O10" s="10"/>
      <c r="P10" s="13"/>
      <c r="S10" s="10"/>
      <c r="U10" s="8"/>
      <c r="V10" s="8"/>
      <c r="W10" s="8"/>
      <c r="X10" s="8"/>
      <c r="Y10" s="8"/>
    </row>
    <row r="11" spans="2:25" x14ac:dyDescent="0.25">
      <c r="B11" s="28"/>
      <c r="C11" s="34">
        <v>2019</v>
      </c>
      <c r="D11" s="35">
        <f>SUM(report_a_la!D11,report_a_oc!D11,report_a_sd!D11,report_a_sf!D11)</f>
        <v>348464.33333333331</v>
      </c>
      <c r="E11" s="35">
        <f>SUM(report_a_la!E11,report_a_oc!E11,report_a_sd!E11,report_a_sf!E11)</f>
        <v>272182.994303883</v>
      </c>
      <c r="F11" s="36">
        <f t="shared" ref="F11:F15" si="3">E11/D11</f>
        <v>0.78109283581547706</v>
      </c>
      <c r="G11" s="37">
        <f t="shared" ref="G11:G15" si="4">I11/(E11*365)</f>
        <v>189.21351546993685</v>
      </c>
      <c r="H11" s="47">
        <f t="shared" ref="H11:H13" si="5">(I11/365)/D11</f>
        <v>147.79332137302862</v>
      </c>
      <c r="I11" s="38">
        <f>SUM(report_a_la!I11,report_a_oc!I11,report_a_sd!I11,report_a_sf!I11)</f>
        <v>18797755939.230595</v>
      </c>
      <c r="N11" s="10"/>
      <c r="O11" s="10"/>
      <c r="P11" s="13"/>
      <c r="S11" s="10"/>
      <c r="U11" s="8"/>
      <c r="V11" s="8"/>
      <c r="W11" s="8"/>
      <c r="X11" s="8"/>
      <c r="Y11" s="8"/>
    </row>
    <row r="12" spans="2:25" x14ac:dyDescent="0.25">
      <c r="B12" s="28"/>
      <c r="C12" s="34">
        <v>2020</v>
      </c>
      <c r="D12" s="35">
        <f>SUM(report_a_la!D12,report_a_oc!D12,report_a_sd!D12,report_a_sf!D12)</f>
        <v>318962.75</v>
      </c>
      <c r="E12" s="35">
        <f>SUM(report_a_la!E12,report_a_oc!E12,report_a_sd!E12,report_a_sf!E12)</f>
        <v>148186.15090972467</v>
      </c>
      <c r="F12" s="36">
        <f t="shared" si="3"/>
        <v>0.46458763886919296</v>
      </c>
      <c r="G12" s="37">
        <f t="shared" si="4"/>
        <v>141.11570315459039</v>
      </c>
      <c r="H12" s="47">
        <f t="shared" si="5"/>
        <v>65.560611335957077</v>
      </c>
      <c r="I12" s="38">
        <f>SUM(report_a_la!I12,report_a_oc!I12,report_a_sd!I12,report_a_sf!I12)</f>
        <v>7632658402.4402857</v>
      </c>
      <c r="N12" s="10"/>
      <c r="O12" s="10"/>
      <c r="P12" s="13"/>
      <c r="S12" s="10"/>
      <c r="U12" s="8"/>
      <c r="V12" s="8"/>
      <c r="W12" s="8"/>
      <c r="X12" s="8"/>
      <c r="Y12" s="8"/>
    </row>
    <row r="13" spans="2:25" x14ac:dyDescent="0.25">
      <c r="B13" s="28"/>
      <c r="C13" s="34">
        <v>2021</v>
      </c>
      <c r="D13" s="35">
        <f>SUM(report_a_la!D13,report_a_oc!D13,report_a_sd!D13,report_a_sf!D13)</f>
        <v>346101.67258150998</v>
      </c>
      <c r="E13" s="35">
        <f>SUM(report_a_la!E13,report_a_oc!E13,report_a_sd!E13,report_a_sf!E13)</f>
        <v>202218.78499885101</v>
      </c>
      <c r="F13" s="36">
        <f t="shared" si="3"/>
        <v>0.58427566527066321</v>
      </c>
      <c r="G13" s="37">
        <f t="shared" si="4"/>
        <v>160.41744865116883</v>
      </c>
      <c r="H13" s="47">
        <f t="shared" si="5"/>
        <v>93.728011531684118</v>
      </c>
      <c r="I13" s="38">
        <f>SUM(report_a_la!I13,report_a_oc!I13,report_a_sd!I13,report_a_sf!I13)</f>
        <v>11840388868.982048</v>
      </c>
      <c r="N13" s="10"/>
      <c r="O13" s="10"/>
      <c r="P13" s="13"/>
      <c r="S13" s="10"/>
      <c r="U13" s="8"/>
      <c r="V13" s="8"/>
      <c r="W13" s="8"/>
      <c r="X13" s="8"/>
      <c r="Y13" s="8"/>
    </row>
    <row r="14" spans="2:25" outlineLevel="1" x14ac:dyDescent="0.25">
      <c r="B14" s="28"/>
      <c r="C14" s="34">
        <v>2022</v>
      </c>
      <c r="D14" s="35">
        <f>SUM(report_a_la!D14,report_a_oc!D14,report_a_sd!D14,report_a_sf!D14)</f>
        <v>365831.49969843333</v>
      </c>
      <c r="E14" s="35">
        <f>SUM(report_a_la!E14,report_a_oc!E14,report_a_sd!E14,report_a_sf!E14)</f>
        <v>246214.83080791333</v>
      </c>
      <c r="F14" s="36">
        <f t="shared" si="3"/>
        <v>0.67302796782364593</v>
      </c>
      <c r="G14" s="37">
        <f t="shared" si="4"/>
        <v>177.40546639397286</v>
      </c>
      <c r="H14" s="47">
        <f t="shared" ref="H14:H15" si="6">(I14/365)/D14</f>
        <v>119.39884052794166</v>
      </c>
      <c r="I14" s="38">
        <f>SUM(report_a_la!I14,report_a_oc!I14,report_a_sd!I14,report_a_sf!I14)</f>
        <v>15943147765.795708</v>
      </c>
      <c r="N14" s="10"/>
      <c r="O14" s="10"/>
      <c r="P14" s="13"/>
      <c r="S14" s="10"/>
      <c r="U14" s="8"/>
      <c r="V14" s="8"/>
      <c r="W14" s="8"/>
      <c r="X14" s="8"/>
      <c r="Y14" s="8"/>
    </row>
    <row r="15" spans="2:25" outlineLevel="1" x14ac:dyDescent="0.25">
      <c r="B15" s="28"/>
      <c r="C15" s="34">
        <v>2023</v>
      </c>
      <c r="D15" s="35">
        <f>SUM(report_a_la!D15,report_a_oc!D15,report_a_sd!D15,report_a_sf!D15)</f>
        <v>370393.98616749007</v>
      </c>
      <c r="E15" s="35">
        <f>SUM(report_a_la!E15,report_a_oc!E15,report_a_sd!E15,report_a_sf!E15)</f>
        <v>272391.50700132787</v>
      </c>
      <c r="F15" s="36">
        <f t="shared" si="3"/>
        <v>0.73541017720021506</v>
      </c>
      <c r="G15" s="37">
        <f t="shared" si="4"/>
        <v>187.66038449913447</v>
      </c>
      <c r="H15" s="47">
        <f t="shared" si="6"/>
        <v>138.00735661796895</v>
      </c>
      <c r="I15" s="38">
        <f>SUM(report_a_la!I15,report_a_oc!I15,report_a_sd!I15,report_a_sf!I15)</f>
        <v>18657739652.431271</v>
      </c>
      <c r="N15" s="10"/>
      <c r="O15" s="10"/>
      <c r="P15" s="13"/>
      <c r="S15" s="10"/>
      <c r="U15" s="8"/>
      <c r="V15" s="8"/>
      <c r="W15" s="8"/>
      <c r="X15" s="8"/>
      <c r="Y15" s="8"/>
    </row>
    <row r="16" spans="2:25" x14ac:dyDescent="0.25">
      <c r="B16" s="28"/>
      <c r="C16" s="29"/>
      <c r="D16" s="29"/>
      <c r="E16" s="29"/>
      <c r="F16" s="29"/>
      <c r="G16" s="29"/>
      <c r="H16" s="29"/>
      <c r="I16" s="29"/>
    </row>
    <row r="17" spans="2:19" x14ac:dyDescent="0.25">
      <c r="B17" s="32" t="s">
        <v>3</v>
      </c>
      <c r="C17" s="29"/>
      <c r="D17" s="29"/>
      <c r="E17" s="29"/>
      <c r="F17" s="29"/>
      <c r="G17" s="29"/>
      <c r="H17" s="29"/>
      <c r="I17" s="29"/>
    </row>
    <row r="18" spans="2:19" hidden="1" outlineLevel="1" x14ac:dyDescent="0.25">
      <c r="B18" s="28"/>
      <c r="C18" s="34">
        <f t="shared" ref="C18:C26" si="7">C6</f>
        <v>2014</v>
      </c>
      <c r="D18" s="36"/>
      <c r="E18" s="36"/>
      <c r="F18" s="36"/>
      <c r="G18" s="36"/>
      <c r="H18" s="36"/>
      <c r="I18" s="36"/>
      <c r="N18" s="13"/>
      <c r="O18" s="13"/>
      <c r="P18" s="13"/>
      <c r="Q18" s="13"/>
      <c r="R18" s="13"/>
      <c r="S18" s="13"/>
    </row>
    <row r="19" spans="2:19" hidden="1" outlineLevel="1" x14ac:dyDescent="0.25">
      <c r="B19" s="28"/>
      <c r="C19" s="34">
        <f t="shared" si="7"/>
        <v>2015</v>
      </c>
      <c r="D19" s="36"/>
      <c r="E19" s="36"/>
      <c r="F19" s="36"/>
      <c r="G19" s="36"/>
      <c r="H19" s="36"/>
      <c r="I19" s="36"/>
      <c r="N19" s="13"/>
      <c r="O19" s="13"/>
      <c r="P19" s="13"/>
      <c r="Q19" s="13"/>
      <c r="R19" s="13"/>
      <c r="S19" s="13"/>
    </row>
    <row r="20" spans="2:19" hidden="1" outlineLevel="1" x14ac:dyDescent="0.25">
      <c r="B20" s="28"/>
      <c r="C20" s="34">
        <f t="shared" si="7"/>
        <v>2016</v>
      </c>
      <c r="D20" s="36"/>
      <c r="E20" s="36"/>
      <c r="F20" s="36"/>
      <c r="G20" s="36"/>
      <c r="H20" s="36"/>
      <c r="I20" s="36"/>
      <c r="N20" s="13"/>
      <c r="O20" s="13"/>
      <c r="P20" s="13"/>
      <c r="Q20" s="13"/>
      <c r="R20" s="13"/>
      <c r="S20" s="13"/>
    </row>
    <row r="21" spans="2:19" hidden="1" outlineLevel="1" x14ac:dyDescent="0.25">
      <c r="B21" s="28"/>
      <c r="C21" s="34">
        <f t="shared" si="7"/>
        <v>2017</v>
      </c>
      <c r="D21" s="36"/>
      <c r="E21" s="36"/>
      <c r="F21" s="36"/>
      <c r="G21" s="36"/>
      <c r="H21" s="36"/>
      <c r="I21" s="36"/>
      <c r="N21" s="13"/>
      <c r="O21" s="13"/>
      <c r="P21" s="13"/>
      <c r="Q21" s="13"/>
      <c r="R21" s="13"/>
      <c r="S21" s="13"/>
    </row>
    <row r="22" spans="2:19" hidden="1" outlineLevel="1" x14ac:dyDescent="0.25">
      <c r="B22" s="28"/>
      <c r="C22" s="34">
        <f t="shared" si="7"/>
        <v>2018</v>
      </c>
      <c r="D22" s="36"/>
      <c r="E22" s="36"/>
      <c r="F22" s="36"/>
      <c r="G22" s="36"/>
      <c r="H22" s="36"/>
      <c r="I22" s="36"/>
      <c r="N22" s="13"/>
      <c r="O22" s="13"/>
      <c r="P22" s="13"/>
      <c r="Q22" s="13"/>
      <c r="R22" s="13"/>
      <c r="S22" s="13"/>
    </row>
    <row r="23" spans="2:19" collapsed="1" x14ac:dyDescent="0.25">
      <c r="B23" s="29"/>
      <c r="C23" s="34">
        <f t="shared" si="7"/>
        <v>2019</v>
      </c>
      <c r="D23" s="36">
        <f t="shared" ref="D23:I27" si="8">D11/D10-1</f>
        <v>1.3789137429764509E-2</v>
      </c>
      <c r="E23" s="36">
        <f t="shared" si="8"/>
        <v>2.8675482560289733E-3</v>
      </c>
      <c r="F23" s="36">
        <f t="shared" si="8"/>
        <v>-1.0773038268514723E-2</v>
      </c>
      <c r="G23" s="36">
        <f t="shared" si="8"/>
        <v>1.6301211696414297E-2</v>
      </c>
      <c r="H23" s="36">
        <f t="shared" si="8"/>
        <v>5.3525598504708949E-3</v>
      </c>
      <c r="I23" s="36">
        <f t="shared" si="8"/>
        <v>1.9215504463614419E-2</v>
      </c>
      <c r="N23" s="13"/>
      <c r="O23" s="13"/>
      <c r="P23" s="13"/>
      <c r="Q23" s="13"/>
      <c r="R23" s="13"/>
      <c r="S23" s="13"/>
    </row>
    <row r="24" spans="2:19" x14ac:dyDescent="0.25">
      <c r="B24" s="29"/>
      <c r="C24" s="34">
        <f t="shared" si="7"/>
        <v>2020</v>
      </c>
      <c r="D24" s="36">
        <f t="shared" si="8"/>
        <v>-8.4661701388855648E-2</v>
      </c>
      <c r="E24" s="36">
        <f t="shared" si="8"/>
        <v>-0.4555642563609984</v>
      </c>
      <c r="F24" s="36">
        <f t="shared" si="8"/>
        <v>-0.40520816788166558</v>
      </c>
      <c r="G24" s="36">
        <f t="shared" si="8"/>
        <v>-0.2541986083599217</v>
      </c>
      <c r="H24" s="36">
        <f t="shared" si="8"/>
        <v>-0.55640342386999442</v>
      </c>
      <c r="I24" s="36">
        <f t="shared" si="8"/>
        <v>-0.59395906473543159</v>
      </c>
      <c r="N24" s="13"/>
      <c r="O24" s="13"/>
      <c r="P24" s="13"/>
      <c r="Q24" s="13"/>
      <c r="R24" s="13"/>
      <c r="S24" s="13"/>
    </row>
    <row r="25" spans="2:19" x14ac:dyDescent="0.25">
      <c r="B25" s="29"/>
      <c r="C25" s="34">
        <f t="shared" si="7"/>
        <v>2021</v>
      </c>
      <c r="D25" s="36">
        <f t="shared" si="8"/>
        <v>8.5084927884243378E-2</v>
      </c>
      <c r="E25" s="36">
        <f t="shared" si="8"/>
        <v>0.36462674654423766</v>
      </c>
      <c r="F25" s="36">
        <f t="shared" si="8"/>
        <v>0.25762206392918907</v>
      </c>
      <c r="G25" s="36">
        <f t="shared" si="8"/>
        <v>0.13677957211773673</v>
      </c>
      <c r="H25" s="36">
        <f t="shared" si="8"/>
        <v>0.42963907171924842</v>
      </c>
      <c r="I25" s="36">
        <f t="shared" si="8"/>
        <v>0.55127980903697749</v>
      </c>
      <c r="N25" s="13"/>
      <c r="O25" s="13"/>
      <c r="P25" s="13"/>
      <c r="Q25" s="13"/>
      <c r="R25" s="13"/>
      <c r="S25" s="13"/>
    </row>
    <row r="26" spans="2:19" outlineLevel="1" x14ac:dyDescent="0.25">
      <c r="B26" s="29"/>
      <c r="C26" s="34">
        <f t="shared" si="7"/>
        <v>2022</v>
      </c>
      <c r="D26" s="36">
        <f t="shared" si="8"/>
        <v>5.7005870470842046E-2</v>
      </c>
      <c r="E26" s="36">
        <f t="shared" si="8"/>
        <v>0.21756656192604606</v>
      </c>
      <c r="F26" s="36">
        <f t="shared" si="8"/>
        <v>0.15190141884801678</v>
      </c>
      <c r="G26" s="36">
        <f t="shared" si="8"/>
        <v>0.10589881515785016</v>
      </c>
      <c r="H26" s="36">
        <f t="shared" si="8"/>
        <v>0.27388641428266824</v>
      </c>
      <c r="I26" s="36">
        <f t="shared" si="8"/>
        <v>0.34650541820983172</v>
      </c>
      <c r="N26" s="13"/>
      <c r="O26" s="13"/>
      <c r="P26" s="13"/>
      <c r="Q26" s="13"/>
      <c r="R26" s="13"/>
      <c r="S26" s="13"/>
    </row>
    <row r="27" spans="2:19" outlineLevel="1" x14ac:dyDescent="0.25">
      <c r="B27" s="29"/>
      <c r="C27" s="34">
        <v>2023</v>
      </c>
      <c r="D27" s="36">
        <f t="shared" si="8"/>
        <v>1.2471551719350993E-2</v>
      </c>
      <c r="E27" s="36">
        <f t="shared" si="8"/>
        <v>0.1063164071291729</v>
      </c>
      <c r="F27" s="36">
        <f t="shared" si="8"/>
        <v>9.2688881233706999E-2</v>
      </c>
      <c r="G27" s="36">
        <f t="shared" si="8"/>
        <v>5.7804972493846529E-2</v>
      </c>
      <c r="H27" s="36">
        <f t="shared" si="8"/>
        <v>0.15585173195775326</v>
      </c>
      <c r="I27" s="36">
        <f t="shared" si="8"/>
        <v>0.1702669966127659</v>
      </c>
      <c r="N27" s="13"/>
      <c r="O27" s="13"/>
      <c r="P27" s="13"/>
      <c r="Q27" s="13"/>
      <c r="R27" s="13"/>
      <c r="S27" s="13"/>
    </row>
    <row r="28" spans="2:19" x14ac:dyDescent="0.25">
      <c r="B28" s="29"/>
      <c r="C28" s="34"/>
      <c r="D28" s="36"/>
      <c r="E28" s="36"/>
      <c r="F28" s="36"/>
      <c r="G28" s="36"/>
      <c r="H28" s="36"/>
      <c r="I28" s="36"/>
    </row>
    <row r="29" spans="2:19" x14ac:dyDescent="0.25">
      <c r="B29" s="28" t="s">
        <v>4</v>
      </c>
      <c r="C29" s="34"/>
      <c r="D29" s="36"/>
      <c r="E29" s="36"/>
      <c r="F29" s="36"/>
      <c r="G29" s="36"/>
      <c r="H29" s="36"/>
      <c r="I29" s="36"/>
    </row>
    <row r="30" spans="2:19" x14ac:dyDescent="0.25">
      <c r="B30" s="28"/>
      <c r="C30" s="34">
        <f>C12</f>
        <v>2020</v>
      </c>
      <c r="D30" s="39">
        <f>D12/D$11</f>
        <v>0.91533829861114435</v>
      </c>
      <c r="E30" s="39">
        <f t="shared" ref="E30:H30" si="9">E12/E$11</f>
        <v>0.5444357436390016</v>
      </c>
      <c r="F30" s="39">
        <f t="shared" si="9"/>
        <v>0.59479183211833442</v>
      </c>
      <c r="G30" s="39">
        <f t="shared" si="9"/>
        <v>0.7458013916400783</v>
      </c>
      <c r="H30" s="39">
        <f t="shared" si="9"/>
        <v>0.44359657613000564</v>
      </c>
      <c r="I30" s="39">
        <f>I12/I$11</f>
        <v>0.40604093526456836</v>
      </c>
      <c r="N30" s="8"/>
      <c r="O30" s="8"/>
      <c r="P30" s="8"/>
      <c r="Q30" s="8"/>
      <c r="R30" s="8"/>
      <c r="S30" s="20"/>
    </row>
    <row r="31" spans="2:19" x14ac:dyDescent="0.25">
      <c r="B31" s="29"/>
      <c r="C31" s="34">
        <f>C13</f>
        <v>2021</v>
      </c>
      <c r="D31" s="39">
        <f t="shared" ref="D31:I33" si="10">D13/D$11</f>
        <v>0.99321979173815966</v>
      </c>
      <c r="E31" s="39">
        <f t="shared" si="10"/>
        <v>0.74295157754448338</v>
      </c>
      <c r="F31" s="39">
        <f t="shared" si="10"/>
        <v>0.74802333151688349</v>
      </c>
      <c r="G31" s="39">
        <f t="shared" si="10"/>
        <v>0.84781178687342085</v>
      </c>
      <c r="H31" s="39">
        <f t="shared" si="10"/>
        <v>0.6341829973163382</v>
      </c>
      <c r="I31" s="39">
        <f t="shared" si="10"/>
        <v>0.62988310451841534</v>
      </c>
      <c r="N31" s="8"/>
      <c r="O31" s="8"/>
      <c r="P31" s="8"/>
      <c r="Q31" s="8"/>
      <c r="R31" s="8"/>
      <c r="S31" s="20"/>
    </row>
    <row r="32" spans="2:19" outlineLevel="1" x14ac:dyDescent="0.25">
      <c r="B32" s="29"/>
      <c r="C32" s="34">
        <f>C14</f>
        <v>2022</v>
      </c>
      <c r="D32" s="39">
        <f t="shared" si="10"/>
        <v>1.0498391505350619</v>
      </c>
      <c r="E32" s="39">
        <f t="shared" si="10"/>
        <v>0.90459299794836889</v>
      </c>
      <c r="F32" s="39">
        <f t="shared" si="10"/>
        <v>0.86164913690571854</v>
      </c>
      <c r="G32" s="39">
        <f t="shared" si="10"/>
        <v>0.93759405058017586</v>
      </c>
      <c r="H32" s="39">
        <f t="shared" si="10"/>
        <v>0.80787710445034511</v>
      </c>
      <c r="I32" s="39">
        <f t="shared" si="10"/>
        <v>0.84814101307287593</v>
      </c>
      <c r="N32" s="8"/>
      <c r="O32" s="8"/>
      <c r="P32" s="8"/>
      <c r="Q32" s="8"/>
      <c r="R32" s="8"/>
      <c r="S32" s="20"/>
    </row>
    <row r="33" spans="2:19" outlineLevel="1" x14ac:dyDescent="0.25">
      <c r="B33" s="29"/>
      <c r="C33" s="34">
        <v>2023</v>
      </c>
      <c r="D33" s="39">
        <f t="shared" si="10"/>
        <v>1.0629322737979594</v>
      </c>
      <c r="E33" s="39">
        <f t="shared" si="10"/>
        <v>1.0007660754044467</v>
      </c>
      <c r="F33" s="39">
        <f t="shared" si="10"/>
        <v>0.94151443142149893</v>
      </c>
      <c r="G33" s="39">
        <f t="shared" si="10"/>
        <v>0.991791648884357</v>
      </c>
      <c r="H33" s="39">
        <f t="shared" si="10"/>
        <v>0.9337861503879461</v>
      </c>
      <c r="I33" s="39">
        <f t="shared" si="10"/>
        <v>0.99255143607290308</v>
      </c>
      <c r="N33" s="8"/>
      <c r="O33" s="8"/>
      <c r="P33" s="8"/>
      <c r="Q33" s="8"/>
      <c r="R33" s="8"/>
      <c r="S33" s="20"/>
    </row>
    <row r="34" spans="2:19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19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19" x14ac:dyDescent="0.25">
      <c r="B36" s="29" t="s">
        <v>26</v>
      </c>
      <c r="C36" s="48"/>
      <c r="D36" s="29"/>
      <c r="E36" s="29"/>
      <c r="F36" s="29"/>
      <c r="G36" s="29"/>
      <c r="H36" s="29"/>
      <c r="I36" s="29"/>
      <c r="O36" s="2"/>
    </row>
    <row r="38" spans="2:19" x14ac:dyDescent="0.25">
      <c r="C38" s="43"/>
      <c r="D38" s="8"/>
      <c r="E38" s="8"/>
      <c r="F38" s="8"/>
      <c r="G38" s="8"/>
      <c r="H38" s="8"/>
      <c r="I38" s="8"/>
      <c r="Q38" s="44"/>
    </row>
    <row r="39" spans="2:19" x14ac:dyDescent="0.25">
      <c r="C39" s="43"/>
      <c r="D39" s="8"/>
      <c r="E39" s="8"/>
      <c r="F39" s="8"/>
      <c r="G39" s="8"/>
      <c r="H39" s="8"/>
      <c r="I39" s="8"/>
      <c r="S39" s="10"/>
    </row>
    <row r="40" spans="2:19" x14ac:dyDescent="0.25">
      <c r="S40" s="10"/>
    </row>
    <row r="43" spans="2:19" x14ac:dyDescent="0.25">
      <c r="O43" s="18"/>
      <c r="Q43" s="18"/>
      <c r="S43" s="18"/>
    </row>
    <row r="44" spans="2:19" x14ac:dyDescent="0.25">
      <c r="O44" s="18"/>
      <c r="Q44" s="18"/>
      <c r="S44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738C-6F08-44AE-9AD5-7A5386BD33CF}">
  <dimension ref="B2:Y44"/>
  <sheetViews>
    <sheetView workbookViewId="0">
      <selection activeCell="N39" sqref="N39"/>
    </sheetView>
  </sheetViews>
  <sheetFormatPr defaultRowHeight="10.5" outlineLevelRow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customWidth="1"/>
    <col min="12" max="20" width="8.6640625" style="3" customWidth="1"/>
    <col min="21" max="21" width="8.58203125" style="3" customWidth="1"/>
    <col min="22" max="25" width="8.6640625" style="3" customWidth="1"/>
    <col min="26" max="16384" width="8.6640625" style="3"/>
  </cols>
  <sheetData>
    <row r="2" spans="2:25" ht="15.5" x14ac:dyDescent="0.35">
      <c r="B2" s="27" t="str">
        <f>"Forecast summary: Annual, All Other Regions*"</f>
        <v>Forecast summary: Annual, All Other Regions*</v>
      </c>
      <c r="C2" s="29"/>
      <c r="D2" s="29"/>
      <c r="E2" s="29"/>
      <c r="F2" s="29"/>
      <c r="G2" s="29"/>
      <c r="H2" s="29"/>
      <c r="I2" s="2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</row>
    <row r="5" spans="2:25" hidden="1" outlineLevel="1" x14ac:dyDescent="0.25">
      <c r="B5" s="28"/>
      <c r="C5" s="34">
        <v>2013</v>
      </c>
      <c r="D5" s="35">
        <f>report_a_ca!D5-report_a_gateway!D5</f>
        <v>174711.24373961746</v>
      </c>
      <c r="E5" s="35">
        <f>report_a_ca!E5-report_a_gateway!E5</f>
        <v>107076.70947172173</v>
      </c>
      <c r="F5" s="36">
        <f t="shared" ref="F5:F9" si="0">E5/D5</f>
        <v>0.6128781821924667</v>
      </c>
      <c r="G5" s="37" t="e">
        <f t="shared" ref="G5:G9" si="1">I5/(E5*365)</f>
        <v>#DIV/0!</v>
      </c>
      <c r="H5" s="37" t="e">
        <f t="shared" ref="H5:H9" si="2">(I5/365)/D5</f>
        <v>#DIV/0!</v>
      </c>
      <c r="I5" s="38" t="e">
        <f>report_a_ca!I5-report_a_gateway!I5</f>
        <v>#DIV/0!</v>
      </c>
      <c r="N5" s="10"/>
      <c r="O5" s="10"/>
      <c r="P5" s="13"/>
      <c r="S5" s="10"/>
    </row>
    <row r="6" spans="2:25" hidden="1" outlineLevel="1" x14ac:dyDescent="0.25">
      <c r="B6" s="28"/>
      <c r="C6" s="34">
        <v>2014</v>
      </c>
      <c r="D6" s="35">
        <f>report_a_ca!D6-report_a_gateway!D6</f>
        <v>175757.50420952315</v>
      </c>
      <c r="E6" s="35">
        <f>report_a_ca!E6-report_a_gateway!E6</f>
        <v>111062.60666593147</v>
      </c>
      <c r="F6" s="36">
        <f t="shared" si="0"/>
        <v>0.6319081917181304</v>
      </c>
      <c r="G6" s="37">
        <f t="shared" si="1"/>
        <v>107.48440160756429</v>
      </c>
      <c r="H6" s="37">
        <f t="shared" si="2"/>
        <v>67.92027385774125</v>
      </c>
      <c r="I6" s="38">
        <f>report_a_ca!I6-report_a_gateway!I6</f>
        <v>4357186703.7393322</v>
      </c>
      <c r="N6" s="10"/>
      <c r="O6" s="10"/>
      <c r="P6" s="13"/>
      <c r="S6" s="10"/>
    </row>
    <row r="7" spans="2:25" hidden="1" outlineLevel="1" x14ac:dyDescent="0.25">
      <c r="B7" s="28"/>
      <c r="C7" s="34">
        <v>2015</v>
      </c>
      <c r="D7" s="35">
        <f>report_a_ca!D7-report_a_gateway!D7</f>
        <v>175989.66666666669</v>
      </c>
      <c r="E7" s="35">
        <f>report_a_ca!E7-report_a_gateway!E7</f>
        <v>116687.60696008656</v>
      </c>
      <c r="F7" s="36">
        <f t="shared" si="0"/>
        <v>0.66303669510948493</v>
      </c>
      <c r="G7" s="37">
        <f t="shared" si="1"/>
        <v>113.03298573053078</v>
      </c>
      <c r="H7" s="37">
        <f t="shared" si="2"/>
        <v>74.9450172971287</v>
      </c>
      <c r="I7" s="38">
        <f>report_a_ca!I7-report_a_gateway!I7</f>
        <v>4814185243.5439758</v>
      </c>
      <c r="N7" s="10"/>
      <c r="O7" s="10"/>
      <c r="P7" s="13"/>
      <c r="S7" s="10"/>
    </row>
    <row r="8" spans="2:25" hidden="1" outlineLevel="1" x14ac:dyDescent="0.25">
      <c r="B8" s="28"/>
      <c r="C8" s="34">
        <v>2016</v>
      </c>
      <c r="D8" s="35">
        <f>report_a_ca!D8-report_a_gateway!D8</f>
        <v>176337.16666666669</v>
      </c>
      <c r="E8" s="35">
        <f>report_a_ca!E8-report_a_gateway!E8</f>
        <v>119135.48182690056</v>
      </c>
      <c r="F8" s="36">
        <f t="shared" si="0"/>
        <v>0.67561186378878657</v>
      </c>
      <c r="G8" s="37">
        <f t="shared" si="1"/>
        <v>119.61483157407238</v>
      </c>
      <c r="H8" s="37">
        <f t="shared" si="2"/>
        <v>80.81319929654083</v>
      </c>
      <c r="I8" s="38">
        <f>report_a_ca!I8-report_a_gateway!I8</f>
        <v>5201385266.5255451</v>
      </c>
      <c r="N8" s="10"/>
      <c r="O8" s="10"/>
      <c r="P8" s="13"/>
      <c r="S8" s="10"/>
    </row>
    <row r="9" spans="2:25" hidden="1" outlineLevel="1" x14ac:dyDescent="0.25">
      <c r="B9" s="28"/>
      <c r="C9" s="34">
        <v>2017</v>
      </c>
      <c r="D9" s="35">
        <f>report_a_ca!D9-report_a_gateway!D9</f>
        <v>177131.83333333331</v>
      </c>
      <c r="E9" s="35">
        <f>report_a_ca!E9-report_a_gateway!E9</f>
        <v>121423.81233560183</v>
      </c>
      <c r="F9" s="36">
        <f t="shared" si="0"/>
        <v>0.68549966457526557</v>
      </c>
      <c r="G9" s="37">
        <f t="shared" si="1"/>
        <v>123.78730764202425</v>
      </c>
      <c r="H9" s="37">
        <f t="shared" si="2"/>
        <v>84.856157867282832</v>
      </c>
      <c r="I9" s="38">
        <f>report_a_ca!I9-report_a_gateway!I9</f>
        <v>5486215286.6189156</v>
      </c>
      <c r="N9" s="10"/>
      <c r="O9" s="10"/>
      <c r="P9" s="13"/>
      <c r="S9" s="10"/>
      <c r="U9" s="8"/>
      <c r="V9" s="8"/>
      <c r="W9" s="8"/>
      <c r="X9" s="8"/>
      <c r="Y9" s="8"/>
    </row>
    <row r="10" spans="2:25" collapsed="1" x14ac:dyDescent="0.25">
      <c r="B10" s="28"/>
      <c r="C10" s="34">
        <v>2018</v>
      </c>
      <c r="D10" s="35">
        <f>report_a_ca!D10-report_a_gateway!D10</f>
        <v>180018.75</v>
      </c>
      <c r="E10" s="35">
        <f>report_a_ca!E10-report_a_gateway!E10</f>
        <v>123889.46170112316</v>
      </c>
      <c r="F10" s="36">
        <f>E10/D10</f>
        <v>0.6882030994056072</v>
      </c>
      <c r="G10" s="37">
        <f>I10/(E10*365)</f>
        <v>128.51987783806572</v>
      </c>
      <c r="H10" s="37">
        <f>(I10/365)/D10</f>
        <v>88.447778263386837</v>
      </c>
      <c r="I10" s="38">
        <f>report_a_ca!I10-report_a_gateway!I10</f>
        <v>5811624346.3870049</v>
      </c>
      <c r="N10" s="10"/>
      <c r="O10" s="10"/>
      <c r="P10" s="13"/>
      <c r="S10" s="10"/>
      <c r="U10" s="8"/>
      <c r="V10" s="8"/>
      <c r="W10" s="8"/>
      <c r="X10" s="8"/>
      <c r="Y10" s="8"/>
    </row>
    <row r="11" spans="2:25" x14ac:dyDescent="0.25">
      <c r="B11" s="28"/>
      <c r="C11" s="34">
        <v>2019</v>
      </c>
      <c r="D11" s="35">
        <f>report_a_ca!D11-report_a_gateway!D11</f>
        <v>182376.66666666669</v>
      </c>
      <c r="E11" s="35">
        <f>report_a_ca!E11-report_a_gateway!E11</f>
        <v>126063.36432666896</v>
      </c>
      <c r="F11" s="36">
        <f t="shared" ref="F11:F13" si="3">E11/D11</f>
        <v>0.69122529011387945</v>
      </c>
      <c r="G11" s="37">
        <f t="shared" ref="G11:G13" si="4">I11/(E11*365)</f>
        <v>133.09225241852397</v>
      </c>
      <c r="H11" s="37">
        <f t="shared" ref="H11:H13" si="5">(I11/365)/D11</f>
        <v>91.996730789903907</v>
      </c>
      <c r="I11" s="38">
        <f>report_a_ca!I11-report_a_gateway!I11</f>
        <v>6123990843.578083</v>
      </c>
      <c r="N11" s="10"/>
      <c r="O11" s="10"/>
      <c r="P11" s="13"/>
      <c r="S11" s="10"/>
      <c r="U11" s="8"/>
      <c r="V11" s="8"/>
      <c r="W11" s="8"/>
      <c r="X11" s="8"/>
      <c r="Y11" s="8"/>
    </row>
    <row r="12" spans="2:25" x14ac:dyDescent="0.25">
      <c r="B12" s="28"/>
      <c r="C12" s="34">
        <v>2020</v>
      </c>
      <c r="D12" s="35">
        <f>report_a_ca!D12-report_a_gateway!D12</f>
        <v>180605.25</v>
      </c>
      <c r="E12" s="35">
        <f>report_a_ca!E12-report_a_gateway!E12</f>
        <v>97173.866422631661</v>
      </c>
      <c r="F12" s="36">
        <f t="shared" si="3"/>
        <v>0.53804563501133917</v>
      </c>
      <c r="G12" s="37">
        <f t="shared" si="4"/>
        <v>115.59815764166605</v>
      </c>
      <c r="H12" s="37">
        <f t="shared" si="5"/>
        <v>62.197084134451096</v>
      </c>
      <c r="I12" s="38">
        <f>report_a_ca!I12-report_a_gateway!I12</f>
        <v>4100088774.2213545</v>
      </c>
      <c r="N12" s="10"/>
      <c r="O12" s="10"/>
      <c r="P12" s="13"/>
      <c r="S12" s="10"/>
      <c r="U12" s="8"/>
      <c r="V12" s="8"/>
      <c r="W12" s="8"/>
      <c r="X12" s="8"/>
      <c r="Y12" s="8"/>
    </row>
    <row r="13" spans="2:25" x14ac:dyDescent="0.25">
      <c r="B13" s="28"/>
      <c r="C13" s="34">
        <v>2021</v>
      </c>
      <c r="D13" s="35">
        <f>report_a_ca!D13-report_a_gateway!D13</f>
        <v>190901.37781604828</v>
      </c>
      <c r="E13" s="35">
        <f>report_a_ca!E13-report_a_gateway!E13</f>
        <v>123987.72294977459</v>
      </c>
      <c r="F13" s="36">
        <f t="shared" si="3"/>
        <v>0.64948574163382211</v>
      </c>
      <c r="G13" s="37">
        <f t="shared" si="4"/>
        <v>141.36300785881477</v>
      </c>
      <c r="H13" s="37">
        <f t="shared" si="5"/>
        <v>91.813257998770126</v>
      </c>
      <c r="I13" s="38">
        <f>report_a_ca!I13-report_a_gateway!I13</f>
        <v>6397456270.6171188</v>
      </c>
      <c r="N13" s="10"/>
      <c r="O13" s="10"/>
      <c r="P13" s="13"/>
      <c r="S13" s="10"/>
      <c r="U13" s="8"/>
      <c r="V13" s="8"/>
      <c r="W13" s="8"/>
      <c r="X13" s="8"/>
      <c r="Y13" s="8"/>
    </row>
    <row r="14" spans="2:25" outlineLevel="1" x14ac:dyDescent="0.25">
      <c r="B14" s="28"/>
      <c r="C14" s="34">
        <v>2022</v>
      </c>
      <c r="D14" s="35">
        <f>report_a_ca!D14-report_a_gateway!D14</f>
        <v>192695.00917302468</v>
      </c>
      <c r="E14" s="35">
        <f>report_a_ca!E14-report_a_gateway!E14</f>
        <v>131815.39297066693</v>
      </c>
      <c r="F14" s="36">
        <f t="shared" ref="F14:F15" si="6">E14/D14</f>
        <v>0.68406230932689738</v>
      </c>
      <c r="G14" s="37">
        <f t="shared" ref="G14:G15" si="7">I14/(E14*365)</f>
        <v>146.84275945087569</v>
      </c>
      <c r="H14" s="37">
        <f t="shared" ref="H14:H15" si="8">(I14/365)/D14</f>
        <v>100.44959713790011</v>
      </c>
      <c r="I14" s="38">
        <f>report_a_ca!I14-report_a_gateway!I14</f>
        <v>7064989655.2987175</v>
      </c>
      <c r="N14" s="10"/>
      <c r="O14" s="10"/>
      <c r="P14" s="13"/>
      <c r="S14" s="10"/>
      <c r="U14" s="8"/>
      <c r="V14" s="8"/>
      <c r="W14" s="8"/>
      <c r="X14" s="8"/>
      <c r="Y14" s="8"/>
    </row>
    <row r="15" spans="2:25" outlineLevel="1" x14ac:dyDescent="0.25">
      <c r="B15" s="28"/>
      <c r="C15" s="34">
        <v>2023</v>
      </c>
      <c r="D15" s="35">
        <f>report_a_ca!D15-report_a_gateway!D15</f>
        <v>194125.87605300738</v>
      </c>
      <c r="E15" s="35">
        <f>report_a_ca!E15-report_a_gateway!E15</f>
        <v>134115.63365655136</v>
      </c>
      <c r="F15" s="36">
        <f t="shared" si="6"/>
        <v>0.69086943164614589</v>
      </c>
      <c r="G15" s="37">
        <f t="shared" si="7"/>
        <v>148.78586696938831</v>
      </c>
      <c r="H15" s="37">
        <f t="shared" si="8"/>
        <v>102.79160735012037</v>
      </c>
      <c r="I15" s="38">
        <f>report_a_ca!I15-report_a_gateway!I15</f>
        <v>7283396452.1246872</v>
      </c>
      <c r="N15" s="10"/>
      <c r="O15" s="10"/>
      <c r="P15" s="13"/>
      <c r="S15" s="10"/>
      <c r="U15" s="8"/>
      <c r="V15" s="8"/>
      <c r="W15" s="8"/>
      <c r="X15" s="8"/>
      <c r="Y15" s="8"/>
    </row>
    <row r="16" spans="2:25" x14ac:dyDescent="0.25">
      <c r="B16" s="28"/>
      <c r="C16" s="29"/>
      <c r="D16" s="29"/>
      <c r="E16" s="29"/>
      <c r="F16" s="29"/>
      <c r="G16" s="29"/>
      <c r="H16" s="29"/>
      <c r="I16" s="29"/>
    </row>
    <row r="17" spans="2:19" x14ac:dyDescent="0.25">
      <c r="B17" s="32" t="s">
        <v>3</v>
      </c>
      <c r="C17" s="29"/>
      <c r="D17" s="29"/>
      <c r="E17" s="29"/>
      <c r="F17" s="29"/>
      <c r="G17" s="29"/>
      <c r="H17" s="29"/>
      <c r="I17" s="29"/>
    </row>
    <row r="18" spans="2:19" hidden="1" outlineLevel="1" x14ac:dyDescent="0.25">
      <c r="B18" s="28"/>
      <c r="C18" s="34">
        <f t="shared" ref="C18:C26" si="9">C6</f>
        <v>2014</v>
      </c>
      <c r="D18" s="36">
        <f t="shared" ref="D18:I27" si="10">D6/D5-1</f>
        <v>5.9885125164869102E-3</v>
      </c>
      <c r="E18" s="36">
        <f t="shared" si="10"/>
        <v>3.7224688859741173E-2</v>
      </c>
      <c r="F18" s="36">
        <f t="shared" si="10"/>
        <v>3.1050231642423709E-2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N18" s="13"/>
      <c r="O18" s="13"/>
      <c r="P18" s="13"/>
      <c r="Q18" s="13"/>
      <c r="R18" s="13"/>
      <c r="S18" s="13"/>
    </row>
    <row r="19" spans="2:19" hidden="1" outlineLevel="1" x14ac:dyDescent="0.25">
      <c r="B19" s="28"/>
      <c r="C19" s="34">
        <f t="shared" si="9"/>
        <v>2015</v>
      </c>
      <c r="D19" s="36">
        <f t="shared" si="10"/>
        <v>1.3209248628540671E-3</v>
      </c>
      <c r="E19" s="36">
        <f t="shared" si="10"/>
        <v>5.064711213806361E-2</v>
      </c>
      <c r="F19" s="36">
        <f t="shared" si="10"/>
        <v>4.9261117040938274E-2</v>
      </c>
      <c r="G19" s="36">
        <f t="shared" si="10"/>
        <v>5.1622226481056188E-2</v>
      </c>
      <c r="H19" s="36">
        <f t="shared" si="10"/>
        <v>0.10342631206259201</v>
      </c>
      <c r="I19" s="36">
        <f t="shared" si="10"/>
        <v>0.10488385531252264</v>
      </c>
      <c r="N19" s="13"/>
      <c r="O19" s="13"/>
      <c r="P19" s="13"/>
      <c r="Q19" s="13"/>
      <c r="R19" s="13"/>
      <c r="S19" s="13"/>
    </row>
    <row r="20" spans="2:19" hidden="1" outlineLevel="1" x14ac:dyDescent="0.25">
      <c r="B20" s="28"/>
      <c r="C20" s="34">
        <f t="shared" si="9"/>
        <v>2016</v>
      </c>
      <c r="D20" s="36">
        <f t="shared" si="10"/>
        <v>1.9745477480686002E-3</v>
      </c>
      <c r="E20" s="36">
        <f t="shared" si="10"/>
        <v>2.0978019265158965E-2</v>
      </c>
      <c r="F20" s="36">
        <f t="shared" si="10"/>
        <v>1.8966022200664456E-2</v>
      </c>
      <c r="G20" s="36">
        <f t="shared" si="10"/>
        <v>5.8229425693776093E-2</v>
      </c>
      <c r="H20" s="36">
        <f t="shared" si="10"/>
        <v>7.8299828474880595E-2</v>
      </c>
      <c r="I20" s="36">
        <f t="shared" si="10"/>
        <v>8.0428982972938323E-2</v>
      </c>
      <c r="N20" s="13"/>
      <c r="O20" s="13"/>
      <c r="P20" s="13"/>
      <c r="Q20" s="13"/>
      <c r="R20" s="13"/>
      <c r="S20" s="13"/>
    </row>
    <row r="21" spans="2:19" hidden="1" outlineLevel="1" x14ac:dyDescent="0.25">
      <c r="B21" s="28"/>
      <c r="C21" s="34">
        <f t="shared" si="9"/>
        <v>2017</v>
      </c>
      <c r="D21" s="36">
        <f t="shared" si="10"/>
        <v>4.5065182892998212E-3</v>
      </c>
      <c r="E21" s="36">
        <f t="shared" si="10"/>
        <v>1.9207800007273512E-2</v>
      </c>
      <c r="F21" s="36">
        <f t="shared" si="10"/>
        <v>1.4635327347611859E-2</v>
      </c>
      <c r="G21" s="36">
        <f t="shared" si="10"/>
        <v>3.4882597860517173E-2</v>
      </c>
      <c r="H21" s="36">
        <f t="shared" si="10"/>
        <v>5.0028443446552995E-2</v>
      </c>
      <c r="I21" s="36">
        <f t="shared" si="10"/>
        <v>5.4760415831229814E-2</v>
      </c>
      <c r="N21" s="13"/>
      <c r="O21" s="13"/>
      <c r="P21" s="13"/>
      <c r="Q21" s="13"/>
      <c r="R21" s="13"/>
      <c r="S21" s="13"/>
    </row>
    <row r="22" spans="2:19" hidden="1" outlineLevel="1" x14ac:dyDescent="0.25">
      <c r="B22" s="28"/>
      <c r="C22" s="34">
        <f t="shared" si="9"/>
        <v>2018</v>
      </c>
      <c r="D22" s="36">
        <f t="shared" si="10"/>
        <v>1.6298124466616715E-2</v>
      </c>
      <c r="E22" s="36">
        <f t="shared" si="10"/>
        <v>2.0306143565205659E-2</v>
      </c>
      <c r="F22" s="36">
        <f t="shared" si="10"/>
        <v>3.9437434765436929E-3</v>
      </c>
      <c r="G22" s="36">
        <f t="shared" si="10"/>
        <v>3.8231465617843519E-2</v>
      </c>
      <c r="H22" s="36">
        <f t="shared" si="10"/>
        <v>4.2325984187516319E-2</v>
      </c>
      <c r="I22" s="36">
        <f t="shared" si="10"/>
        <v>5.9313942812593279E-2</v>
      </c>
      <c r="N22" s="13"/>
      <c r="O22" s="13"/>
      <c r="P22" s="13"/>
      <c r="Q22" s="13"/>
      <c r="R22" s="13"/>
      <c r="S22" s="13"/>
    </row>
    <row r="23" spans="2:19" collapsed="1" x14ac:dyDescent="0.25">
      <c r="B23" s="29"/>
      <c r="C23" s="34">
        <f t="shared" si="9"/>
        <v>2019</v>
      </c>
      <c r="D23" s="36">
        <f t="shared" si="10"/>
        <v>1.309817264405333E-2</v>
      </c>
      <c r="E23" s="36">
        <f t="shared" si="10"/>
        <v>1.7547114949859388E-2</v>
      </c>
      <c r="F23" s="36">
        <f t="shared" si="10"/>
        <v>4.3914226932173506E-3</v>
      </c>
      <c r="G23" s="36">
        <f t="shared" si="10"/>
        <v>3.5577178078393557E-2</v>
      </c>
      <c r="H23" s="36">
        <f t="shared" si="10"/>
        <v>4.0124835198784847E-2</v>
      </c>
      <c r="I23" s="36">
        <f t="shared" si="10"/>
        <v>5.3748569861586271E-2</v>
      </c>
      <c r="N23" s="13"/>
      <c r="O23" s="13"/>
      <c r="P23" s="13"/>
      <c r="Q23" s="13"/>
      <c r="R23" s="13"/>
      <c r="S23" s="13"/>
    </row>
    <row r="24" spans="2:19" x14ac:dyDescent="0.25">
      <c r="B24" s="29"/>
      <c r="C24" s="34">
        <f t="shared" si="9"/>
        <v>2020</v>
      </c>
      <c r="D24" s="36">
        <f t="shared" si="10"/>
        <v>-9.7129567013325424E-3</v>
      </c>
      <c r="E24" s="36">
        <f t="shared" si="10"/>
        <v>-0.22916648352471158</v>
      </c>
      <c r="F24" s="36">
        <f t="shared" si="10"/>
        <v>-0.22160597607373989</v>
      </c>
      <c r="G24" s="36">
        <f t="shared" si="10"/>
        <v>-0.13144337449369869</v>
      </c>
      <c r="H24" s="36">
        <f t="shared" si="10"/>
        <v>-0.32392071326433636</v>
      </c>
      <c r="I24" s="36">
        <f t="shared" si="10"/>
        <v>-0.33048744210306769</v>
      </c>
      <c r="N24" s="13"/>
      <c r="O24" s="13"/>
      <c r="P24" s="13"/>
      <c r="Q24" s="13"/>
      <c r="R24" s="13"/>
      <c r="S24" s="13"/>
    </row>
    <row r="25" spans="2:19" x14ac:dyDescent="0.25">
      <c r="B25" s="29"/>
      <c r="C25" s="34">
        <f t="shared" si="9"/>
        <v>2021</v>
      </c>
      <c r="D25" s="36">
        <f t="shared" si="10"/>
        <v>5.7009017268591533E-2</v>
      </c>
      <c r="E25" s="36">
        <f t="shared" si="10"/>
        <v>0.27593691096455131</v>
      </c>
      <c r="F25" s="36">
        <f t="shared" si="10"/>
        <v>0.20712017600539467</v>
      </c>
      <c r="G25" s="36">
        <f t="shared" si="10"/>
        <v>0.22288287930172057</v>
      </c>
      <c r="H25" s="36">
        <f t="shared" si="10"/>
        <v>0.47616659649667681</v>
      </c>
      <c r="I25" s="36">
        <f t="shared" si="10"/>
        <v>0.56032140348767356</v>
      </c>
      <c r="N25" s="13"/>
      <c r="O25" s="13"/>
      <c r="P25" s="13"/>
      <c r="Q25" s="13"/>
      <c r="R25" s="13"/>
      <c r="S25" s="13"/>
    </row>
    <row r="26" spans="2:19" outlineLevel="1" x14ac:dyDescent="0.25">
      <c r="B26" s="29"/>
      <c r="C26" s="34">
        <f t="shared" si="9"/>
        <v>2022</v>
      </c>
      <c r="D26" s="36">
        <f t="shared" si="10"/>
        <v>9.3955914697732013E-3</v>
      </c>
      <c r="E26" s="36">
        <f t="shared" si="10"/>
        <v>6.3132621800492394E-2</v>
      </c>
      <c r="F26" s="36">
        <f t="shared" si="10"/>
        <v>5.3236838742750203E-2</v>
      </c>
      <c r="G26" s="36">
        <f t="shared" si="10"/>
        <v>3.8763688429251486E-2</v>
      </c>
      <c r="H26" s="36">
        <f t="shared" si="10"/>
        <v>9.406418340198397E-2</v>
      </c>
      <c r="I26" s="36">
        <f t="shared" si="10"/>
        <v>0.10434356351093999</v>
      </c>
      <c r="N26" s="13"/>
      <c r="O26" s="13"/>
      <c r="P26" s="13"/>
      <c r="Q26" s="13"/>
      <c r="R26" s="13"/>
      <c r="S26" s="13"/>
    </row>
    <row r="27" spans="2:19" outlineLevel="1" x14ac:dyDescent="0.25">
      <c r="B27" s="29"/>
      <c r="C27" s="34">
        <v>2023</v>
      </c>
      <c r="D27" s="36">
        <f t="shared" si="10"/>
        <v>7.4255523592616779E-3</v>
      </c>
      <c r="E27" s="36">
        <f t="shared" si="10"/>
        <v>1.7450470950659769E-2</v>
      </c>
      <c r="F27" s="36">
        <f t="shared" si="10"/>
        <v>9.9510267214497627E-3</v>
      </c>
      <c r="G27" s="36">
        <f t="shared" si="10"/>
        <v>1.323257289483637E-2</v>
      </c>
      <c r="H27" s="36">
        <f t="shared" si="10"/>
        <v>2.3315277302755844E-2</v>
      </c>
      <c r="I27" s="36">
        <f t="shared" si="10"/>
        <v>3.0913958474400038E-2</v>
      </c>
      <c r="N27" s="13"/>
      <c r="O27" s="13"/>
      <c r="P27" s="13"/>
      <c r="Q27" s="13"/>
      <c r="R27" s="13"/>
      <c r="S27" s="13"/>
    </row>
    <row r="28" spans="2:19" x14ac:dyDescent="0.25">
      <c r="B28" s="29"/>
      <c r="C28" s="34"/>
      <c r="D28" s="36"/>
      <c r="E28" s="36"/>
      <c r="F28" s="36"/>
      <c r="G28" s="36"/>
      <c r="H28" s="36"/>
      <c r="I28" s="36"/>
    </row>
    <row r="29" spans="2:19" x14ac:dyDescent="0.25">
      <c r="B29" s="28" t="s">
        <v>4</v>
      </c>
      <c r="C29" s="34"/>
      <c r="D29" s="36"/>
      <c r="E29" s="36"/>
      <c r="F29" s="36"/>
      <c r="G29" s="36"/>
      <c r="H29" s="36"/>
      <c r="I29" s="36"/>
    </row>
    <row r="30" spans="2:19" x14ac:dyDescent="0.25">
      <c r="B30" s="28"/>
      <c r="C30" s="34">
        <f>C12</f>
        <v>2020</v>
      </c>
      <c r="D30" s="39">
        <f>D12/D$11</f>
        <v>0.99028704329866746</v>
      </c>
      <c r="E30" s="39">
        <f t="shared" ref="E30:H30" si="11">E12/E$11</f>
        <v>0.77083351647528842</v>
      </c>
      <c r="F30" s="39">
        <f t="shared" si="11"/>
        <v>0.77839402392626011</v>
      </c>
      <c r="G30" s="39">
        <f t="shared" si="11"/>
        <v>0.86855662550630131</v>
      </c>
      <c r="H30" s="39">
        <f t="shared" si="11"/>
        <v>0.67607928673566364</v>
      </c>
      <c r="I30" s="39">
        <f>I12/I$11</f>
        <v>0.66951255789693231</v>
      </c>
      <c r="N30" s="8"/>
      <c r="O30" s="8"/>
      <c r="P30" s="8"/>
      <c r="Q30" s="8"/>
      <c r="R30" s="8"/>
      <c r="S30" s="20"/>
    </row>
    <row r="31" spans="2:19" x14ac:dyDescent="0.25">
      <c r="B31" s="29"/>
      <c r="C31" s="34">
        <f>C13</f>
        <v>2021</v>
      </c>
      <c r="D31" s="39">
        <f t="shared" ref="D31:I33" si="12">D13/D$11</f>
        <v>1.0467423344509437</v>
      </c>
      <c r="E31" s="39">
        <f t="shared" si="12"/>
        <v>0.98353493587942209</v>
      </c>
      <c r="F31" s="39">
        <f t="shared" si="12"/>
        <v>0.93961513116341455</v>
      </c>
      <c r="G31" s="39">
        <f t="shared" si="12"/>
        <v>1.0621430270357319</v>
      </c>
      <c r="H31" s="39">
        <f t="shared" si="12"/>
        <v>0.99800565966248533</v>
      </c>
      <c r="I31" s="39">
        <f t="shared" si="12"/>
        <v>1.0446547739903638</v>
      </c>
      <c r="N31" s="8"/>
      <c r="O31" s="8"/>
      <c r="P31" s="8"/>
      <c r="Q31" s="8"/>
      <c r="R31" s="8"/>
      <c r="S31" s="20"/>
    </row>
    <row r="32" spans="2:19" outlineLevel="1" x14ac:dyDescent="0.25">
      <c r="B32" s="29"/>
      <c r="C32" s="34">
        <f>C14</f>
        <v>2022</v>
      </c>
      <c r="D32" s="39">
        <f t="shared" si="12"/>
        <v>1.0565770977995612</v>
      </c>
      <c r="E32" s="39">
        <f t="shared" si="12"/>
        <v>1.0456280750138691</v>
      </c>
      <c r="F32" s="39">
        <f t="shared" si="12"/>
        <v>0.98963727038140925</v>
      </c>
      <c r="G32" s="39">
        <f t="shared" si="12"/>
        <v>1.1033156084030471</v>
      </c>
      <c r="H32" s="39">
        <f t="shared" si="12"/>
        <v>1.0918822470691953</v>
      </c>
      <c r="I32" s="39">
        <f t="shared" si="12"/>
        <v>1.1536577757472339</v>
      </c>
      <c r="N32" s="8"/>
      <c r="O32" s="8"/>
      <c r="P32" s="8"/>
      <c r="Q32" s="8"/>
      <c r="R32" s="8"/>
      <c r="S32" s="20"/>
    </row>
    <row r="33" spans="2:19" outlineLevel="1" x14ac:dyDescent="0.25">
      <c r="B33" s="29"/>
      <c r="C33" s="34">
        <v>2023</v>
      </c>
      <c r="D33" s="39">
        <f t="shared" si="12"/>
        <v>1.0644227663608687</v>
      </c>
      <c r="E33" s="39">
        <f t="shared" si="12"/>
        <v>1.0638747773620931</v>
      </c>
      <c r="F33" s="39">
        <f t="shared" si="12"/>
        <v>0.99948517730351716</v>
      </c>
      <c r="G33" s="39">
        <f t="shared" si="12"/>
        <v>1.117915312617251</v>
      </c>
      <c r="H33" s="39">
        <f t="shared" si="12"/>
        <v>1.11733978444157</v>
      </c>
      <c r="I33" s="39">
        <f t="shared" si="12"/>
        <v>1.1893219043203525</v>
      </c>
      <c r="N33" s="8"/>
      <c r="O33" s="8"/>
      <c r="P33" s="8"/>
      <c r="Q33" s="8"/>
      <c r="R33" s="8"/>
      <c r="S33" s="20"/>
    </row>
    <row r="34" spans="2:19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19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19" x14ac:dyDescent="0.25">
      <c r="B36" s="56" t="s">
        <v>27</v>
      </c>
      <c r="C36" s="48"/>
      <c r="D36" s="29"/>
      <c r="E36" s="29"/>
      <c r="F36" s="29"/>
      <c r="G36" s="29"/>
      <c r="H36" s="29"/>
      <c r="I36" s="29"/>
      <c r="O36" s="2"/>
    </row>
    <row r="38" spans="2:19" x14ac:dyDescent="0.25">
      <c r="C38" s="43"/>
      <c r="D38" s="8"/>
      <c r="E38" s="8"/>
      <c r="F38" s="8"/>
      <c r="G38" s="8"/>
      <c r="H38" s="8"/>
      <c r="I38" s="8"/>
      <c r="Q38" s="44"/>
    </row>
    <row r="39" spans="2:19" x14ac:dyDescent="0.25">
      <c r="C39" s="43"/>
      <c r="D39" s="8"/>
      <c r="E39" s="8"/>
      <c r="F39" s="8"/>
      <c r="G39" s="8"/>
      <c r="H39" s="8"/>
      <c r="I39" s="8"/>
      <c r="S39" s="10"/>
    </row>
    <row r="40" spans="2:19" x14ac:dyDescent="0.25">
      <c r="S40" s="10"/>
    </row>
    <row r="43" spans="2:19" x14ac:dyDescent="0.25">
      <c r="O43" s="18"/>
      <c r="Q43" s="18"/>
      <c r="S43" s="18"/>
    </row>
    <row r="44" spans="2:19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63D3-90E0-485E-A62A-4255C2FD9430}">
  <dimension ref="B2:Z44"/>
  <sheetViews>
    <sheetView zoomScaleNormal="100" workbookViewId="0">
      <selection activeCell="D47" sqref="D47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32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38643.697007457733</v>
      </c>
      <c r="E5" s="35">
        <v>25285.168098800143</v>
      </c>
      <c r="F5" s="36">
        <f t="shared" ref="F5" si="0">E5/D5</f>
        <v>0.65431545263178192</v>
      </c>
      <c r="G5" s="37">
        <v>0</v>
      </c>
      <c r="H5" s="37">
        <f t="shared" ref="H5" si="1">(I5/365)/D5</f>
        <v>0</v>
      </c>
      <c r="I5" s="38">
        <f t="shared" ref="I5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38752.299402645927</v>
      </c>
      <c r="E6" s="35">
        <v>27044.908497251232</v>
      </c>
      <c r="F6" s="36">
        <f t="shared" ref="F6:F9" si="3">E6/D6</f>
        <v>0.69789171001823602</v>
      </c>
      <c r="G6" s="37">
        <v>151.37933315597442</v>
      </c>
      <c r="H6" s="37">
        <f t="shared" ref="H6:H9" si="4">(I6/365)/D6</f>
        <v>105.64638167764323</v>
      </c>
      <c r="I6" s="38">
        <f t="shared" ref="I6:I9" si="5">E6*G6*365</f>
        <v>1494324677.9560568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38845.25</v>
      </c>
      <c r="E7" s="35">
        <v>28101.466218637972</v>
      </c>
      <c r="F7" s="36">
        <f t="shared" si="3"/>
        <v>0.72342091294657573</v>
      </c>
      <c r="G7" s="37">
        <v>159.23057665937702</v>
      </c>
      <c r="H7" s="37">
        <f t="shared" si="4"/>
        <v>115.19072913593624</v>
      </c>
      <c r="I7" s="38">
        <f t="shared" si="5"/>
        <v>1633233624.9032204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39109.666666666664</v>
      </c>
      <c r="E8" s="35">
        <v>28551.476360086792</v>
      </c>
      <c r="F8" s="36">
        <f t="shared" si="3"/>
        <v>0.73003630032012867</v>
      </c>
      <c r="G8" s="37">
        <v>167.20980794588692</v>
      </c>
      <c r="H8" s="37">
        <f t="shared" si="4"/>
        <v>122.06922957005456</v>
      </c>
      <c r="I8" s="38">
        <f t="shared" si="5"/>
        <v>1742541710.7406998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39546.333333333336</v>
      </c>
      <c r="E9" s="35">
        <v>28593.738161406098</v>
      </c>
      <c r="F9" s="36">
        <f t="shared" si="3"/>
        <v>0.72304397781689234</v>
      </c>
      <c r="G9" s="37">
        <v>171.17269134504636</v>
      </c>
      <c r="H9" s="37">
        <f t="shared" si="4"/>
        <v>123.76538364374547</v>
      </c>
      <c r="I9" s="38">
        <f t="shared" si="5"/>
        <v>1786480497.5967555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40065</v>
      </c>
      <c r="E10" s="35">
        <v>28886.57724014335</v>
      </c>
      <c r="F10" s="36">
        <f>E10/D10</f>
        <v>0.72099281767486212</v>
      </c>
      <c r="G10" s="37">
        <v>178.65512024472011</v>
      </c>
      <c r="H10" s="37">
        <f>(I10/365)/D10</f>
        <v>128.80905853728203</v>
      </c>
      <c r="I10" s="38">
        <f>E10*G10*365</f>
        <v>1883668249.5581148</v>
      </c>
      <c r="L10" s="49"/>
      <c r="M10" s="49">
        <v>2018</v>
      </c>
      <c r="N10" s="50">
        <v>40065</v>
      </c>
      <c r="O10" s="50">
        <v>28886.57724014335</v>
      </c>
      <c r="P10" s="50">
        <v>0.72099281767486212</v>
      </c>
      <c r="Q10" s="50">
        <v>178.65512024472011</v>
      </c>
      <c r="R10" s="50">
        <v>128.80905853728203</v>
      </c>
      <c r="S10" s="50">
        <v>1883668249.5581148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40640.25</v>
      </c>
      <c r="E11" s="35">
        <v>28788.278225736856</v>
      </c>
      <c r="F11" s="36">
        <f t="shared" ref="F11:F15" si="6">E11/D11</f>
        <v>0.70836863025539598</v>
      </c>
      <c r="G11" s="37">
        <v>188.58455190074224</v>
      </c>
      <c r="H11" s="37">
        <f t="shared" ref="H11:H15" si="7">(I11/365)/D11</f>
        <v>133.58738071725642</v>
      </c>
      <c r="I11" s="38">
        <f t="shared" ref="I11:I15" si="8">E11*G11*365</f>
        <v>1981593960.4559853</v>
      </c>
      <c r="L11" s="49"/>
      <c r="M11" s="49">
        <v>2019</v>
      </c>
      <c r="N11" s="50">
        <v>40640.25</v>
      </c>
      <c r="O11" s="50">
        <v>28788.278225736856</v>
      </c>
      <c r="P11" s="50">
        <v>0.70836863025539598</v>
      </c>
      <c r="Q11" s="50">
        <v>188.58455190074224</v>
      </c>
      <c r="R11" s="50">
        <v>133.58738071725642</v>
      </c>
      <c r="S11" s="50">
        <v>1981593960.4559853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40503.5</v>
      </c>
      <c r="E12" s="35">
        <v>19933.292194042788</v>
      </c>
      <c r="F12" s="36">
        <f t="shared" si="6"/>
        <v>0.49213752377060715</v>
      </c>
      <c r="G12" s="37">
        <v>163.15106570271737</v>
      </c>
      <c r="H12" s="37">
        <f t="shared" si="7"/>
        <v>80.292761475470954</v>
      </c>
      <c r="I12" s="38">
        <f t="shared" si="8"/>
        <v>1187030320.5139344</v>
      </c>
      <c r="L12" s="49"/>
      <c r="M12" s="49">
        <v>2020</v>
      </c>
      <c r="N12" s="50">
        <v>40503.5</v>
      </c>
      <c r="O12" s="50">
        <v>19933.292194042788</v>
      </c>
      <c r="P12" s="50">
        <v>0.49213752377060715</v>
      </c>
      <c r="Q12" s="50">
        <v>163.15106570271737</v>
      </c>
      <c r="R12" s="50">
        <v>80.292761475470954</v>
      </c>
      <c r="S12" s="50">
        <v>1187030320.5139344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42064.198473444194</v>
      </c>
      <c r="E13" s="35">
        <v>26960.738248153193</v>
      </c>
      <c r="F13" s="36">
        <f t="shared" si="6"/>
        <v>0.64094263593716028</v>
      </c>
      <c r="G13" s="37">
        <v>217.25852392658075</v>
      </c>
      <c r="H13" s="37">
        <f t="shared" si="7"/>
        <v>139.25025100531926</v>
      </c>
      <c r="I13" s="38">
        <f t="shared" si="8"/>
        <v>2137969321.4541049</v>
      </c>
      <c r="L13" s="49"/>
      <c r="M13" s="49">
        <v>2021</v>
      </c>
      <c r="N13" s="50">
        <v>41753.98601010337</v>
      </c>
      <c r="O13" s="50">
        <v>26512.86378149108</v>
      </c>
      <c r="P13" s="50">
        <v>0.63497803000354658</v>
      </c>
      <c r="Q13" s="50">
        <v>203.55122533027705</v>
      </c>
      <c r="R13" s="50">
        <v>129.25055606502733</v>
      </c>
      <c r="S13" s="50">
        <v>1969804957.0540898</v>
      </c>
      <c r="T13" s="49"/>
      <c r="U13" s="52">
        <f>E13/O13-1</f>
        <v>1.6892723108047569E-2</v>
      </c>
      <c r="V13" s="52"/>
      <c r="W13" s="52">
        <f>G13/Q13-1</f>
        <v>6.7340781535766281E-2</v>
      </c>
      <c r="X13" s="52"/>
      <c r="Y13" s="52">
        <f>I13/S13-1</f>
        <v>8.5371073820176946E-2</v>
      </c>
    </row>
    <row r="14" spans="2:25" outlineLevel="1" x14ac:dyDescent="0.25">
      <c r="B14" s="28"/>
      <c r="C14" s="34">
        <v>2022</v>
      </c>
      <c r="D14" s="35">
        <v>42512.338066502918</v>
      </c>
      <c r="E14" s="35">
        <v>28944.130699901591</v>
      </c>
      <c r="F14" s="36">
        <f t="shared" si="6"/>
        <v>0.68084071627920573</v>
      </c>
      <c r="G14" s="37">
        <v>224.22959869332064</v>
      </c>
      <c r="H14" s="37">
        <f t="shared" si="7"/>
        <v>152.66464058535928</v>
      </c>
      <c r="I14" s="38">
        <f t="shared" si="8"/>
        <v>2368897746.1485739</v>
      </c>
      <c r="L14" s="49"/>
      <c r="M14" s="49">
        <v>2022</v>
      </c>
      <c r="N14" s="50">
        <v>42199.926685577557</v>
      </c>
      <c r="O14" s="50">
        <v>28781.564705941408</v>
      </c>
      <c r="P14" s="50">
        <v>0.68202878456132321</v>
      </c>
      <c r="Q14" s="50">
        <v>206.34578021059929</v>
      </c>
      <c r="R14" s="50">
        <v>140.73376167639296</v>
      </c>
      <c r="S14" s="50">
        <v>2167718365.0992045</v>
      </c>
      <c r="T14" s="49"/>
      <c r="U14" s="52">
        <f t="shared" ref="U14:U15" si="9">E14/O14-1</f>
        <v>5.648268105681753E-3</v>
      </c>
      <c r="V14" s="52"/>
      <c r="W14" s="52">
        <f t="shared" ref="W14:W15" si="10">G14/Q14-1</f>
        <v>8.6669174743815303E-2</v>
      </c>
      <c r="X14" s="52"/>
      <c r="Y14" s="52">
        <f t="shared" ref="Y14:Y15" si="11">I14/S14-1</f>
        <v>9.2806973584948382E-2</v>
      </c>
    </row>
    <row r="15" spans="2:25" outlineLevel="1" x14ac:dyDescent="0.25">
      <c r="B15" s="28"/>
      <c r="C15" s="34">
        <v>2023</v>
      </c>
      <c r="D15" s="35">
        <v>42803.993286093122</v>
      </c>
      <c r="E15" s="35">
        <v>29777.011093698122</v>
      </c>
      <c r="F15" s="36">
        <f t="shared" si="6"/>
        <v>0.69565965246921424</v>
      </c>
      <c r="G15" s="37">
        <v>224.77537698940969</v>
      </c>
      <c r="H15" s="37">
        <f t="shared" si="7"/>
        <v>156.36716064008937</v>
      </c>
      <c r="I15" s="38">
        <f t="shared" si="8"/>
        <v>2442995696.384398</v>
      </c>
      <c r="L15" s="49"/>
      <c r="M15" s="49">
        <v>2023</v>
      </c>
      <c r="N15" s="50">
        <v>42489.872001291464</v>
      </c>
      <c r="O15" s="50">
        <v>29647.63534981191</v>
      </c>
      <c r="P15" s="50">
        <v>0.69775769973867607</v>
      </c>
      <c r="Q15" s="50">
        <v>213.28389080733666</v>
      </c>
      <c r="R15" s="50">
        <v>148.82047704104218</v>
      </c>
      <c r="S15" s="50">
        <v>2308027502.5354314</v>
      </c>
      <c r="T15" s="49"/>
      <c r="U15" s="52">
        <f t="shared" si="9"/>
        <v>4.3637795176481031E-3</v>
      </c>
      <c r="V15" s="52"/>
      <c r="W15" s="52">
        <f t="shared" si="10"/>
        <v>5.3878828534938528E-2</v>
      </c>
      <c r="X15" s="52"/>
      <c r="Y15" s="52">
        <f t="shared" si="11"/>
        <v>5.8477723380982338E-2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12">C6</f>
        <v>2014</v>
      </c>
      <c r="D18" s="36">
        <f t="shared" ref="D18:I27" si="13">D6/D5-1</f>
        <v>2.8103521039208879E-3</v>
      </c>
      <c r="E18" s="36">
        <f t="shared" si="13"/>
        <v>6.9595756357047733E-2</v>
      </c>
      <c r="F18" s="36">
        <f t="shared" si="13"/>
        <v>6.6598239749928068E-2</v>
      </c>
      <c r="G18" s="36" t="e">
        <f t="shared" si="13"/>
        <v>#DIV/0!</v>
      </c>
      <c r="H18" s="36" t="e">
        <f t="shared" si="13"/>
        <v>#DIV/0!</v>
      </c>
      <c r="I18" s="36" t="e">
        <f t="shared" si="13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12"/>
        <v>2015</v>
      </c>
      <c r="D19" s="36">
        <f t="shared" si="13"/>
        <v>2.3985827624908307E-3</v>
      </c>
      <c r="E19" s="36">
        <f t="shared" si="13"/>
        <v>3.906678854151524E-2</v>
      </c>
      <c r="F19" s="36">
        <f t="shared" si="13"/>
        <v>3.6580464507412813E-2</v>
      </c>
      <c r="G19" s="36">
        <f t="shared" si="13"/>
        <v>5.1864698699082279E-2</v>
      </c>
      <c r="H19" s="36">
        <f t="shared" si="13"/>
        <v>9.0342397976444611E-2</v>
      </c>
      <c r="I19" s="36">
        <f t="shared" si="13"/>
        <v>9.2957674457443629E-2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12"/>
        <v>2016</v>
      </c>
      <c r="D20" s="36">
        <f t="shared" si="13"/>
        <v>6.8069240554935462E-3</v>
      </c>
      <c r="E20" s="36">
        <f t="shared" si="13"/>
        <v>1.6013760205521033E-2</v>
      </c>
      <c r="F20" s="36">
        <f t="shared" si="13"/>
        <v>9.1445896229453982E-3</v>
      </c>
      <c r="G20" s="36">
        <f t="shared" si="13"/>
        <v>5.0111174963455074E-2</v>
      </c>
      <c r="H20" s="36">
        <f t="shared" si="13"/>
        <v>5.9714010716965138E-2</v>
      </c>
      <c r="I20" s="36">
        <f t="shared" si="13"/>
        <v>6.6927403508457939E-2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12"/>
        <v>2017</v>
      </c>
      <c r="D21" s="36">
        <f t="shared" si="13"/>
        <v>1.116518507785802E-2</v>
      </c>
      <c r="E21" s="36">
        <f t="shared" si="13"/>
        <v>1.4801967080899647E-3</v>
      </c>
      <c r="F21" s="36">
        <f t="shared" si="13"/>
        <v>-9.5780476945737103E-3</v>
      </c>
      <c r="G21" s="36">
        <f t="shared" si="13"/>
        <v>2.3700065491624178E-2</v>
      </c>
      <c r="H21" s="36">
        <f t="shared" si="13"/>
        <v>1.3895017439407242E-2</v>
      </c>
      <c r="I21" s="36">
        <f t="shared" si="13"/>
        <v>2.5215342958636366E-2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12"/>
        <v>2018</v>
      </c>
      <c r="D22" s="36">
        <f t="shared" si="13"/>
        <v>1.3115417358541492E-2</v>
      </c>
      <c r="E22" s="36">
        <f t="shared" si="13"/>
        <v>1.0241370928286253E-2</v>
      </c>
      <c r="F22" s="36">
        <f t="shared" si="13"/>
        <v>-2.8368400885149248E-3</v>
      </c>
      <c r="G22" s="36">
        <f t="shared" si="13"/>
        <v>4.3712749042373877E-2</v>
      </c>
      <c r="H22" s="36">
        <f t="shared" si="13"/>
        <v>4.0751902874996304E-2</v>
      </c>
      <c r="I22" s="36">
        <f t="shared" si="13"/>
        <v>5.4401798447897942E-2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12"/>
        <v>2019</v>
      </c>
      <c r="D23" s="36">
        <f t="shared" si="13"/>
        <v>1.4357918382628121E-2</v>
      </c>
      <c r="E23" s="36">
        <f t="shared" si="13"/>
        <v>-3.4029304887630563E-3</v>
      </c>
      <c r="F23" s="36">
        <f t="shared" si="13"/>
        <v>-1.7509449622782669E-2</v>
      </c>
      <c r="G23" s="36">
        <f t="shared" si="13"/>
        <v>5.5578768984739346E-2</v>
      </c>
      <c r="H23" s="36">
        <f t="shared" si="13"/>
        <v>3.7096165706322459E-2</v>
      </c>
      <c r="I23" s="36">
        <f t="shared" si="13"/>
        <v>5.1986707808470367E-2</v>
      </c>
      <c r="L23" s="49"/>
      <c r="M23" s="49">
        <v>2019</v>
      </c>
      <c r="N23" s="52">
        <f t="shared" ref="N23:S23" si="14">N11/N10-1</f>
        <v>1.4357918382628121E-2</v>
      </c>
      <c r="O23" s="52">
        <f t="shared" si="14"/>
        <v>-3.4029304887630563E-3</v>
      </c>
      <c r="P23" s="52">
        <f t="shared" si="14"/>
        <v>-1.7509449622782669E-2</v>
      </c>
      <c r="Q23" s="52">
        <f t="shared" si="14"/>
        <v>5.5578768984739346E-2</v>
      </c>
      <c r="R23" s="52">
        <f t="shared" si="14"/>
        <v>3.7096165706322459E-2</v>
      </c>
      <c r="S23" s="52">
        <f t="shared" si="14"/>
        <v>5.1986707808470367E-2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12"/>
        <v>2020</v>
      </c>
      <c r="D24" s="36">
        <f t="shared" si="13"/>
        <v>-3.3648907179458787E-3</v>
      </c>
      <c r="E24" s="36">
        <f t="shared" si="13"/>
        <v>-0.30758998375170865</v>
      </c>
      <c r="F24" s="36">
        <f t="shared" si="13"/>
        <v>-0.30525223344069974</v>
      </c>
      <c r="G24" s="36">
        <f t="shared" si="13"/>
        <v>-0.13486516229288648</v>
      </c>
      <c r="H24" s="36">
        <f t="shared" si="13"/>
        <v>-0.39894950373034022</v>
      </c>
      <c r="I24" s="36">
        <f t="shared" si="13"/>
        <v>-0.40097197296625475</v>
      </c>
      <c r="L24" s="49"/>
      <c r="M24" s="49">
        <v>2020</v>
      </c>
      <c r="N24" s="52">
        <f t="shared" ref="N24:S24" si="15">N12/N11-1</f>
        <v>-3.3648907179458787E-3</v>
      </c>
      <c r="O24" s="52">
        <f t="shared" si="15"/>
        <v>-0.30758998375170865</v>
      </c>
      <c r="P24" s="52">
        <f t="shared" si="15"/>
        <v>-0.30525223344069974</v>
      </c>
      <c r="Q24" s="52">
        <f t="shared" si="15"/>
        <v>-0.13486516229288648</v>
      </c>
      <c r="R24" s="52">
        <f t="shared" si="15"/>
        <v>-0.39894950373034022</v>
      </c>
      <c r="S24" s="52">
        <f t="shared" si="15"/>
        <v>-0.40097197296625475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12"/>
        <v>2021</v>
      </c>
      <c r="D25" s="36">
        <f t="shared" si="13"/>
        <v>3.8532434812897476E-2</v>
      </c>
      <c r="E25" s="36">
        <f t="shared" si="13"/>
        <v>0.35254818851301484</v>
      </c>
      <c r="F25" s="36">
        <f t="shared" si="13"/>
        <v>0.3023648979790321</v>
      </c>
      <c r="G25" s="36">
        <f t="shared" si="13"/>
        <v>0.33164023778094265</v>
      </c>
      <c r="H25" s="36">
        <f t="shared" si="13"/>
        <v>0.73428150242235124</v>
      </c>
      <c r="I25" s="36">
        <f t="shared" si="13"/>
        <v>0.80110759136165433</v>
      </c>
      <c r="L25" s="49"/>
      <c r="M25" s="49">
        <v>2021</v>
      </c>
      <c r="N25" s="52">
        <f t="shared" ref="N25:S25" si="16">N13/N12-1</f>
        <v>3.0873529697516666E-2</v>
      </c>
      <c r="O25" s="52">
        <f t="shared" si="16"/>
        <v>0.3300795234123266</v>
      </c>
      <c r="P25" s="52">
        <f t="shared" si="16"/>
        <v>0.2902451029105424</v>
      </c>
      <c r="Q25" s="52">
        <f t="shared" si="16"/>
        <v>0.2476242459928153</v>
      </c>
      <c r="R25" s="52">
        <f t="shared" si="16"/>
        <v>0.60974107366468822</v>
      </c>
      <c r="S25" s="52">
        <f t="shared" si="16"/>
        <v>0.65943946250778729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12"/>
        <v>2022</v>
      </c>
      <c r="D26" s="36">
        <f t="shared" si="13"/>
        <v>1.0653705747933007E-2</v>
      </c>
      <c r="E26" s="36">
        <f t="shared" si="13"/>
        <v>7.3565954815212109E-2</v>
      </c>
      <c r="F26" s="36">
        <f t="shared" si="13"/>
        <v>6.2249065836770479E-2</v>
      </c>
      <c r="G26" s="36">
        <f t="shared" si="13"/>
        <v>3.2086542064032608E-2</v>
      </c>
      <c r="H26" s="36">
        <f t="shared" si="13"/>
        <v>9.6332965170221607E-2</v>
      </c>
      <c r="I26" s="36">
        <f t="shared" si="13"/>
        <v>0.10801297398290388</v>
      </c>
      <c r="L26" s="49"/>
      <c r="M26" s="49">
        <v>2022</v>
      </c>
      <c r="N26" s="52">
        <f>N14/N13-1</f>
        <v>1.0680194110480379E-2</v>
      </c>
      <c r="O26" s="52">
        <f t="shared" ref="O26:S26" si="17">O14/O13-1</f>
        <v>8.5569817849482366E-2</v>
      </c>
      <c r="P26" s="52">
        <f t="shared" si="17"/>
        <v>7.4098240150944905E-2</v>
      </c>
      <c r="Q26" s="52">
        <f t="shared" si="17"/>
        <v>1.3729000529413948E-2</v>
      </c>
      <c r="R26" s="52">
        <f t="shared" si="17"/>
        <v>8.8844535458619589E-2</v>
      </c>
      <c r="S26" s="52">
        <f t="shared" si="17"/>
        <v>0.10047360645345371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3"/>
        <v>6.860484105436937E-3</v>
      </c>
      <c r="E27" s="36">
        <f t="shared" si="13"/>
        <v>2.8775450278054615E-2</v>
      </c>
      <c r="F27" s="36">
        <f t="shared" si="13"/>
        <v>2.1765643322558592E-2</v>
      </c>
      <c r="G27" s="36">
        <f t="shared" si="13"/>
        <v>2.4340153988122726E-3</v>
      </c>
      <c r="H27" s="36">
        <f t="shared" si="13"/>
        <v>2.4252636632383195E-2</v>
      </c>
      <c r="I27" s="36">
        <f t="shared" si="13"/>
        <v>3.1279505565951382E-2</v>
      </c>
      <c r="L27" s="49"/>
      <c r="M27" s="49">
        <v>2023</v>
      </c>
      <c r="N27" s="52">
        <f t="shared" ref="N27:S27" si="18">N15/N14-1</f>
        <v>6.8707540151484725E-3</v>
      </c>
      <c r="O27" s="52">
        <f t="shared" si="18"/>
        <v>3.0091159140201995E-2</v>
      </c>
      <c r="P27" s="52">
        <f t="shared" si="18"/>
        <v>2.3061952124894036E-2</v>
      </c>
      <c r="Q27" s="52">
        <f t="shared" si="18"/>
        <v>3.3623709627869536E-2</v>
      </c>
      <c r="R27" s="52">
        <f t="shared" si="18"/>
        <v>5.7461090134462767E-2</v>
      </c>
      <c r="S27" s="52">
        <f t="shared" si="18"/>
        <v>6.4726645165367636E-2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0.99663510928205412</v>
      </c>
      <c r="E30" s="39">
        <f t="shared" ref="E30:H30" si="19">E12/E$11</f>
        <v>0.69241001624829135</v>
      </c>
      <c r="F30" s="39">
        <f t="shared" si="19"/>
        <v>0.69474776655930026</v>
      </c>
      <c r="G30" s="39">
        <f t="shared" si="19"/>
        <v>0.86513483770711352</v>
      </c>
      <c r="H30" s="39">
        <f t="shared" si="19"/>
        <v>0.60105049626965978</v>
      </c>
      <c r="I30" s="39">
        <f>I12/I$11</f>
        <v>0.59902802703374525</v>
      </c>
      <c r="L30" s="55"/>
      <c r="M30" s="53">
        <f>M12</f>
        <v>2020</v>
      </c>
      <c r="N30" s="54">
        <f>N12/N$11</f>
        <v>0.99663510928205412</v>
      </c>
      <c r="O30" s="54">
        <f t="shared" ref="O30:R30" si="20">O12/O$11</f>
        <v>0.69241001624829135</v>
      </c>
      <c r="P30" s="54">
        <f t="shared" si="20"/>
        <v>0.69474776655930026</v>
      </c>
      <c r="Q30" s="54">
        <f t="shared" si="20"/>
        <v>0.86513483770711352</v>
      </c>
      <c r="R30" s="54">
        <f t="shared" si="20"/>
        <v>0.60105049626965978</v>
      </c>
      <c r="S30" s="54">
        <f>S12/S$11</f>
        <v>0.59902802703374525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21">D13/D$11</f>
        <v>1.0350378866627099</v>
      </c>
      <c r="E31" s="39">
        <f t="shared" si="21"/>
        <v>0.93651791318489364</v>
      </c>
      <c r="F31" s="39">
        <f t="shared" si="21"/>
        <v>0.9048151041161635</v>
      </c>
      <c r="G31" s="39">
        <f t="shared" si="21"/>
        <v>1.1520483609968779</v>
      </c>
      <c r="H31" s="39">
        <f t="shared" si="21"/>
        <v>1.0423907577022455</v>
      </c>
      <c r="I31" s="39">
        <f t="shared" si="21"/>
        <v>1.078913926928873</v>
      </c>
      <c r="L31" s="49"/>
      <c r="M31" s="53">
        <f>M13</f>
        <v>2021</v>
      </c>
      <c r="N31" s="54">
        <f t="shared" ref="N31:S31" si="22">N13/N$11</f>
        <v>1.0274047529260615</v>
      </c>
      <c r="O31" s="54">
        <f t="shared" si="22"/>
        <v>0.92096038441744854</v>
      </c>
      <c r="P31" s="54">
        <f t="shared" si="22"/>
        <v>0.89639490356117402</v>
      </c>
      <c r="Q31" s="54">
        <f t="shared" si="22"/>
        <v>1.0793631995764543</v>
      </c>
      <c r="R31" s="54">
        <f t="shared" si="22"/>
        <v>0.96753567119181583</v>
      </c>
      <c r="S31" s="54">
        <f t="shared" si="22"/>
        <v>0.99405074720797859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21"/>
        <v>1.0460648757451767</v>
      </c>
      <c r="E32" s="39">
        <f t="shared" si="21"/>
        <v>1.0054137476698901</v>
      </c>
      <c r="F32" s="39">
        <f t="shared" si="21"/>
        <v>0.96113899910239486</v>
      </c>
      <c r="G32" s="39">
        <f t="shared" si="21"/>
        <v>1.1890136091918042</v>
      </c>
      <c r="H32" s="39">
        <f t="shared" si="21"/>
        <v>1.1428073502577367</v>
      </c>
      <c r="I32" s="39">
        <f t="shared" si="21"/>
        <v>1.195450628848034</v>
      </c>
      <c r="L32" s="49"/>
      <c r="M32" s="53">
        <f>M14</f>
        <v>2022</v>
      </c>
      <c r="N32" s="54">
        <f t="shared" ref="N32:S32" si="23">N14/N$11</f>
        <v>1.0383776351173419</v>
      </c>
      <c r="O32" s="54">
        <f t="shared" si="23"/>
        <v>0.99976679675863889</v>
      </c>
      <c r="P32" s="54">
        <f t="shared" si="23"/>
        <v>0.96281618839533289</v>
      </c>
      <c r="Q32" s="54">
        <f t="shared" si="23"/>
        <v>1.0941817775148694</v>
      </c>
      <c r="R32" s="54">
        <f t="shared" si="23"/>
        <v>1.0534959284384966</v>
      </c>
      <c r="S32" s="54">
        <f t="shared" si="23"/>
        <v>1.0939266107777146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21"/>
        <v>1.0532413871984823</v>
      </c>
      <c r="E33" s="39">
        <f t="shared" si="21"/>
        <v>1.0343449809748377</v>
      </c>
      <c r="F33" s="39">
        <f t="shared" si="21"/>
        <v>0.98205880774025855</v>
      </c>
      <c r="G33" s="39">
        <f t="shared" si="21"/>
        <v>1.1919076866259743</v>
      </c>
      <c r="H33" s="39">
        <f t="shared" si="21"/>
        <v>1.1705234416643542</v>
      </c>
      <c r="I33" s="39">
        <f t="shared" si="21"/>
        <v>1.2328437334469062</v>
      </c>
      <c r="L33" s="49"/>
      <c r="M33" s="53">
        <v>2023</v>
      </c>
      <c r="N33" s="54">
        <f t="shared" ref="N33:S33" si="24">N15/N$11</f>
        <v>1.0455120724230649</v>
      </c>
      <c r="O33" s="54">
        <f t="shared" si="24"/>
        <v>1.029850938542993</v>
      </c>
      <c r="P33" s="54">
        <f t="shared" si="24"/>
        <v>0.98502060923717893</v>
      </c>
      <c r="Q33" s="54">
        <f t="shared" si="24"/>
        <v>1.1309722278821355</v>
      </c>
      <c r="R33" s="54">
        <f t="shared" si="24"/>
        <v>1.1140309529387906</v>
      </c>
      <c r="S33" s="54">
        <f t="shared" si="24"/>
        <v>1.1647328103504768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9362-ADF7-412A-81C6-D549E559E10C}">
  <dimension ref="B2:Z44"/>
  <sheetViews>
    <sheetView zoomScaleNormal="100" workbookViewId="0">
      <selection activeCell="G48" sqref="G48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33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38386.674185441538</v>
      </c>
      <c r="E5" s="35">
        <v>23216.116115198678</v>
      </c>
      <c r="F5" s="36">
        <f t="shared" ref="F5" si="0">E5/D5</f>
        <v>0.60479623744022037</v>
      </c>
      <c r="G5" s="37">
        <v>0</v>
      </c>
      <c r="H5" s="37">
        <f t="shared" ref="H5" si="1">(I5/365)/D5</f>
        <v>0</v>
      </c>
      <c r="I5" s="38">
        <f t="shared" ref="I5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38133.200555289448</v>
      </c>
      <c r="E6" s="35">
        <v>23600.52658591028</v>
      </c>
      <c r="F6" s="36">
        <f t="shared" ref="F6:F9" si="3">E6/D6</f>
        <v>0.61889708291576007</v>
      </c>
      <c r="G6" s="37">
        <v>76.692783974749318</v>
      </c>
      <c r="H6" s="37">
        <f t="shared" ref="H6:H9" si="4">(I6/365)/D6</f>
        <v>47.464940282660905</v>
      </c>
      <c r="I6" s="38">
        <f t="shared" ref="I6:I9" si="5">E6*G6*365</f>
        <v>660646381.80739403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37915.916666666664</v>
      </c>
      <c r="E7" s="35">
        <v>24626.859030977957</v>
      </c>
      <c r="F7" s="36">
        <f t="shared" si="3"/>
        <v>0.64951242633752204</v>
      </c>
      <c r="G7" s="37">
        <v>81.099050816833881</v>
      </c>
      <c r="H7" s="37">
        <f t="shared" si="4"/>
        <v>52.674841269711777</v>
      </c>
      <c r="I7" s="38">
        <f t="shared" si="5"/>
        <v>728983435.58448434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38175.25</v>
      </c>
      <c r="E8" s="35">
        <v>24924.99222634573</v>
      </c>
      <c r="F8" s="36">
        <f t="shared" si="3"/>
        <v>0.6529097314711948</v>
      </c>
      <c r="G8" s="37">
        <v>86.18957538424624</v>
      </c>
      <c r="H8" s="37">
        <f t="shared" si="4"/>
        <v>56.27401251974451</v>
      </c>
      <c r="I8" s="38">
        <f t="shared" si="5"/>
        <v>784120191.20219743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38397.916666666664</v>
      </c>
      <c r="E9" s="35">
        <v>25714.306803785203</v>
      </c>
      <c r="F9" s="36">
        <f t="shared" si="3"/>
        <v>0.66967973879967979</v>
      </c>
      <c r="G9" s="37">
        <v>89.990084699139842</v>
      </c>
      <c r="H9" s="37">
        <f t="shared" si="4"/>
        <v>60.264536415881032</v>
      </c>
      <c r="I9" s="38">
        <f t="shared" si="5"/>
        <v>844621916.24708891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38655.583333333336</v>
      </c>
      <c r="E10" s="35">
        <v>26162.707667690713</v>
      </c>
      <c r="F10" s="36">
        <f>E10/D10</f>
        <v>0.6768157510930688</v>
      </c>
      <c r="G10" s="37">
        <v>93.791773872795801</v>
      </c>
      <c r="H10" s="37">
        <f>(I10/365)/D10</f>
        <v>63.479749880067558</v>
      </c>
      <c r="I10" s="38">
        <f>E10*G10*365</f>
        <v>895654067.93585956</v>
      </c>
      <c r="L10" s="49"/>
      <c r="M10" s="49">
        <v>2018</v>
      </c>
      <c r="N10" s="50">
        <v>38655.583333333336</v>
      </c>
      <c r="O10" s="50">
        <v>26162.707667690713</v>
      </c>
      <c r="P10" s="50">
        <v>0.6768157510930688</v>
      </c>
      <c r="Q10" s="50">
        <v>93.791773872795801</v>
      </c>
      <c r="R10" s="50">
        <v>63.479749880067558</v>
      </c>
      <c r="S10" s="50">
        <v>895654067.93585956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39263.5</v>
      </c>
      <c r="E11" s="35">
        <v>26894.43520925166</v>
      </c>
      <c r="F11" s="36">
        <f t="shared" ref="F11:F15" si="6">E11/D11</f>
        <v>0.68497294457324642</v>
      </c>
      <c r="G11" s="37">
        <v>96.578303613153864</v>
      </c>
      <c r="H11" s="37">
        <f t="shared" ref="H11:H15" si="7">(I11/365)/D11</f>
        <v>66.153525007791004</v>
      </c>
      <c r="I11" s="38">
        <f t="shared" ref="I11:I15" si="8">E11*G11*365</f>
        <v>948057909.13734186</v>
      </c>
      <c r="L11" s="49"/>
      <c r="M11" s="49">
        <v>2019</v>
      </c>
      <c r="N11" s="50">
        <v>39263.5</v>
      </c>
      <c r="O11" s="50">
        <v>26894.43520925166</v>
      </c>
      <c r="P11" s="50">
        <v>0.68497294457324642</v>
      </c>
      <c r="Q11" s="50">
        <v>96.578303613153864</v>
      </c>
      <c r="R11" s="50">
        <v>66.153525007791004</v>
      </c>
      <c r="S11" s="50">
        <v>948057909.13734186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40162</v>
      </c>
      <c r="E12" s="35">
        <v>23282.109137680993</v>
      </c>
      <c r="F12" s="36">
        <f t="shared" si="6"/>
        <v>0.57970492350184233</v>
      </c>
      <c r="G12" s="37">
        <v>90.309527699195215</v>
      </c>
      <c r="H12" s="37">
        <f t="shared" si="7"/>
        <v>52.352877846349472</v>
      </c>
      <c r="I12" s="38">
        <f t="shared" si="8"/>
        <v>767447642.22375703</v>
      </c>
      <c r="L12" s="49"/>
      <c r="M12" s="49">
        <v>2020</v>
      </c>
      <c r="N12" s="50">
        <v>40162</v>
      </c>
      <c r="O12" s="50">
        <v>23282.109137680993</v>
      </c>
      <c r="P12" s="50">
        <v>0.57970492350184233</v>
      </c>
      <c r="Q12" s="50">
        <v>90.309527699195215</v>
      </c>
      <c r="R12" s="50">
        <v>52.352877846349472</v>
      </c>
      <c r="S12" s="50">
        <v>767447642.22375703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41541.450941235489</v>
      </c>
      <c r="E13" s="35">
        <v>28261.573807590074</v>
      </c>
      <c r="F13" s="36">
        <f t="shared" si="6"/>
        <v>0.68032226047108657</v>
      </c>
      <c r="G13" s="37">
        <v>103.52777584845252</v>
      </c>
      <c r="H13" s="37">
        <f t="shared" si="7"/>
        <v>70.432250486763181</v>
      </c>
      <c r="I13" s="38">
        <f t="shared" si="8"/>
        <v>1067938125.5709889</v>
      </c>
      <c r="L13" s="49"/>
      <c r="M13" s="49">
        <v>2021</v>
      </c>
      <c r="N13" s="50">
        <v>40841.562511633572</v>
      </c>
      <c r="O13" s="50">
        <v>26541.9975385135</v>
      </c>
      <c r="P13" s="50">
        <v>0.6498771326624222</v>
      </c>
      <c r="Q13" s="50">
        <v>99.532069344885372</v>
      </c>
      <c r="R13" s="50">
        <v>64.683615833811473</v>
      </c>
      <c r="S13" s="50">
        <v>964249677.93761241</v>
      </c>
      <c r="T13" s="49"/>
      <c r="U13" s="52">
        <f>E13/O13-1</f>
        <v>6.4786995273486747E-2</v>
      </c>
      <c r="V13" s="52"/>
      <c r="W13" s="52">
        <f>G13/Q13-1</f>
        <v>4.0144915401304049E-2</v>
      </c>
      <c r="X13" s="52"/>
      <c r="Y13" s="52">
        <f>I13/S13-1</f>
        <v>0.1075327791191496</v>
      </c>
    </row>
    <row r="14" spans="2:25" outlineLevel="1" x14ac:dyDescent="0.25">
      <c r="B14" s="28"/>
      <c r="C14" s="34">
        <v>2022</v>
      </c>
      <c r="D14" s="35">
        <v>42124.305882924644</v>
      </c>
      <c r="E14" s="35">
        <v>28777.045673899276</v>
      </c>
      <c r="F14" s="36">
        <f t="shared" si="6"/>
        <v>0.68314587197896681</v>
      </c>
      <c r="G14" s="37">
        <v>106.64647752676662</v>
      </c>
      <c r="H14" s="37">
        <f t="shared" si="7"/>
        <v>72.855100883508285</v>
      </c>
      <c r="I14" s="38">
        <f t="shared" si="8"/>
        <v>1120174252.4831061</v>
      </c>
      <c r="L14" s="49"/>
      <c r="M14" s="49">
        <v>2022</v>
      </c>
      <c r="N14" s="50">
        <v>41417.117059853677</v>
      </c>
      <c r="O14" s="50">
        <v>27967.757900746714</v>
      </c>
      <c r="P14" s="50">
        <v>0.67527051340462185</v>
      </c>
      <c r="Q14" s="50">
        <v>100.31795102519305</v>
      </c>
      <c r="R14" s="50">
        <v>67.741754292481829</v>
      </c>
      <c r="S14" s="50">
        <v>1024068881.0906212</v>
      </c>
      <c r="T14" s="49"/>
      <c r="U14" s="52">
        <f t="shared" ref="U14:U15" si="9">E14/O14-1</f>
        <v>2.8936455186168386E-2</v>
      </c>
      <c r="V14" s="52"/>
      <c r="W14" s="52">
        <f t="shared" ref="W14:W15" si="10">G14/Q14-1</f>
        <v>6.3084686607925988E-2</v>
      </c>
      <c r="X14" s="52"/>
      <c r="Y14" s="52">
        <f t="shared" ref="Y14:Y15" si="11">I14/S14-1</f>
        <v>9.3846589001058023E-2</v>
      </c>
    </row>
    <row r="15" spans="2:25" outlineLevel="1" x14ac:dyDescent="0.25">
      <c r="B15" s="28"/>
      <c r="C15" s="34">
        <v>2023</v>
      </c>
      <c r="D15" s="35">
        <v>42555.586732839896</v>
      </c>
      <c r="E15" s="35">
        <v>28968.561444180665</v>
      </c>
      <c r="F15" s="36">
        <f t="shared" si="6"/>
        <v>0.68072287725798875</v>
      </c>
      <c r="G15" s="37">
        <v>107.34442969339348</v>
      </c>
      <c r="H15" s="37">
        <f t="shared" si="7"/>
        <v>73.071809038504682</v>
      </c>
      <c r="I15" s="38">
        <f t="shared" si="8"/>
        <v>1135009003.1512141</v>
      </c>
      <c r="L15" s="49"/>
      <c r="M15" s="49">
        <v>2023</v>
      </c>
      <c r="N15" s="50">
        <v>41842.130958195332</v>
      </c>
      <c r="O15" s="50">
        <v>28042.163836749329</v>
      </c>
      <c r="P15" s="50">
        <v>0.6701896675569986</v>
      </c>
      <c r="Q15" s="50">
        <v>101.61103742099468</v>
      </c>
      <c r="R15" s="50">
        <v>68.098667389298157</v>
      </c>
      <c r="S15" s="50">
        <v>1040028576.0282838</v>
      </c>
      <c r="T15" s="49"/>
      <c r="U15" s="52">
        <f t="shared" si="9"/>
        <v>3.3035881711000137E-2</v>
      </c>
      <c r="V15" s="52"/>
      <c r="W15" s="52">
        <f t="shared" si="10"/>
        <v>5.6424896526193535E-2</v>
      </c>
      <c r="X15" s="52"/>
      <c r="Y15" s="52">
        <f t="shared" si="11"/>
        <v>9.1324824444388497E-2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12">C6</f>
        <v>2014</v>
      </c>
      <c r="D18" s="36">
        <f t="shared" ref="D18:I27" si="13">D6/D5-1</f>
        <v>-6.6031672587103518E-3</v>
      </c>
      <c r="E18" s="36">
        <f t="shared" si="13"/>
        <v>1.6557914717696631E-2</v>
      </c>
      <c r="F18" s="36">
        <f t="shared" si="13"/>
        <v>2.3315035052501321E-2</v>
      </c>
      <c r="G18" s="36" t="e">
        <f t="shared" si="13"/>
        <v>#DIV/0!</v>
      </c>
      <c r="H18" s="36" t="e">
        <f t="shared" si="13"/>
        <v>#DIV/0!</v>
      </c>
      <c r="I18" s="36" t="e">
        <f t="shared" si="13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12"/>
        <v>2015</v>
      </c>
      <c r="D19" s="36">
        <f t="shared" si="13"/>
        <v>-5.6980239124628795E-3</v>
      </c>
      <c r="E19" s="36">
        <f t="shared" si="13"/>
        <v>4.3487692587351301E-2</v>
      </c>
      <c r="F19" s="36">
        <f t="shared" si="13"/>
        <v>4.9467583976202212E-2</v>
      </c>
      <c r="G19" s="36">
        <f t="shared" si="13"/>
        <v>5.745347363495501E-2</v>
      </c>
      <c r="H19" s="36">
        <f t="shared" si="13"/>
        <v>0.10976314214291905</v>
      </c>
      <c r="I19" s="36">
        <f t="shared" si="13"/>
        <v>0.10343968522181868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12"/>
        <v>2016</v>
      </c>
      <c r="D20" s="36">
        <f t="shared" si="13"/>
        <v>6.8396957302452321E-3</v>
      </c>
      <c r="E20" s="36">
        <f t="shared" si="13"/>
        <v>1.2106017864184526E-2</v>
      </c>
      <c r="F20" s="36">
        <f t="shared" si="13"/>
        <v>5.2305467854241172E-3</v>
      </c>
      <c r="G20" s="36">
        <f t="shared" si="13"/>
        <v>6.2769224992651917E-2</v>
      </c>
      <c r="H20" s="36">
        <f t="shared" si="13"/>
        <v>6.8328089146084681E-2</v>
      </c>
      <c r="I20" s="36">
        <f t="shared" si="13"/>
        <v>7.5635128215918224E-2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12"/>
        <v>2017</v>
      </c>
      <c r="D21" s="36">
        <f t="shared" si="13"/>
        <v>5.8327494035184113E-3</v>
      </c>
      <c r="E21" s="36">
        <f t="shared" si="13"/>
        <v>3.1667595731691645E-2</v>
      </c>
      <c r="F21" s="36">
        <f t="shared" si="13"/>
        <v>2.5685031973252004E-2</v>
      </c>
      <c r="G21" s="36">
        <f t="shared" si="13"/>
        <v>4.4094767817921765E-2</v>
      </c>
      <c r="H21" s="36">
        <f t="shared" si="13"/>
        <v>7.0912375312430331E-2</v>
      </c>
      <c r="I21" s="36">
        <f t="shared" si="13"/>
        <v>7.7158738830754192E-2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12"/>
        <v>2018</v>
      </c>
      <c r="D22" s="36">
        <f t="shared" si="13"/>
        <v>6.7104335087624367E-3</v>
      </c>
      <c r="E22" s="36">
        <f t="shared" si="13"/>
        <v>1.7437797072542782E-2</v>
      </c>
      <c r="F22" s="36">
        <f t="shared" si="13"/>
        <v>1.0655858136277896E-2</v>
      </c>
      <c r="G22" s="36">
        <f t="shared" si="13"/>
        <v>4.2245645021515399E-2</v>
      </c>
      <c r="H22" s="36">
        <f t="shared" si="13"/>
        <v>5.3351666758018057E-2</v>
      </c>
      <c r="I22" s="36">
        <f t="shared" si="13"/>
        <v>6.0420113079141968E-2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12"/>
        <v>2019</v>
      </c>
      <c r="D23" s="36">
        <f t="shared" si="13"/>
        <v>1.5726490567339324E-2</v>
      </c>
      <c r="E23" s="36">
        <f t="shared" si="13"/>
        <v>2.7968341459725377E-2</v>
      </c>
      <c r="F23" s="36">
        <f t="shared" si="13"/>
        <v>1.2052310347393069E-2</v>
      </c>
      <c r="G23" s="36">
        <f t="shared" si="13"/>
        <v>2.9709745591732561E-2</v>
      </c>
      <c r="H23" s="36">
        <f t="shared" si="13"/>
        <v>4.2120127013339115E-2</v>
      </c>
      <c r="I23" s="36">
        <f t="shared" si="13"/>
        <v>5.8509019360848846E-2</v>
      </c>
      <c r="L23" s="49"/>
      <c r="M23" s="49">
        <v>2019</v>
      </c>
      <c r="N23" s="52">
        <f t="shared" ref="N23:S26" si="14">N11/N10-1</f>
        <v>1.5726490567339324E-2</v>
      </c>
      <c r="O23" s="52">
        <f t="shared" si="14"/>
        <v>2.7968341459725377E-2</v>
      </c>
      <c r="P23" s="52">
        <f t="shared" si="14"/>
        <v>1.2052310347393069E-2</v>
      </c>
      <c r="Q23" s="52">
        <f t="shared" si="14"/>
        <v>2.9709745591732561E-2</v>
      </c>
      <c r="R23" s="52">
        <f t="shared" si="14"/>
        <v>4.2120127013339115E-2</v>
      </c>
      <c r="S23" s="52">
        <f t="shared" si="14"/>
        <v>5.8509019360848846E-2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12"/>
        <v>2020</v>
      </c>
      <c r="D24" s="36">
        <f t="shared" si="13"/>
        <v>2.2883848867268686E-2</v>
      </c>
      <c r="E24" s="36">
        <f t="shared" si="13"/>
        <v>-0.13431500023945586</v>
      </c>
      <c r="F24" s="36">
        <f t="shared" si="13"/>
        <v>-0.15368201314431251</v>
      </c>
      <c r="G24" s="36">
        <f t="shared" si="13"/>
        <v>-6.4908739120831394E-2</v>
      </c>
      <c r="H24" s="36">
        <f t="shared" si="13"/>
        <v>-0.20861544656639552</v>
      </c>
      <c r="I24" s="36">
        <f t="shared" si="13"/>
        <v>-0.19050552204973004</v>
      </c>
      <c r="L24" s="49"/>
      <c r="M24" s="49">
        <v>2020</v>
      </c>
      <c r="N24" s="52">
        <f t="shared" si="14"/>
        <v>2.2883848867268686E-2</v>
      </c>
      <c r="O24" s="52">
        <f t="shared" si="14"/>
        <v>-0.13431500023945586</v>
      </c>
      <c r="P24" s="52">
        <f t="shared" si="14"/>
        <v>-0.15368201314431251</v>
      </c>
      <c r="Q24" s="52">
        <f t="shared" si="14"/>
        <v>-6.4908739120831394E-2</v>
      </c>
      <c r="R24" s="52">
        <f t="shared" si="14"/>
        <v>-0.20861544656639552</v>
      </c>
      <c r="S24" s="52">
        <f t="shared" si="14"/>
        <v>-0.19050552204973004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12"/>
        <v>2021</v>
      </c>
      <c r="D25" s="36">
        <f t="shared" si="13"/>
        <v>3.4347167502501996E-2</v>
      </c>
      <c r="E25" s="36">
        <f t="shared" si="13"/>
        <v>0.21387515368399557</v>
      </c>
      <c r="F25" s="36">
        <f t="shared" si="13"/>
        <v>0.17356646957807742</v>
      </c>
      <c r="G25" s="36">
        <f t="shared" si="13"/>
        <v>0.1463660422772326</v>
      </c>
      <c r="H25" s="36">
        <f t="shared" si="13"/>
        <v>0.34533674907948475</v>
      </c>
      <c r="I25" s="36">
        <f t="shared" si="13"/>
        <v>0.3915452557473893</v>
      </c>
      <c r="L25" s="49"/>
      <c r="M25" s="49">
        <v>2021</v>
      </c>
      <c r="N25" s="52">
        <f t="shared" si="14"/>
        <v>1.692053462560561E-2</v>
      </c>
      <c r="O25" s="52">
        <f t="shared" si="14"/>
        <v>0.14001688513505561</v>
      </c>
      <c r="P25" s="52">
        <f t="shared" si="14"/>
        <v>0.121048151077773</v>
      </c>
      <c r="Q25" s="52">
        <f t="shared" si="14"/>
        <v>0.10212146913677578</v>
      </c>
      <c r="R25" s="52">
        <f t="shared" si="14"/>
        <v>0.23553123523890118</v>
      </c>
      <c r="S25" s="52">
        <f t="shared" si="14"/>
        <v>0.25643708428577816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12"/>
        <v>2022</v>
      </c>
      <c r="D26" s="36">
        <f t="shared" si="13"/>
        <v>1.4030683293023705E-2</v>
      </c>
      <c r="E26" s="36">
        <f t="shared" si="13"/>
        <v>1.8239319219043759E-2</v>
      </c>
      <c r="F26" s="36">
        <f t="shared" si="13"/>
        <v>4.1504029368744089E-3</v>
      </c>
      <c r="G26" s="36">
        <f t="shared" si="13"/>
        <v>3.0124299037191271E-2</v>
      </c>
      <c r="H26" s="36">
        <f t="shared" si="13"/>
        <v>3.4399729953261238E-2</v>
      </c>
      <c r="I26" s="36">
        <f t="shared" si="13"/>
        <v>4.8913064962624597E-2</v>
      </c>
      <c r="L26" s="49"/>
      <c r="M26" s="49">
        <v>2022</v>
      </c>
      <c r="N26" s="52">
        <f>N14/N13-1</f>
        <v>1.4092373377148748E-2</v>
      </c>
      <c r="O26" s="52">
        <f t="shared" si="14"/>
        <v>5.3717146200634502E-2</v>
      </c>
      <c r="P26" s="52">
        <f t="shared" si="14"/>
        <v>3.9074125655364833E-2</v>
      </c>
      <c r="Q26" s="52">
        <f t="shared" si="14"/>
        <v>7.8957635009531124E-3</v>
      </c>
      <c r="R26" s="52">
        <f t="shared" si="14"/>
        <v>4.7278409211499284E-2</v>
      </c>
      <c r="S26" s="52">
        <f t="shared" si="14"/>
        <v>6.2037047583934024E-2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3"/>
        <v>1.0238289768237374E-2</v>
      </c>
      <c r="E27" s="36">
        <f t="shared" si="13"/>
        <v>6.6551574630571153E-3</v>
      </c>
      <c r="F27" s="36">
        <f t="shared" si="13"/>
        <v>-3.5468189450651444E-3</v>
      </c>
      <c r="G27" s="36">
        <f t="shared" si="13"/>
        <v>6.5445402681179043E-3</v>
      </c>
      <c r="H27" s="36">
        <f t="shared" si="13"/>
        <v>2.974509023642824E-3</v>
      </c>
      <c r="I27" s="36">
        <f t="shared" si="13"/>
        <v>1.3243252677182626E-2</v>
      </c>
      <c r="L27" s="49"/>
      <c r="M27" s="49">
        <v>2023</v>
      </c>
      <c r="N27" s="52">
        <f t="shared" ref="N27:S27" si="15">N15/N14-1</f>
        <v>1.0261793396374008E-2</v>
      </c>
      <c r="O27" s="52">
        <f t="shared" si="15"/>
        <v>2.6604183383833746E-3</v>
      </c>
      <c r="P27" s="52">
        <f t="shared" si="15"/>
        <v>-7.5241636451831573E-3</v>
      </c>
      <c r="Q27" s="52">
        <f t="shared" si="15"/>
        <v>1.2889880450976277E-2</v>
      </c>
      <c r="R27" s="52">
        <f t="shared" si="15"/>
        <v>5.2687312359127603E-3</v>
      </c>
      <c r="S27" s="52">
        <f t="shared" si="15"/>
        <v>1.5584591263690939E-2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1.0228838488672687</v>
      </c>
      <c r="E30" s="39">
        <f t="shared" ref="E30:H30" si="16">E12/E$11</f>
        <v>0.86568499976054414</v>
      </c>
      <c r="F30" s="39">
        <f t="shared" si="16"/>
        <v>0.84631798685568749</v>
      </c>
      <c r="G30" s="39">
        <f t="shared" si="16"/>
        <v>0.93509126087916861</v>
      </c>
      <c r="H30" s="39">
        <f t="shared" si="16"/>
        <v>0.79138455343360448</v>
      </c>
      <c r="I30" s="39">
        <f>I12/I$11</f>
        <v>0.80949447795026996</v>
      </c>
      <c r="L30" s="55"/>
      <c r="M30" s="53">
        <f>M12</f>
        <v>2020</v>
      </c>
      <c r="N30" s="54">
        <f>N12/N$11</f>
        <v>1.0228838488672687</v>
      </c>
      <c r="O30" s="54">
        <f t="shared" ref="O30:R30" si="17">O12/O$11</f>
        <v>0.86568499976054414</v>
      </c>
      <c r="P30" s="54">
        <f t="shared" si="17"/>
        <v>0.84631798685568749</v>
      </c>
      <c r="Q30" s="54">
        <f t="shared" si="17"/>
        <v>0.93509126087916861</v>
      </c>
      <c r="R30" s="54">
        <f t="shared" si="17"/>
        <v>0.79138455343360448</v>
      </c>
      <c r="S30" s="54">
        <f>S12/S$11</f>
        <v>0.80949447795026996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8">D13/D$11</f>
        <v>1.0580170117599168</v>
      </c>
      <c r="E31" s="39">
        <f t="shared" si="18"/>
        <v>1.0508335121262602</v>
      </c>
      <c r="F31" s="39">
        <f t="shared" si="18"/>
        <v>0.99321041197465498</v>
      </c>
      <c r="G31" s="39">
        <f t="shared" si="18"/>
        <v>1.0719568679020797</v>
      </c>
      <c r="H31" s="39">
        <f t="shared" si="18"/>
        <v>1.0646787223880854</v>
      </c>
      <c r="I31" s="39">
        <f t="shared" si="18"/>
        <v>1.1264482003454077</v>
      </c>
      <c r="L31" s="49"/>
      <c r="M31" s="53">
        <f>M13</f>
        <v>2021</v>
      </c>
      <c r="N31" s="54">
        <f t="shared" ref="N31:S33" si="19">N13/N$11</f>
        <v>1.0401915904499999</v>
      </c>
      <c r="O31" s="54">
        <f t="shared" si="19"/>
        <v>0.98689551693515687</v>
      </c>
      <c r="P31" s="54">
        <f t="shared" si="19"/>
        <v>0.94876321438843148</v>
      </c>
      <c r="Q31" s="54">
        <f t="shared" si="19"/>
        <v>1.0305841542171095</v>
      </c>
      <c r="R31" s="54">
        <f t="shared" si="19"/>
        <v>0.97778033485280769</v>
      </c>
      <c r="S31" s="54">
        <f t="shared" si="19"/>
        <v>1.0170788816212755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8"/>
        <v>1.0728617133705514</v>
      </c>
      <c r="E32" s="39">
        <f t="shared" si="18"/>
        <v>1.07</v>
      </c>
      <c r="F32" s="39">
        <f t="shared" si="18"/>
        <v>0.99733263538544881</v>
      </c>
      <c r="G32" s="39">
        <f t="shared" si="18"/>
        <v>1.104248817145733</v>
      </c>
      <c r="H32" s="39">
        <f t="shared" si="18"/>
        <v>1.1013033829252186</v>
      </c>
      <c r="I32" s="39">
        <f t="shared" si="18"/>
        <v>1.1815462343459342</v>
      </c>
      <c r="L32" s="49"/>
      <c r="M32" s="53">
        <f>M14</f>
        <v>2022</v>
      </c>
      <c r="N32" s="54">
        <f t="shared" si="19"/>
        <v>1.0548503587263915</v>
      </c>
      <c r="O32" s="54">
        <f t="shared" si="19"/>
        <v>1.0399087277031136</v>
      </c>
      <c r="P32" s="54">
        <f t="shared" si="19"/>
        <v>0.98583530744463288</v>
      </c>
      <c r="Q32" s="54">
        <f t="shared" si="19"/>
        <v>1.0387214029666374</v>
      </c>
      <c r="R32" s="54">
        <f t="shared" si="19"/>
        <v>1.0240082336429355</v>
      </c>
      <c r="S32" s="54">
        <f t="shared" si="19"/>
        <v>1.0801754525970291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8"/>
        <v>1.0838459824732869</v>
      </c>
      <c r="E33" s="39">
        <f t="shared" si="18"/>
        <v>1.0771210184854711</v>
      </c>
      <c r="F33" s="39">
        <f t="shared" si="18"/>
        <v>0.99379527709973192</v>
      </c>
      <c r="G33" s="39">
        <f t="shared" si="18"/>
        <v>1.1114756179955647</v>
      </c>
      <c r="H33" s="39">
        <f t="shared" si="18"/>
        <v>1.104579219775498</v>
      </c>
      <c r="I33" s="39">
        <f t="shared" si="18"/>
        <v>1.1971937496771512</v>
      </c>
      <c r="L33" s="49"/>
      <c r="M33" s="53">
        <v>2023</v>
      </c>
      <c r="N33" s="54">
        <f t="shared" si="19"/>
        <v>1.0656750151717329</v>
      </c>
      <c r="O33" s="54">
        <f t="shared" si="19"/>
        <v>1.0426753199525398</v>
      </c>
      <c r="P33" s="54">
        <f t="shared" si="19"/>
        <v>0.97841772126422</v>
      </c>
      <c r="Q33" s="54">
        <f t="shared" si="19"/>
        <v>1.0521103976727477</v>
      </c>
      <c r="R33" s="54">
        <f t="shared" si="19"/>
        <v>1.029403457809362</v>
      </c>
      <c r="S33" s="54">
        <f t="shared" si="19"/>
        <v>1.097009545518826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8D03B-BF50-499A-A27D-4E6EDACD1F45}">
  <dimension ref="B2:Z44"/>
  <sheetViews>
    <sheetView zoomScaleNormal="100" workbookViewId="0">
      <selection activeCell="H44" sqref="H44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34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23456.452248340178</v>
      </c>
      <c r="E5" s="35">
        <v>14478.144239576453</v>
      </c>
      <c r="F5" s="36">
        <f t="shared" ref="F5:F9" si="0">E5/D5</f>
        <v>0.61723503990681083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23926.876221789218</v>
      </c>
      <c r="E6" s="35">
        <v>13705.85337094934</v>
      </c>
      <c r="F6" s="36">
        <f t="shared" si="0"/>
        <v>0.57282251322335109</v>
      </c>
      <c r="G6" s="37">
        <v>114.10093619351393</v>
      </c>
      <c r="H6" s="37">
        <f t="shared" si="1"/>
        <v>65.359585031505887</v>
      </c>
      <c r="I6" s="38">
        <f t="shared" si="2"/>
        <v>570805505.84906721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24315</v>
      </c>
      <c r="E7" s="35">
        <v>14166.398812365178</v>
      </c>
      <c r="F7" s="36">
        <f t="shared" si="0"/>
        <v>0.58261973318384441</v>
      </c>
      <c r="G7" s="37">
        <v>119.74856246289394</v>
      </c>
      <c r="H7" s="37">
        <f t="shared" si="1"/>
        <v>69.767875511280195</v>
      </c>
      <c r="I7" s="38">
        <f t="shared" si="2"/>
        <v>619188150.96572399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24295.5</v>
      </c>
      <c r="E8" s="35">
        <v>14583.947428793157</v>
      </c>
      <c r="F8" s="36">
        <f t="shared" si="0"/>
        <v>0.60027360740849778</v>
      </c>
      <c r="G8" s="37">
        <v>128.03542043781636</v>
      </c>
      <c r="H8" s="37">
        <f t="shared" si="1"/>
        <v>76.856283702271725</v>
      </c>
      <c r="I8" s="38">
        <f t="shared" si="2"/>
        <v>681550571.85131812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24537.916666666668</v>
      </c>
      <c r="E9" s="35">
        <v>14873.621491159853</v>
      </c>
      <c r="F9" s="36">
        <f t="shared" si="0"/>
        <v>0.60614850450465507</v>
      </c>
      <c r="G9" s="37">
        <v>130.833587477403</v>
      </c>
      <c r="H9" s="37">
        <f t="shared" si="1"/>
        <v>79.304583388406797</v>
      </c>
      <c r="I9" s="38">
        <f t="shared" si="2"/>
        <v>710278779.34134698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24859.75</v>
      </c>
      <c r="E10" s="35">
        <v>15376.350564410503</v>
      </c>
      <c r="F10" s="36">
        <f>E10/D10</f>
        <v>0.61852394189042537</v>
      </c>
      <c r="G10" s="37">
        <v>136.26618329329244</v>
      </c>
      <c r="H10" s="37">
        <f>(I10/365)/D10</f>
        <v>84.283896836930467</v>
      </c>
      <c r="I10" s="38">
        <f>E10*G10*365</f>
        <v>764775960.603037</v>
      </c>
      <c r="L10" s="49"/>
      <c r="M10" s="49">
        <v>2018</v>
      </c>
      <c r="N10" s="50">
        <v>24859.75</v>
      </c>
      <c r="O10" s="50">
        <v>15376.350564410503</v>
      </c>
      <c r="P10" s="50">
        <v>0.61852394189042537</v>
      </c>
      <c r="Q10" s="50">
        <v>136.26618329329244</v>
      </c>
      <c r="R10" s="50">
        <v>84.283896836930467</v>
      </c>
      <c r="S10" s="50">
        <v>764775960.603037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25100.333333333332</v>
      </c>
      <c r="E11" s="35">
        <v>15590.631740310027</v>
      </c>
      <c r="F11" s="36">
        <f t="shared" ref="F11:F15" si="3">E11/D11</f>
        <v>0.62113245801423733</v>
      </c>
      <c r="G11" s="37">
        <v>137.66663719613061</v>
      </c>
      <c r="H11" s="37">
        <f t="shared" ref="H11:H15" si="4">(I11/365)/D11</f>
        <v>85.50921674818683</v>
      </c>
      <c r="I11" s="38">
        <f t="shared" ref="I11:I15" si="5">E11*G11*365</f>
        <v>783403092.85988462</v>
      </c>
      <c r="L11" s="49"/>
      <c r="M11" s="49">
        <v>2019</v>
      </c>
      <c r="N11" s="50">
        <v>25100.333333333332</v>
      </c>
      <c r="O11" s="50">
        <v>15590.631740310027</v>
      </c>
      <c r="P11" s="50">
        <v>0.62113245801423733</v>
      </c>
      <c r="Q11" s="50">
        <v>137.66663719613061</v>
      </c>
      <c r="R11" s="50">
        <v>85.50921674818683</v>
      </c>
      <c r="S11" s="50">
        <v>783403092.85988462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22571.666666666668</v>
      </c>
      <c r="E12" s="35">
        <v>10769.010716770325</v>
      </c>
      <c r="F12" s="36">
        <f t="shared" si="3"/>
        <v>0.47710303699787304</v>
      </c>
      <c r="G12" s="37">
        <v>118.92512742966794</v>
      </c>
      <c r="H12" s="37">
        <f t="shared" si="4"/>
        <v>56.739539472053622</v>
      </c>
      <c r="I12" s="38">
        <f t="shared" si="5"/>
        <v>467457679.70093024</v>
      </c>
      <c r="L12" s="49"/>
      <c r="M12" s="49">
        <v>2020</v>
      </c>
      <c r="N12" s="50">
        <v>22571.666666666668</v>
      </c>
      <c r="O12" s="50">
        <v>10769.010716770325</v>
      </c>
      <c r="P12" s="50">
        <v>0.47710303699787304</v>
      </c>
      <c r="Q12" s="50">
        <v>118.92512742966794</v>
      </c>
      <c r="R12" s="50">
        <v>56.739539472053622</v>
      </c>
      <c r="S12" s="50">
        <v>467457679.70093024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26411.078541220413</v>
      </c>
      <c r="E13" s="35">
        <v>14722.267498988271</v>
      </c>
      <c r="F13" s="36">
        <f t="shared" si="3"/>
        <v>0.55742772776245653</v>
      </c>
      <c r="G13" s="37">
        <v>140.09635161907383</v>
      </c>
      <c r="H13" s="37">
        <f t="shared" si="4"/>
        <v>78.093590950830489</v>
      </c>
      <c r="I13" s="38">
        <f t="shared" si="5"/>
        <v>752825626.9214381</v>
      </c>
      <c r="L13" s="49"/>
      <c r="M13" s="49">
        <v>2021</v>
      </c>
      <c r="N13" s="50">
        <v>25953.309372768734</v>
      </c>
      <c r="O13" s="50">
        <v>14227.759626429986</v>
      </c>
      <c r="P13" s="50">
        <v>0.54820598876528359</v>
      </c>
      <c r="Q13" s="50">
        <v>132.10693331804654</v>
      </c>
      <c r="R13" s="50">
        <v>72.421812002369094</v>
      </c>
      <c r="S13" s="50">
        <v>686048777.66540313</v>
      </c>
      <c r="T13" s="49"/>
      <c r="U13" s="52">
        <f>E13/O13-1</f>
        <v>3.4756552369613392E-2</v>
      </c>
      <c r="V13" s="52"/>
      <c r="W13" s="52">
        <f>G13/Q13-1</f>
        <v>6.0476903826030215E-2</v>
      </c>
      <c r="X13" s="52"/>
      <c r="Y13" s="52">
        <f>I13/S13-1</f>
        <v>9.7335424870625076E-2</v>
      </c>
    </row>
    <row r="14" spans="2:25" outlineLevel="1" x14ac:dyDescent="0.25">
      <c r="B14" s="28"/>
      <c r="C14" s="34">
        <v>2022</v>
      </c>
      <c r="D14" s="35">
        <v>26411.427642759703</v>
      </c>
      <c r="E14" s="35">
        <v>16367.957052089956</v>
      </c>
      <c r="F14" s="36">
        <f t="shared" si="3"/>
        <v>0.61973011355094187</v>
      </c>
      <c r="G14" s="37">
        <v>147.78300283374259</v>
      </c>
      <c r="H14" s="37">
        <f t="shared" si="4"/>
        <v>91.585577127054449</v>
      </c>
      <c r="I14" s="38">
        <f t="shared" si="5"/>
        <v>882900632.84522915</v>
      </c>
      <c r="L14" s="49"/>
      <c r="M14" s="49">
        <v>2022</v>
      </c>
      <c r="N14" s="50">
        <v>25955.328677412239</v>
      </c>
      <c r="O14" s="50">
        <v>15602.233734966949</v>
      </c>
      <c r="P14" s="50">
        <v>0.60111871164801989</v>
      </c>
      <c r="Q14" s="50">
        <v>135.25146965018703</v>
      </c>
      <c r="R14" s="50">
        <v>81.302189184621682</v>
      </c>
      <c r="S14" s="50">
        <v>770232140.50520229</v>
      </c>
      <c r="T14" s="49"/>
      <c r="U14" s="52">
        <f t="shared" ref="U14:U15" si="6">E14/O14-1</f>
        <v>4.9077800661767146E-2</v>
      </c>
      <c r="V14" s="52"/>
      <c r="W14" s="52">
        <f t="shared" ref="W14:W15" si="7">G14/Q14-1</f>
        <v>9.2653582367474341E-2</v>
      </c>
      <c r="X14" s="52"/>
      <c r="Y14" s="52">
        <f t="shared" ref="Y14:Y15" si="8">I14/S14-1</f>
        <v>0.14627861707527101</v>
      </c>
    </row>
    <row r="15" spans="2:25" outlineLevel="1" x14ac:dyDescent="0.25">
      <c r="B15" s="28"/>
      <c r="C15" s="34">
        <v>2023</v>
      </c>
      <c r="D15" s="35">
        <v>26557.512478661796</v>
      </c>
      <c r="E15" s="35">
        <v>16683.424316191507</v>
      </c>
      <c r="F15" s="36">
        <f t="shared" si="3"/>
        <v>0.62819981086693122</v>
      </c>
      <c r="G15" s="37">
        <v>153.86406667463277</v>
      </c>
      <c r="H15" s="37">
        <f t="shared" si="4"/>
        <v>96.657377584221209</v>
      </c>
      <c r="I15" s="38">
        <f t="shared" si="5"/>
        <v>936947521.64190316</v>
      </c>
      <c r="L15" s="49"/>
      <c r="M15" s="49">
        <v>2023</v>
      </c>
      <c r="N15" s="50">
        <v>26099.141703924881</v>
      </c>
      <c r="O15" s="50">
        <v>15728.902147125897</v>
      </c>
      <c r="P15" s="50">
        <v>0.6026597474184574</v>
      </c>
      <c r="Q15" s="50">
        <v>140.3479368101801</v>
      </c>
      <c r="R15" s="50">
        <v>84.582052148724756</v>
      </c>
      <c r="S15" s="50">
        <v>805744422.09299099</v>
      </c>
      <c r="T15" s="49"/>
      <c r="U15" s="52">
        <f t="shared" si="6"/>
        <v>6.0685873695261572E-2</v>
      </c>
      <c r="V15" s="52"/>
      <c r="W15" s="52">
        <f t="shared" si="7"/>
        <v>9.6304442884209696E-2</v>
      </c>
      <c r="X15" s="52"/>
      <c r="Y15" s="52">
        <f t="shared" si="8"/>
        <v>0.16283463583663504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2.0055205641011931E-2</v>
      </c>
      <c r="E18" s="36">
        <f t="shared" si="10"/>
        <v>-5.3341841043138105E-2</v>
      </c>
      <c r="F18" s="36">
        <f t="shared" si="10"/>
        <v>-7.1953994527214626E-2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1.6221247379435644E-2</v>
      </c>
      <c r="E19" s="36">
        <f t="shared" si="10"/>
        <v>3.3602098968313898E-2</v>
      </c>
      <c r="F19" s="36">
        <f t="shared" si="10"/>
        <v>1.7103412897239378E-2</v>
      </c>
      <c r="G19" s="36">
        <f t="shared" si="10"/>
        <v>4.9496756624342719E-2</v>
      </c>
      <c r="H19" s="36">
        <f t="shared" si="10"/>
        <v>6.7446732987202163E-2</v>
      </c>
      <c r="I19" s="36">
        <f t="shared" si="10"/>
        <v>8.47620505073583E-2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-8.0197409006788067E-4</v>
      </c>
      <c r="E20" s="36">
        <f t="shared" si="10"/>
        <v>2.9474577269667179E-2</v>
      </c>
      <c r="F20" s="36">
        <f t="shared" si="10"/>
        <v>3.0300851857832045E-2</v>
      </c>
      <c r="G20" s="36">
        <f t="shared" si="10"/>
        <v>6.9202149942219293E-2</v>
      </c>
      <c r="H20" s="36">
        <f t="shared" si="10"/>
        <v>0.10159988589369418</v>
      </c>
      <c r="I20" s="36">
        <f t="shared" si="10"/>
        <v>0.10071643132758568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9.9778422615985907E-3</v>
      </c>
      <c r="E21" s="36">
        <f t="shared" si="10"/>
        <v>1.9862527877383185E-2</v>
      </c>
      <c r="F21" s="36">
        <f t="shared" si="10"/>
        <v>9.7870321527551152E-3</v>
      </c>
      <c r="G21" s="36">
        <f t="shared" si="10"/>
        <v>2.1854632335476687E-2</v>
      </c>
      <c r="H21" s="36">
        <f t="shared" si="10"/>
        <v>3.1855556477585756E-2</v>
      </c>
      <c r="I21" s="36">
        <f t="shared" si="10"/>
        <v>4.2151248456873125E-2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1.3115756227606967E-2</v>
      </c>
      <c r="E22" s="36">
        <f t="shared" si="10"/>
        <v>3.3800044834369825E-2</v>
      </c>
      <c r="F22" s="36">
        <f t="shared" si="10"/>
        <v>2.0416510630317353E-2</v>
      </c>
      <c r="G22" s="36">
        <f t="shared" si="10"/>
        <v>4.1522944685956409E-2</v>
      </c>
      <c r="H22" s="36">
        <f t="shared" si="10"/>
        <v>6.2787208957856722E-2</v>
      </c>
      <c r="I22" s="36">
        <f t="shared" si="10"/>
        <v>7.672646691236662E-2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9.6776248085090888E-3</v>
      </c>
      <c r="E23" s="36">
        <f t="shared" si="10"/>
        <v>1.3935762910836091E-2</v>
      </c>
      <c r="F23" s="36">
        <f t="shared" si="10"/>
        <v>4.2173244189052106E-3</v>
      </c>
      <c r="G23" s="36">
        <f t="shared" si="10"/>
        <v>1.0277340048659767E-2</v>
      </c>
      <c r="H23" s="36">
        <f t="shared" si="10"/>
        <v>1.4538007344713444E-2</v>
      </c>
      <c r="I23" s="36">
        <f t="shared" si="10"/>
        <v>2.4356325533767986E-2</v>
      </c>
      <c r="L23" s="49"/>
      <c r="M23" s="49">
        <v>2019</v>
      </c>
      <c r="N23" s="52">
        <f t="shared" ref="N23:S26" si="11">N11/N10-1</f>
        <v>9.6776248085090888E-3</v>
      </c>
      <c r="O23" s="52">
        <f t="shared" si="11"/>
        <v>1.3935762910836091E-2</v>
      </c>
      <c r="P23" s="52">
        <f t="shared" si="11"/>
        <v>4.2173244189052106E-3</v>
      </c>
      <c r="Q23" s="52">
        <f t="shared" si="11"/>
        <v>1.0277340048659767E-2</v>
      </c>
      <c r="R23" s="52">
        <f t="shared" si="11"/>
        <v>1.4538007344713444E-2</v>
      </c>
      <c r="S23" s="52">
        <f t="shared" si="11"/>
        <v>2.4356325533767986E-2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-0.10074235401920284</v>
      </c>
      <c r="E24" s="36">
        <f t="shared" si="10"/>
        <v>-0.309263992880626</v>
      </c>
      <c r="F24" s="36">
        <f t="shared" si="10"/>
        <v>-0.23188197486382678</v>
      </c>
      <c r="G24" s="36">
        <f t="shared" si="10"/>
        <v>-0.13613690395997724</v>
      </c>
      <c r="H24" s="36">
        <f t="shared" si="10"/>
        <v>-0.33645118468171742</v>
      </c>
      <c r="I24" s="36">
        <f t="shared" si="10"/>
        <v>-0.4032986543435344</v>
      </c>
      <c r="L24" s="49"/>
      <c r="M24" s="49">
        <v>2020</v>
      </c>
      <c r="N24" s="52">
        <f t="shared" si="11"/>
        <v>-0.10074235401920284</v>
      </c>
      <c r="O24" s="52">
        <f t="shared" si="11"/>
        <v>-0.309263992880626</v>
      </c>
      <c r="P24" s="52">
        <f t="shared" si="11"/>
        <v>-0.23188197486382678</v>
      </c>
      <c r="Q24" s="52">
        <f t="shared" si="11"/>
        <v>-0.13613690395997724</v>
      </c>
      <c r="R24" s="52">
        <f t="shared" si="11"/>
        <v>-0.33645118468171742</v>
      </c>
      <c r="S24" s="52">
        <f t="shared" si="11"/>
        <v>-0.4032986543435344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0.17009873179740431</v>
      </c>
      <c r="E25" s="36">
        <f t="shared" si="10"/>
        <v>0.36709563080493868</v>
      </c>
      <c r="F25" s="36">
        <f t="shared" si="10"/>
        <v>0.16835921076926952</v>
      </c>
      <c r="G25" s="36">
        <f t="shared" si="10"/>
        <v>0.17802145473358033</v>
      </c>
      <c r="H25" s="36">
        <f t="shared" si="10"/>
        <v>0.37635221712179301</v>
      </c>
      <c r="I25" s="36">
        <f t="shared" si="10"/>
        <v>0.61046798376075539</v>
      </c>
      <c r="L25" s="49"/>
      <c r="M25" s="49">
        <v>2021</v>
      </c>
      <c r="N25" s="52">
        <f t="shared" si="11"/>
        <v>0.14981803320248388</v>
      </c>
      <c r="O25" s="52">
        <f t="shared" si="11"/>
        <v>0.32117610434479693</v>
      </c>
      <c r="P25" s="52">
        <f t="shared" si="11"/>
        <v>0.14903059979416455</v>
      </c>
      <c r="Q25" s="52">
        <f t="shared" si="11"/>
        <v>0.11084121727070917</v>
      </c>
      <c r="R25" s="52">
        <f t="shared" si="11"/>
        <v>0.27639055015664327</v>
      </c>
      <c r="S25" s="52">
        <f t="shared" si="11"/>
        <v>0.46761687197934787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1.321799633235976E-5</v>
      </c>
      <c r="E26" s="36">
        <f t="shared" si="10"/>
        <v>0.11178234285002486</v>
      </c>
      <c r="F26" s="36">
        <f t="shared" si="10"/>
        <v>0.11176764750933788</v>
      </c>
      <c r="G26" s="36">
        <f t="shared" si="10"/>
        <v>5.4866890720816075E-2</v>
      </c>
      <c r="H26" s="36">
        <f t="shared" si="10"/>
        <v>0.17276688153217101</v>
      </c>
      <c r="I26" s="36">
        <f t="shared" si="10"/>
        <v>0.17278238316050998</v>
      </c>
      <c r="L26" s="49"/>
      <c r="M26" s="49">
        <v>2022</v>
      </c>
      <c r="N26" s="52">
        <f>N14/N13-1</f>
        <v>7.7805285426224557E-5</v>
      </c>
      <c r="O26" s="52">
        <f t="shared" si="11"/>
        <v>9.6605097684085983E-2</v>
      </c>
      <c r="P26" s="52">
        <f t="shared" si="11"/>
        <v>9.6519782649421293E-2</v>
      </c>
      <c r="Q26" s="52">
        <f t="shared" si="11"/>
        <v>2.3802962139542139E-2</v>
      </c>
      <c r="R26" s="52">
        <f t="shared" si="11"/>
        <v>0.12262020152108444</v>
      </c>
      <c r="S26" s="52">
        <f t="shared" si="11"/>
        <v>0.12270754730628886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5.5311222807805649E-3</v>
      </c>
      <c r="E27" s="36">
        <f t="shared" si="10"/>
        <v>1.9273466022521779E-2</v>
      </c>
      <c r="F27" s="36">
        <f t="shared" si="10"/>
        <v>1.3666751269289623E-2</v>
      </c>
      <c r="G27" s="36">
        <f t="shared" si="10"/>
        <v>4.1148601153621511E-2</v>
      </c>
      <c r="H27" s="36">
        <f t="shared" si="10"/>
        <v>5.5377720119957008E-2</v>
      </c>
      <c r="I27" s="36">
        <f t="shared" si="10"/>
        <v>6.1215143342352007E-2</v>
      </c>
      <c r="L27" s="49"/>
      <c r="M27" s="49">
        <v>2023</v>
      </c>
      <c r="N27" s="52">
        <f t="shared" ref="N27:S27" si="12">N15/N14-1</f>
        <v>5.5407900358355189E-3</v>
      </c>
      <c r="O27" s="52">
        <f t="shared" si="12"/>
        <v>8.1186075218873111E-3</v>
      </c>
      <c r="P27" s="52">
        <f t="shared" si="12"/>
        <v>2.5636130444395278E-3</v>
      </c>
      <c r="Q27" s="52">
        <f t="shared" si="12"/>
        <v>3.7681417977745602E-2</v>
      </c>
      <c r="R27" s="52">
        <f t="shared" si="12"/>
        <v>4.0341631596845895E-2</v>
      </c>
      <c r="S27" s="52">
        <f t="shared" si="12"/>
        <v>4.6105946143062626E-2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0.89925764598079716</v>
      </c>
      <c r="E30" s="39">
        <f t="shared" ref="E30:H30" si="13">E12/E$11</f>
        <v>0.690736007119374</v>
      </c>
      <c r="F30" s="39">
        <f t="shared" si="13"/>
        <v>0.76811802513617322</v>
      </c>
      <c r="G30" s="39">
        <f t="shared" si="13"/>
        <v>0.86386309604002276</v>
      </c>
      <c r="H30" s="39">
        <f t="shared" si="13"/>
        <v>0.66354881531828258</v>
      </c>
      <c r="I30" s="39">
        <f>I12/I$11</f>
        <v>0.5967013456564656</v>
      </c>
      <c r="L30" s="55"/>
      <c r="M30" s="53">
        <f>M12</f>
        <v>2020</v>
      </c>
      <c r="N30" s="54">
        <f>N12/N$11</f>
        <v>0.89925764598079716</v>
      </c>
      <c r="O30" s="54">
        <f t="shared" ref="O30:R30" si="14">O12/O$11</f>
        <v>0.690736007119374</v>
      </c>
      <c r="P30" s="54">
        <f t="shared" si="14"/>
        <v>0.76811802513617322</v>
      </c>
      <c r="Q30" s="54">
        <f t="shared" si="14"/>
        <v>0.86386309604002276</v>
      </c>
      <c r="R30" s="54">
        <f t="shared" si="14"/>
        <v>0.66354881531828258</v>
      </c>
      <c r="S30" s="54">
        <f>S12/S$11</f>
        <v>0.5967013456564656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1.0522202311212501</v>
      </c>
      <c r="E31" s="39">
        <f t="shared" si="15"/>
        <v>0.94430217737254507</v>
      </c>
      <c r="F31" s="39">
        <f t="shared" si="15"/>
        <v>0.89743776962574928</v>
      </c>
      <c r="G31" s="39">
        <f t="shared" si="15"/>
        <v>1.0176492610877221</v>
      </c>
      <c r="H31" s="39">
        <f t="shared" si="15"/>
        <v>0.9132768831318574</v>
      </c>
      <c r="I31" s="39">
        <f t="shared" si="15"/>
        <v>0.96096841304669778</v>
      </c>
      <c r="L31" s="49"/>
      <c r="M31" s="53">
        <f>M13</f>
        <v>2021</v>
      </c>
      <c r="N31" s="54">
        <f t="shared" ref="N31:S33" si="16">N13/N$11</f>
        <v>1.0339826578439357</v>
      </c>
      <c r="O31" s="54">
        <f t="shared" si="16"/>
        <v>0.91258390701665437</v>
      </c>
      <c r="P31" s="54">
        <f t="shared" si="16"/>
        <v>0.88259111513492639</v>
      </c>
      <c r="Q31" s="54">
        <f t="shared" si="16"/>
        <v>0.9596147331603424</v>
      </c>
      <c r="R31" s="54">
        <f t="shared" si="16"/>
        <v>0.84694743743989154</v>
      </c>
      <c r="S31" s="54">
        <f t="shared" si="16"/>
        <v>0.87572896241820963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1.0522341393644057</v>
      </c>
      <c r="E32" s="39">
        <f t="shared" si="15"/>
        <v>1.049858487117628</v>
      </c>
      <c r="F32" s="39">
        <f t="shared" si="15"/>
        <v>0.99774227792284631</v>
      </c>
      <c r="G32" s="39">
        <f t="shared" si="15"/>
        <v>1.0734845118879415</v>
      </c>
      <c r="H32" s="39">
        <f t="shared" si="15"/>
        <v>1.0710608822059695</v>
      </c>
      <c r="I32" s="39">
        <f t="shared" si="15"/>
        <v>1.1270068255948795</v>
      </c>
      <c r="L32" s="49"/>
      <c r="M32" s="53">
        <f>M14</f>
        <v>2022</v>
      </c>
      <c r="N32" s="54">
        <f t="shared" si="16"/>
        <v>1.034063107159755</v>
      </c>
      <c r="O32" s="54">
        <f t="shared" si="16"/>
        <v>1.000744164498923</v>
      </c>
      <c r="P32" s="54">
        <f t="shared" si="16"/>
        <v>0.96777861773605989</v>
      </c>
      <c r="Q32" s="54">
        <f t="shared" si="16"/>
        <v>0.98245640632230491</v>
      </c>
      <c r="R32" s="54">
        <f t="shared" si="16"/>
        <v>0.95080030289653705</v>
      </c>
      <c r="S32" s="54">
        <f t="shared" si="16"/>
        <v>0.98318751550162953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1.0580541750572421</v>
      </c>
      <c r="E33" s="39">
        <f t="shared" si="15"/>
        <v>1.0700928989975456</v>
      </c>
      <c r="F33" s="39">
        <f t="shared" si="15"/>
        <v>1.0113781734660723</v>
      </c>
      <c r="G33" s="39">
        <f t="shared" si="15"/>
        <v>1.1176568979122083</v>
      </c>
      <c r="H33" s="39">
        <f t="shared" si="15"/>
        <v>1.1303737919722059</v>
      </c>
      <c r="I33" s="39">
        <f t="shared" si="15"/>
        <v>1.1959967099714792</v>
      </c>
      <c r="L33" s="49"/>
      <c r="M33" s="53">
        <v>2023</v>
      </c>
      <c r="N33" s="54">
        <f t="shared" si="16"/>
        <v>1.0397926337203309</v>
      </c>
      <c r="O33" s="54">
        <f t="shared" si="16"/>
        <v>1.008868813600309</v>
      </c>
      <c r="P33" s="54">
        <f t="shared" si="16"/>
        <v>0.9702596276246177</v>
      </c>
      <c r="Q33" s="54">
        <f t="shared" si="16"/>
        <v>1.0194767568138496</v>
      </c>
      <c r="R33" s="54">
        <f t="shared" si="16"/>
        <v>0.98915713843815867</v>
      </c>
      <c r="S33" s="54">
        <f t="shared" si="16"/>
        <v>1.0285183061398793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C69B-2507-46ED-A246-402BA1CE5453}">
  <dimension ref="B2:Z44"/>
  <sheetViews>
    <sheetView zoomScaleNormal="100" workbookViewId="0">
      <selection activeCell="G44" sqref="G44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35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20911.596868888864</v>
      </c>
      <c r="E5" s="35">
        <v>14455.537701319916</v>
      </c>
      <c r="F5" s="36">
        <f t="shared" ref="F5:F9" si="0">E5/D5</f>
        <v>0.69126895434877467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21019.567134238325</v>
      </c>
      <c r="E6" s="35">
        <v>13902.774807484471</v>
      </c>
      <c r="F6" s="36">
        <f t="shared" si="0"/>
        <v>0.66142060484388077</v>
      </c>
      <c r="G6" s="37">
        <v>93.875593683994339</v>
      </c>
      <c r="H6" s="37">
        <f t="shared" si="1"/>
        <v>62.091251954545932</v>
      </c>
      <c r="I6" s="38">
        <f t="shared" si="2"/>
        <v>476372902.20123196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20895.25</v>
      </c>
      <c r="E7" s="35">
        <v>14767.785119047609</v>
      </c>
      <c r="F7" s="36">
        <f t="shared" si="0"/>
        <v>0.70675321515883316</v>
      </c>
      <c r="G7" s="37">
        <v>99.969710631402066</v>
      </c>
      <c r="H7" s="37">
        <f t="shared" si="1"/>
        <v>70.653914407241587</v>
      </c>
      <c r="I7" s="38">
        <f t="shared" si="2"/>
        <v>538860889.83153892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20482.916666666668</v>
      </c>
      <c r="E8" s="35">
        <v>14801.986228095608</v>
      </c>
      <c r="F8" s="36">
        <f t="shared" si="0"/>
        <v>0.72265031728532836</v>
      </c>
      <c r="G8" s="37">
        <v>106.06445997534757</v>
      </c>
      <c r="H8" s="37">
        <f t="shared" si="1"/>
        <v>76.647515653881939</v>
      </c>
      <c r="I8" s="38">
        <f t="shared" si="2"/>
        <v>573037106.68360484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20469.916666666668</v>
      </c>
      <c r="E9" s="35">
        <v>15401.123764700227</v>
      </c>
      <c r="F9" s="36">
        <f t="shared" si="0"/>
        <v>0.7523784300392149</v>
      </c>
      <c r="G9" s="37">
        <v>113.29549562040471</v>
      </c>
      <c r="H9" s="37">
        <f t="shared" si="1"/>
        <v>85.241087125394841</v>
      </c>
      <c r="I9" s="38">
        <f t="shared" si="2"/>
        <v>636880451.76201046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20970.833333333332</v>
      </c>
      <c r="E10" s="35">
        <v>15754.960330261123</v>
      </c>
      <c r="F10" s="36">
        <f>E10/D10</f>
        <v>0.75127965016146825</v>
      </c>
      <c r="G10" s="37">
        <v>119.34088954791342</v>
      </c>
      <c r="H10" s="37">
        <f>(I10/365)/D10</f>
        <v>89.658381749514803</v>
      </c>
      <c r="I10" s="38">
        <f>E10*G10*365</f>
        <v>686277007.92098927</v>
      </c>
      <c r="L10" s="49"/>
      <c r="M10" s="49">
        <v>2018</v>
      </c>
      <c r="N10" s="50">
        <v>20970.833333333332</v>
      </c>
      <c r="O10" s="50">
        <v>15754.960330261123</v>
      </c>
      <c r="P10" s="50">
        <v>0.75127965016146825</v>
      </c>
      <c r="Q10" s="50">
        <v>119.34088954791342</v>
      </c>
      <c r="R10" s="50">
        <v>89.658381749514803</v>
      </c>
      <c r="S10" s="50">
        <v>686277007.92098927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21059.583333333332</v>
      </c>
      <c r="E11" s="35">
        <v>15865.329639601738</v>
      </c>
      <c r="F11" s="36">
        <f t="shared" ref="F11:F15" si="3">E11/D11</f>
        <v>0.75335439398223636</v>
      </c>
      <c r="G11" s="37">
        <v>124.62260706282311</v>
      </c>
      <c r="H11" s="37">
        <f t="shared" ref="H11:H15" si="4">(I11/365)/D11</f>
        <v>93.884988620299467</v>
      </c>
      <c r="I11" s="38">
        <f t="shared" ref="I11:I15" si="5">E11*G11*365</f>
        <v>721670240.68336058</v>
      </c>
      <c r="L11" s="49"/>
      <c r="M11" s="49">
        <v>2019</v>
      </c>
      <c r="N11" s="50">
        <v>21059.583333333332</v>
      </c>
      <c r="O11" s="50">
        <v>15865.329639601738</v>
      </c>
      <c r="P11" s="50">
        <v>0.75335439398223636</v>
      </c>
      <c r="Q11" s="50">
        <v>124.62260706282311</v>
      </c>
      <c r="R11" s="50">
        <v>93.884988620299467</v>
      </c>
      <c r="S11" s="50">
        <v>721670240.68336058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21163</v>
      </c>
      <c r="E12" s="35">
        <v>11524.551578407378</v>
      </c>
      <c r="F12" s="36">
        <f t="shared" si="3"/>
        <v>0.5445613371642668</v>
      </c>
      <c r="G12" s="37">
        <v>101.65382766202947</v>
      </c>
      <c r="H12" s="37">
        <f t="shared" si="4"/>
        <v>55.356744319500699</v>
      </c>
      <c r="I12" s="38">
        <f t="shared" si="5"/>
        <v>427602894.71226156</v>
      </c>
      <c r="L12" s="49"/>
      <c r="M12" s="49">
        <v>2020</v>
      </c>
      <c r="N12" s="50">
        <v>21163</v>
      </c>
      <c r="O12" s="50">
        <v>11524.551578407378</v>
      </c>
      <c r="P12" s="50">
        <v>0.5445613371642668</v>
      </c>
      <c r="Q12" s="50">
        <v>101.65382766202947</v>
      </c>
      <c r="R12" s="50">
        <v>55.356744319500699</v>
      </c>
      <c r="S12" s="50">
        <v>427602894.71226156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21513.421596732402</v>
      </c>
      <c r="E13" s="35">
        <v>14372.36477331604</v>
      </c>
      <c r="F13" s="36">
        <f t="shared" si="3"/>
        <v>0.66806503599125333</v>
      </c>
      <c r="G13" s="37">
        <v>117.05761980035803</v>
      </c>
      <c r="H13" s="37">
        <f t="shared" si="4"/>
        <v>78.202102984976648</v>
      </c>
      <c r="I13" s="38">
        <f t="shared" si="5"/>
        <v>614074106.11241412</v>
      </c>
      <c r="L13" s="49"/>
      <c r="M13" s="49">
        <v>2021</v>
      </c>
      <c r="N13" s="50">
        <v>21395.819498704386</v>
      </c>
      <c r="O13" s="50">
        <v>14127.861889833017</v>
      </c>
      <c r="P13" s="50">
        <v>0.66030945394209006</v>
      </c>
      <c r="Q13" s="50">
        <v>115.33613283281881</v>
      </c>
      <c r="R13" s="50">
        <v>76.15753889063096</v>
      </c>
      <c r="S13" s="50">
        <v>594750328.78286731</v>
      </c>
      <c r="T13" s="49"/>
      <c r="U13" s="52">
        <f>E13/O13-1</f>
        <v>1.7306432168548991E-2</v>
      </c>
      <c r="V13" s="52"/>
      <c r="W13" s="52">
        <f>G13/Q13-1</f>
        <v>1.4925825283517602E-2</v>
      </c>
      <c r="X13" s="52"/>
      <c r="Y13" s="52">
        <f>I13/S13-1</f>
        <v>3.2490570234895211E-2</v>
      </c>
    </row>
    <row r="14" spans="2:25" outlineLevel="1" x14ac:dyDescent="0.25">
      <c r="B14" s="28"/>
      <c r="C14" s="34">
        <v>2022</v>
      </c>
      <c r="D14" s="35">
        <v>21665.580858601901</v>
      </c>
      <c r="E14" s="35">
        <v>16023.982935997752</v>
      </c>
      <c r="F14" s="36">
        <f t="shared" si="3"/>
        <v>0.73960550795183222</v>
      </c>
      <c r="G14" s="37">
        <v>120.92865643016756</v>
      </c>
      <c r="H14" s="37">
        <f t="shared" si="4"/>
        <v>89.439500364966662</v>
      </c>
      <c r="I14" s="38">
        <f t="shared" si="5"/>
        <v>707281935.39520097</v>
      </c>
      <c r="L14" s="49"/>
      <c r="M14" s="49">
        <v>2022</v>
      </c>
      <c r="N14" s="50">
        <v>21547.594011417223</v>
      </c>
      <c r="O14" s="50">
        <v>15866.771815789833</v>
      </c>
      <c r="P14" s="50">
        <v>0.73635932658572711</v>
      </c>
      <c r="Q14" s="50">
        <v>118.32499826389248</v>
      </c>
      <c r="R14" s="50">
        <v>87.1297160398572</v>
      </c>
      <c r="S14" s="50">
        <v>685264047.85827219</v>
      </c>
      <c r="T14" s="49"/>
      <c r="U14" s="52">
        <f t="shared" ref="U14:U15" si="6">E14/O14-1</f>
        <v>9.9081982165691862E-3</v>
      </c>
      <c r="V14" s="52"/>
      <c r="W14" s="52">
        <f t="shared" ref="W14:W15" si="7">G14/Q14-1</f>
        <v>2.2004294988184236E-2</v>
      </c>
      <c r="X14" s="52"/>
      <c r="Y14" s="52">
        <f t="shared" ref="Y14:Y15" si="8">I14/S14-1</f>
        <v>3.2130516121112063E-2</v>
      </c>
    </row>
    <row r="15" spans="2:25" outlineLevel="1" x14ac:dyDescent="0.25">
      <c r="B15" s="28"/>
      <c r="C15" s="34">
        <v>2023</v>
      </c>
      <c r="D15" s="35">
        <v>21737.644690927347</v>
      </c>
      <c r="E15" s="35">
        <v>16310.615770108139</v>
      </c>
      <c r="F15" s="36">
        <f t="shared" si="3"/>
        <v>0.75033960679814171</v>
      </c>
      <c r="G15" s="37">
        <v>122.8507432539562</v>
      </c>
      <c r="H15" s="37">
        <f t="shared" si="4"/>
        <v>92.179778388032958</v>
      </c>
      <c r="I15" s="38">
        <f t="shared" si="5"/>
        <v>731376513.65493166</v>
      </c>
      <c r="L15" s="49"/>
      <c r="M15" s="49">
        <v>2023</v>
      </c>
      <c r="N15" s="50">
        <v>21619.43198864337</v>
      </c>
      <c r="O15" s="50">
        <v>16650.409602575481</v>
      </c>
      <c r="P15" s="50">
        <v>0.7701594385699817</v>
      </c>
      <c r="Q15" s="50">
        <v>122.44038898634805</v>
      </c>
      <c r="R15" s="50">
        <v>94.29862124001599</v>
      </c>
      <c r="S15" s="50">
        <v>744119159.41029882</v>
      </c>
      <c r="T15" s="49"/>
      <c r="U15" s="52">
        <f t="shared" si="6"/>
        <v>-2.0407535945228816E-2</v>
      </c>
      <c r="V15" s="52"/>
      <c r="W15" s="52">
        <f t="shared" si="7"/>
        <v>3.3514616459924262E-3</v>
      </c>
      <c r="X15" s="52"/>
      <c r="Y15" s="52">
        <f t="shared" si="8"/>
        <v>-1.7124469373245965E-2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5.1631764913224742E-3</v>
      </c>
      <c r="E18" s="36">
        <f t="shared" si="10"/>
        <v>-3.8238833121024052E-2</v>
      </c>
      <c r="F18" s="36">
        <f t="shared" si="10"/>
        <v>-4.3179068461150827E-2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-5.9143527287880415E-3</v>
      </c>
      <c r="E19" s="36">
        <f t="shared" si="10"/>
        <v>6.2218537201470303E-2</v>
      </c>
      <c r="F19" s="36">
        <f t="shared" si="10"/>
        <v>6.8538249312103838E-2</v>
      </c>
      <c r="G19" s="36">
        <f t="shared" si="10"/>
        <v>6.4916947081281373E-2</v>
      </c>
      <c r="H19" s="36">
        <f t="shared" si="10"/>
        <v>0.13790449029702234</v>
      </c>
      <c r="I19" s="36">
        <f t="shared" si="10"/>
        <v>0.13117452176973421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-1.9733352476439925E-2</v>
      </c>
      <c r="E20" s="36">
        <f t="shared" si="10"/>
        <v>2.3159267806440731E-3</v>
      </c>
      <c r="F20" s="36">
        <f t="shared" si="10"/>
        <v>2.2493144403909815E-2</v>
      </c>
      <c r="G20" s="36">
        <f t="shared" si="10"/>
        <v>6.0965959643690892E-2</v>
      </c>
      <c r="H20" s="36">
        <f t="shared" si="10"/>
        <v>8.4830420181589261E-2</v>
      </c>
      <c r="I20" s="36">
        <f t="shared" si="10"/>
        <v>6.3423079122981507E-2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-6.3467523749460852E-4</v>
      </c>
      <c r="E21" s="36">
        <f t="shared" si="10"/>
        <v>4.0476833809465207E-2</v>
      </c>
      <c r="F21" s="36">
        <f t="shared" si="10"/>
        <v>4.1137618074481352E-2</v>
      </c>
      <c r="G21" s="36">
        <f t="shared" si="10"/>
        <v>6.8175858781893917E-2</v>
      </c>
      <c r="H21" s="36">
        <f t="shared" si="10"/>
        <v>0.11211806929684442</v>
      </c>
      <c r="I21" s="36">
        <f t="shared" si="10"/>
        <v>0.11141223549709123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2.4470869853728372E-2</v>
      </c>
      <c r="E22" s="36">
        <f t="shared" si="10"/>
        <v>2.2974723855664347E-2</v>
      </c>
      <c r="F22" s="36">
        <f t="shared" si="10"/>
        <v>-1.4604085309694037E-3</v>
      </c>
      <c r="G22" s="36">
        <f t="shared" si="10"/>
        <v>5.3359525852322731E-2</v>
      </c>
      <c r="H22" s="36">
        <f t="shared" si="10"/>
        <v>5.1821190614590007E-2</v>
      </c>
      <c r="I22" s="36">
        <f t="shared" si="10"/>
        <v>7.7560170079513435E-2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4.2320683488972222E-3</v>
      </c>
      <c r="E23" s="36">
        <f t="shared" si="10"/>
        <v>7.0053689141078568E-3</v>
      </c>
      <c r="F23" s="36">
        <f t="shared" si="10"/>
        <v>2.7616132292711537E-3</v>
      </c>
      <c r="G23" s="36">
        <f t="shared" si="10"/>
        <v>4.4257400249971823E-2</v>
      </c>
      <c r="H23" s="36">
        <f t="shared" si="10"/>
        <v>4.7141235301266571E-2</v>
      </c>
      <c r="I23" s="36">
        <f t="shared" si="10"/>
        <v>5.1572808580010232E-2</v>
      </c>
      <c r="L23" s="49"/>
      <c r="M23" s="49">
        <v>2019</v>
      </c>
      <c r="N23" s="52">
        <f t="shared" ref="N23:S26" si="11">N11/N10-1</f>
        <v>4.2320683488972222E-3</v>
      </c>
      <c r="O23" s="52">
        <f t="shared" si="11"/>
        <v>7.0053689141078568E-3</v>
      </c>
      <c r="P23" s="52">
        <f t="shared" si="11"/>
        <v>2.7616132292711537E-3</v>
      </c>
      <c r="Q23" s="52">
        <f t="shared" si="11"/>
        <v>4.4257400249971823E-2</v>
      </c>
      <c r="R23" s="52">
        <f t="shared" si="11"/>
        <v>4.7141235301266571E-2</v>
      </c>
      <c r="S23" s="52">
        <f t="shared" si="11"/>
        <v>5.1572808580010232E-2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4.910670122469929E-3</v>
      </c>
      <c r="E24" s="36">
        <f t="shared" si="10"/>
        <v>-0.27360150465195909</v>
      </c>
      <c r="F24" s="36">
        <f t="shared" si="10"/>
        <v>-0.27715117677125112</v>
      </c>
      <c r="G24" s="36">
        <f t="shared" si="10"/>
        <v>-0.18430668353146329</v>
      </c>
      <c r="H24" s="36">
        <f t="shared" si="10"/>
        <v>-0.41037704607516279</v>
      </c>
      <c r="I24" s="36">
        <f t="shared" si="10"/>
        <v>-0.40748160225180152</v>
      </c>
      <c r="L24" s="49"/>
      <c r="M24" s="49">
        <v>2020</v>
      </c>
      <c r="N24" s="52">
        <f t="shared" si="11"/>
        <v>4.910670122469929E-3</v>
      </c>
      <c r="O24" s="52">
        <f t="shared" si="11"/>
        <v>-0.27360150465195909</v>
      </c>
      <c r="P24" s="52">
        <f t="shared" si="11"/>
        <v>-0.27715117677125112</v>
      </c>
      <c r="Q24" s="52">
        <f t="shared" si="11"/>
        <v>-0.18430668353146329</v>
      </c>
      <c r="R24" s="52">
        <f t="shared" si="11"/>
        <v>-0.41037704607516279</v>
      </c>
      <c r="S24" s="52">
        <f t="shared" si="11"/>
        <v>-0.40748160225180152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1.6558219379691153E-2</v>
      </c>
      <c r="E25" s="36">
        <f t="shared" si="10"/>
        <v>0.24710837341770242</v>
      </c>
      <c r="F25" s="36">
        <f t="shared" si="10"/>
        <v>0.2267948353992888</v>
      </c>
      <c r="G25" s="36">
        <f t="shared" si="10"/>
        <v>0.15153184580065049</v>
      </c>
      <c r="H25" s="36">
        <f t="shared" si="10"/>
        <v>0.41269332122604863</v>
      </c>
      <c r="I25" s="36">
        <f t="shared" si="10"/>
        <v>0.43608500715513387</v>
      </c>
      <c r="L25" s="49"/>
      <c r="M25" s="49">
        <v>2021</v>
      </c>
      <c r="N25" s="52">
        <f t="shared" si="11"/>
        <v>1.1001252124197336E-2</v>
      </c>
      <c r="O25" s="52">
        <f t="shared" si="11"/>
        <v>0.22589254720359375</v>
      </c>
      <c r="P25" s="52">
        <f t="shared" si="11"/>
        <v>0.21255294652493451</v>
      </c>
      <c r="Q25" s="52">
        <f t="shared" si="11"/>
        <v>0.13459704848772813</v>
      </c>
      <c r="R25" s="52">
        <f t="shared" si="11"/>
        <v>0.37575899426228898</v>
      </c>
      <c r="S25" s="52">
        <f t="shared" si="11"/>
        <v>0.3908940658203004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7.0727597274722331E-3</v>
      </c>
      <c r="E26" s="36">
        <f t="shared" si="10"/>
        <v>0.11491624299350733</v>
      </c>
      <c r="F26" s="36">
        <f t="shared" si="10"/>
        <v>0.10708608908776296</v>
      </c>
      <c r="G26" s="36">
        <f t="shared" si="10"/>
        <v>3.3069497196437148E-2</v>
      </c>
      <c r="H26" s="36">
        <f t="shared" si="10"/>
        <v>0.14369686940706461</v>
      </c>
      <c r="I26" s="36">
        <f t="shared" si="10"/>
        <v>0.15178596256544319</v>
      </c>
      <c r="L26" s="49"/>
      <c r="M26" s="49">
        <v>2022</v>
      </c>
      <c r="N26" s="52">
        <f>N14/N13-1</f>
        <v>7.0936526979967773E-3</v>
      </c>
      <c r="O26" s="52">
        <f t="shared" si="11"/>
        <v>0.12308372912451859</v>
      </c>
      <c r="P26" s="52">
        <f t="shared" si="11"/>
        <v>0.11517307860672665</v>
      </c>
      <c r="Q26" s="52">
        <f t="shared" si="11"/>
        <v>2.5914389165501817E-2</v>
      </c>
      <c r="R26" s="52">
        <f t="shared" si="11"/>
        <v>0.14407210775263191</v>
      </c>
      <c r="S26" s="52">
        <f t="shared" si="11"/>
        <v>0.15218775794649431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3.3261897198031409E-3</v>
      </c>
      <c r="E27" s="36">
        <f t="shared" si="10"/>
        <v>1.7887739599776298E-2</v>
      </c>
      <c r="F27" s="36">
        <f t="shared" si="10"/>
        <v>1.4513275970638784E-2</v>
      </c>
      <c r="G27" s="36">
        <f t="shared" si="10"/>
        <v>1.5894386661763571E-2</v>
      </c>
      <c r="H27" s="36">
        <f t="shared" si="10"/>
        <v>3.0638342252408801E-2</v>
      </c>
      <c r="I27" s="36">
        <f t="shared" si="10"/>
        <v>3.4066440911243667E-2</v>
      </c>
      <c r="L27" s="49"/>
      <c r="M27" s="49">
        <v>2023</v>
      </c>
      <c r="N27" s="52">
        <f t="shared" ref="N27:S27" si="12">N15/N14-1</f>
        <v>3.3339210488225746E-3</v>
      </c>
      <c r="O27" s="52">
        <f t="shared" si="12"/>
        <v>4.9388608841390846E-2</v>
      </c>
      <c r="P27" s="52">
        <f t="shared" si="12"/>
        <v>4.5901655297795108E-2</v>
      </c>
      <c r="Q27" s="52">
        <f t="shared" si="12"/>
        <v>3.4780399601420431E-2</v>
      </c>
      <c r="R27" s="52">
        <f t="shared" si="12"/>
        <v>8.22785328128397E-2</v>
      </c>
      <c r="S27" s="52">
        <f t="shared" si="12"/>
        <v>8.5886763994073023E-2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1.0049106701224699</v>
      </c>
      <c r="E30" s="39">
        <f t="shared" ref="E30:H30" si="13">E12/E$11</f>
        <v>0.72639849534804091</v>
      </c>
      <c r="F30" s="39">
        <f t="shared" si="13"/>
        <v>0.72284882322874888</v>
      </c>
      <c r="G30" s="39">
        <f t="shared" si="13"/>
        <v>0.81569331646853671</v>
      </c>
      <c r="H30" s="39">
        <f t="shared" si="13"/>
        <v>0.58962295392483721</v>
      </c>
      <c r="I30" s="39">
        <f>I12/I$11</f>
        <v>0.59251839774819848</v>
      </c>
      <c r="L30" s="55"/>
      <c r="M30" s="53">
        <f>M12</f>
        <v>2020</v>
      </c>
      <c r="N30" s="54">
        <f>N12/N$11</f>
        <v>1.0049106701224699</v>
      </c>
      <c r="O30" s="54">
        <f t="shared" ref="O30:R30" si="14">O12/O$11</f>
        <v>0.72639849534804091</v>
      </c>
      <c r="P30" s="54">
        <f t="shared" si="14"/>
        <v>0.72284882322874888</v>
      </c>
      <c r="Q30" s="54">
        <f t="shared" si="14"/>
        <v>0.81569331646853671</v>
      </c>
      <c r="R30" s="54">
        <f t="shared" si="14"/>
        <v>0.58962295392483721</v>
      </c>
      <c r="S30" s="54">
        <f>S12/S$11</f>
        <v>0.59251839774819848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1.0215502014553501</v>
      </c>
      <c r="E31" s="39">
        <f t="shared" si="15"/>
        <v>0.90589764598656175</v>
      </c>
      <c r="F31" s="39">
        <f t="shared" si="15"/>
        <v>0.88678720311148262</v>
      </c>
      <c r="G31" s="39">
        <f t="shared" si="15"/>
        <v>0.93929683032026834</v>
      </c>
      <c r="H31" s="39">
        <f t="shared" si="15"/>
        <v>0.83295640905119173</v>
      </c>
      <c r="I31" s="39">
        <f t="shared" si="15"/>
        <v>0.85090678746977011</v>
      </c>
      <c r="L31" s="49"/>
      <c r="M31" s="53">
        <f>M13</f>
        <v>2021</v>
      </c>
      <c r="N31" s="54">
        <f t="shared" ref="N31:S33" si="16">N13/N$11</f>
        <v>1.0159659457667833</v>
      </c>
      <c r="O31" s="54">
        <f t="shared" si="16"/>
        <v>0.89048650174706767</v>
      </c>
      <c r="P31" s="54">
        <f t="shared" si="16"/>
        <v>0.87649247049810097</v>
      </c>
      <c r="Q31" s="54">
        <f t="shared" si="16"/>
        <v>0.92548322933636806</v>
      </c>
      <c r="R31" s="54">
        <f t="shared" si="16"/>
        <v>0.81117908208559397</v>
      </c>
      <c r="S31" s="54">
        <f t="shared" si="16"/>
        <v>0.82413032331732172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1.0287753805797948</v>
      </c>
      <c r="E32" s="39">
        <f t="shared" si="15"/>
        <v>1.0099999999999998</v>
      </c>
      <c r="F32" s="39">
        <f t="shared" si="15"/>
        <v>0.98174977654576689</v>
      </c>
      <c r="G32" s="39">
        <f t="shared" si="15"/>
        <v>0.97035890421716664</v>
      </c>
      <c r="H32" s="39">
        <f t="shared" si="15"/>
        <v>0.95264963738439845</v>
      </c>
      <c r="I32" s="39">
        <f t="shared" si="15"/>
        <v>0.98006249325933803</v>
      </c>
      <c r="L32" s="49"/>
      <c r="M32" s="53">
        <f>M14</f>
        <v>2022</v>
      </c>
      <c r="N32" s="54">
        <f t="shared" si="16"/>
        <v>1.0231728553390447</v>
      </c>
      <c r="O32" s="54">
        <f t="shared" si="16"/>
        <v>1.0000909011171439</v>
      </c>
      <c r="P32" s="54">
        <f t="shared" si="16"/>
        <v>0.97744080670098277</v>
      </c>
      <c r="Q32" s="54">
        <f t="shared" si="16"/>
        <v>0.94946656190753609</v>
      </c>
      <c r="R32" s="54">
        <f t="shared" si="16"/>
        <v>0.92804736220651074</v>
      </c>
      <c r="S32" s="54">
        <f t="shared" si="16"/>
        <v>0.94955286947870432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1.0321972826746659</v>
      </c>
      <c r="E33" s="39">
        <f t="shared" si="15"/>
        <v>1.028066616995774</v>
      </c>
      <c r="F33" s="39">
        <f t="shared" si="15"/>
        <v>0.99599818198688872</v>
      </c>
      <c r="G33" s="39">
        <f t="shared" si="15"/>
        <v>0.98578216384147943</v>
      </c>
      <c r="H33" s="39">
        <f t="shared" si="15"/>
        <v>0.98183724302121489</v>
      </c>
      <c r="I33" s="39">
        <f t="shared" si="15"/>
        <v>1.0134497342752835</v>
      </c>
      <c r="L33" s="49"/>
      <c r="M33" s="53">
        <v>2023</v>
      </c>
      <c r="N33" s="54">
        <f t="shared" si="16"/>
        <v>1.0265840328580433</v>
      </c>
      <c r="O33" s="54">
        <f t="shared" si="16"/>
        <v>1.0494839994382525</v>
      </c>
      <c r="P33" s="54">
        <f t="shared" si="16"/>
        <v>1.0223069576841701</v>
      </c>
      <c r="Q33" s="54">
        <f t="shared" si="16"/>
        <v>0.98248938833886712</v>
      </c>
      <c r="R33" s="54">
        <f t="shared" si="16"/>
        <v>1.0044057375496884</v>
      </c>
      <c r="S33" s="54">
        <f t="shared" si="16"/>
        <v>1.0311068926795166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A762-3F0A-4D94-A358-6A976094C66E}">
  <dimension ref="B2:Z44"/>
  <sheetViews>
    <sheetView zoomScaleNormal="100" workbookViewId="0">
      <selection activeCell="J45" sqref="J45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36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14199.527786488494</v>
      </c>
      <c r="E5" s="35">
        <v>6796.2747022192734</v>
      </c>
      <c r="F5" s="36">
        <f t="shared" ref="F5:F9" si="0">E5/D5</f>
        <v>0.47862681100467597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14393.052662764714</v>
      </c>
      <c r="E6" s="35">
        <v>7913.8312307496535</v>
      </c>
      <c r="F6" s="36">
        <f t="shared" si="0"/>
        <v>0.54983688423672539</v>
      </c>
      <c r="G6" s="37">
        <v>137.46173773670282</v>
      </c>
      <c r="H6" s="37">
        <f t="shared" si="1"/>
        <v>75.581533578914559</v>
      </c>
      <c r="I6" s="38">
        <f t="shared" si="2"/>
        <v>397064882.49385047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14354.5</v>
      </c>
      <c r="E7" s="35">
        <v>8476.6297811059831</v>
      </c>
      <c r="F7" s="36">
        <f t="shared" si="0"/>
        <v>0.59052072737510763</v>
      </c>
      <c r="G7" s="37">
        <v>140.57900092357815</v>
      </c>
      <c r="H7" s="37">
        <f t="shared" si="1"/>
        <v>83.0148138790573</v>
      </c>
      <c r="I7" s="38">
        <f t="shared" si="2"/>
        <v>434947193.22682875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14332.666666666666</v>
      </c>
      <c r="E8" s="35">
        <v>8996.3695100463974</v>
      </c>
      <c r="F8" s="36">
        <f t="shared" si="0"/>
        <v>0.62768288130004168</v>
      </c>
      <c r="G8" s="37">
        <v>143.8987209615365</v>
      </c>
      <c r="H8" s="37">
        <f t="shared" si="1"/>
        <v>90.322763788527936</v>
      </c>
      <c r="I8" s="38">
        <f t="shared" si="2"/>
        <v>472516614.01446009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14255.083333333334</v>
      </c>
      <c r="E9" s="35">
        <v>9080.1652445091986</v>
      </c>
      <c r="F9" s="36">
        <f t="shared" si="0"/>
        <v>0.63697735272277367</v>
      </c>
      <c r="G9" s="37">
        <v>150.21893404740126</v>
      </c>
      <c r="H9" s="37">
        <f t="shared" si="1"/>
        <v>95.686058938350584</v>
      </c>
      <c r="I9" s="38">
        <f t="shared" si="2"/>
        <v>497864651.56161791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14359.833333333334</v>
      </c>
      <c r="E10" s="35">
        <v>9023.4720302099249</v>
      </c>
      <c r="F10" s="36">
        <f>E10/D10</f>
        <v>0.62838278277672155</v>
      </c>
      <c r="G10" s="37">
        <v>152.42570074208695</v>
      </c>
      <c r="H10" s="37">
        <f>(I10/365)/D10</f>
        <v>95.781685999004381</v>
      </c>
      <c r="I10" s="38">
        <f>E10*G10*365</f>
        <v>502024302.27594995</v>
      </c>
      <c r="L10" s="49"/>
      <c r="M10" s="49">
        <v>2018</v>
      </c>
      <c r="N10" s="50">
        <v>14359.833333333334</v>
      </c>
      <c r="O10" s="50">
        <v>9023.4720302099249</v>
      </c>
      <c r="P10" s="50">
        <v>0.62838278277672155</v>
      </c>
      <c r="Q10" s="50">
        <v>152.42570074208695</v>
      </c>
      <c r="R10" s="50">
        <v>95.781685999004381</v>
      </c>
      <c r="S10" s="50">
        <v>502024302.27594995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14552.916666666666</v>
      </c>
      <c r="E11" s="35">
        <v>9330.1779386590315</v>
      </c>
      <c r="F11" s="36">
        <f t="shared" ref="F11:F15" si="3">E11/D11</f>
        <v>0.64112082494292888</v>
      </c>
      <c r="G11" s="37">
        <v>158.85169422931128</v>
      </c>
      <c r="H11" s="37">
        <f t="shared" ref="H11:H15" si="4">(I11/365)/D11</f>
        <v>101.84312924787794</v>
      </c>
      <c r="I11" s="38">
        <f t="shared" ref="I11:I15" si="5">E11*G11*365</f>
        <v>540971819.15117955</v>
      </c>
      <c r="L11" s="49"/>
      <c r="M11" s="49">
        <v>2019</v>
      </c>
      <c r="N11" s="50">
        <v>14552.916666666666</v>
      </c>
      <c r="O11" s="50">
        <v>9330.1779386590315</v>
      </c>
      <c r="P11" s="50">
        <v>0.64112082494292888</v>
      </c>
      <c r="Q11" s="50">
        <v>158.85169422931128</v>
      </c>
      <c r="R11" s="50">
        <v>101.84312924787794</v>
      </c>
      <c r="S11" s="50">
        <v>540971819.15117955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13786.75</v>
      </c>
      <c r="E12" s="35">
        <v>6612.6262266933891</v>
      </c>
      <c r="F12" s="36">
        <f t="shared" si="3"/>
        <v>0.47963633392158334</v>
      </c>
      <c r="G12" s="37">
        <v>143.41820771282389</v>
      </c>
      <c r="H12" s="37">
        <f t="shared" si="4"/>
        <v>68.788583364983012</v>
      </c>
      <c r="I12" s="38">
        <f t="shared" si="5"/>
        <v>346155415.62312049</v>
      </c>
      <c r="L12" s="49"/>
      <c r="M12" s="49">
        <v>2020</v>
      </c>
      <c r="N12" s="50">
        <v>13786.75</v>
      </c>
      <c r="O12" s="50">
        <v>6612.6262266933891</v>
      </c>
      <c r="P12" s="50">
        <v>0.47963633392158334</v>
      </c>
      <c r="Q12" s="50">
        <v>143.41820771282389</v>
      </c>
      <c r="R12" s="50">
        <v>68.788583364983012</v>
      </c>
      <c r="S12" s="50">
        <v>346155415.62312049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14826.510603954144</v>
      </c>
      <c r="E13" s="35">
        <v>8493.9123947770986</v>
      </c>
      <c r="F13" s="36">
        <f t="shared" si="3"/>
        <v>0.57288681212097348</v>
      </c>
      <c r="G13" s="37">
        <v>161.33537653659334</v>
      </c>
      <c r="H13" s="37">
        <f t="shared" si="4"/>
        <v>92.426909546385858</v>
      </c>
      <c r="I13" s="38">
        <f t="shared" si="5"/>
        <v>500184522.38527316</v>
      </c>
      <c r="L13" s="49"/>
      <c r="M13" s="49">
        <v>2021</v>
      </c>
      <c r="N13" s="50">
        <v>14633.745389245123</v>
      </c>
      <c r="O13" s="50">
        <v>8755.43753948638</v>
      </c>
      <c r="P13" s="50">
        <v>0.59830462445527255</v>
      </c>
      <c r="Q13" s="50">
        <v>160.42336114144683</v>
      </c>
      <c r="R13" s="50">
        <v>95.982038841585918</v>
      </c>
      <c r="S13" s="50">
        <v>512670502.19716752</v>
      </c>
      <c r="T13" s="49"/>
      <c r="U13" s="52">
        <f>E13/O13-1</f>
        <v>-2.9870025744552664E-2</v>
      </c>
      <c r="V13" s="52"/>
      <c r="W13" s="52">
        <f>G13/Q13-1</f>
        <v>5.685053527474615E-3</v>
      </c>
      <c r="X13" s="52"/>
      <c r="Y13" s="52">
        <f>I13/S13-1</f>
        <v>-2.4354784912302918E-2</v>
      </c>
    </row>
    <row r="14" spans="2:25" outlineLevel="1" x14ac:dyDescent="0.25">
      <c r="B14" s="28"/>
      <c r="C14" s="34">
        <v>2022</v>
      </c>
      <c r="D14" s="35">
        <v>14968.68947275989</v>
      </c>
      <c r="E14" s="35">
        <v>9561.5826969644731</v>
      </c>
      <c r="F14" s="36">
        <f t="shared" si="3"/>
        <v>0.63877219942097796</v>
      </c>
      <c r="G14" s="37">
        <v>166.23649937665431</v>
      </c>
      <c r="H14" s="37">
        <f t="shared" si="4"/>
        <v>106.18725433086949</v>
      </c>
      <c r="I14" s="38">
        <f t="shared" si="5"/>
        <v>580161673.15597355</v>
      </c>
      <c r="L14" s="49"/>
      <c r="M14" s="49">
        <v>2022</v>
      </c>
      <c r="N14" s="50">
        <v>14774.764790697942</v>
      </c>
      <c r="O14" s="50">
        <v>9331.567457747853</v>
      </c>
      <c r="P14" s="50">
        <v>0.63158822424184535</v>
      </c>
      <c r="Q14" s="50">
        <v>164.6192080040517</v>
      </c>
      <c r="R14" s="50">
        <v>103.97155325937798</v>
      </c>
      <c r="S14" s="50">
        <v>560696664.1807543</v>
      </c>
      <c r="T14" s="49"/>
      <c r="U14" s="52">
        <f t="shared" ref="U14:U15" si="6">E14/O14-1</f>
        <v>2.464915355947439E-2</v>
      </c>
      <c r="V14" s="52"/>
      <c r="W14" s="52">
        <f t="shared" ref="W14:W15" si="7">G14/Q14-1</f>
        <v>9.8244390324293551E-3</v>
      </c>
      <c r="X14" s="52"/>
      <c r="Y14" s="52">
        <f t="shared" ref="Y14:Y15" si="8">I14/S14-1</f>
        <v>3.4715756698249667E-2</v>
      </c>
    </row>
    <row r="15" spans="2:25" outlineLevel="1" x14ac:dyDescent="0.25">
      <c r="B15" s="28"/>
      <c r="C15" s="34">
        <v>2023</v>
      </c>
      <c r="D15" s="35">
        <v>15042.9812762612</v>
      </c>
      <c r="E15" s="35">
        <v>9670.1474763708593</v>
      </c>
      <c r="F15" s="36">
        <f t="shared" si="3"/>
        <v>0.6428345085844771</v>
      </c>
      <c r="G15" s="37">
        <v>168.20053720372732</v>
      </c>
      <c r="H15" s="37">
        <f t="shared" si="4"/>
        <v>108.1251096770031</v>
      </c>
      <c r="I15" s="38">
        <f t="shared" si="5"/>
        <v>593681260.13316894</v>
      </c>
      <c r="L15" s="49"/>
      <c r="M15" s="49">
        <v>2023</v>
      </c>
      <c r="N15" s="50">
        <v>14848.200164907925</v>
      </c>
      <c r="O15" s="50">
        <v>9533.0641427848659</v>
      </c>
      <c r="P15" s="50">
        <v>0.6420349966264064</v>
      </c>
      <c r="Q15" s="50">
        <v>169.4506357247495</v>
      </c>
      <c r="R15" s="50">
        <v>108.79323833588197</v>
      </c>
      <c r="S15" s="50">
        <v>589615079.48089409</v>
      </c>
      <c r="T15" s="49"/>
      <c r="U15" s="52">
        <f t="shared" si="6"/>
        <v>1.4379776694332325E-2</v>
      </c>
      <c r="V15" s="52"/>
      <c r="W15" s="52">
        <f t="shared" si="7"/>
        <v>-7.3773610566607584E-3</v>
      </c>
      <c r="X15" s="52"/>
      <c r="Y15" s="52">
        <f t="shared" si="8"/>
        <v>6.8963308330831641E-3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1.3628965637883184E-2</v>
      </c>
      <c r="E18" s="36">
        <f t="shared" si="10"/>
        <v>0.16443663293442956</v>
      </c>
      <c r="F18" s="36">
        <f t="shared" si="10"/>
        <v>0.14877995046406567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-2.6785605297235948E-3</v>
      </c>
      <c r="E19" s="36">
        <f t="shared" si="10"/>
        <v>7.1115814066079919E-2</v>
      </c>
      <c r="F19" s="36">
        <f t="shared" si="10"/>
        <v>7.399256816839217E-2</v>
      </c>
      <c r="G19" s="36">
        <f t="shared" si="10"/>
        <v>2.2677315434831868E-2</v>
      </c>
      <c r="H19" s="36">
        <f t="shared" si="10"/>
        <v>9.8347836411412093E-2</v>
      </c>
      <c r="I19" s="36">
        <f t="shared" si="10"/>
        <v>9.5405845248893284E-2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-1.5210096717638288E-3</v>
      </c>
      <c r="E20" s="36">
        <f t="shared" si="10"/>
        <v>6.1314430659563657E-2</v>
      </c>
      <c r="F20" s="36">
        <f t="shared" si="10"/>
        <v>6.2931159233176492E-2</v>
      </c>
      <c r="G20" s="36">
        <f t="shared" si="10"/>
        <v>2.3614622498014715E-2</v>
      </c>
      <c r="H20" s="36">
        <f t="shared" si="10"/>
        <v>8.8031877299844963E-2</v>
      </c>
      <c r="I20" s="36">
        <f t="shared" si="10"/>
        <v>8.6376970291284438E-2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-5.4130424670914001E-3</v>
      </c>
      <c r="E21" s="36">
        <f t="shared" si="10"/>
        <v>9.3143944753741881E-3</v>
      </c>
      <c r="F21" s="36">
        <f t="shared" si="10"/>
        <v>1.480759106171825E-2</v>
      </c>
      <c r="G21" s="36">
        <f t="shared" si="10"/>
        <v>4.3921259644511546E-2</v>
      </c>
      <c r="H21" s="36">
        <f t="shared" si="10"/>
        <v>5.937921875796115E-2</v>
      </c>
      <c r="I21" s="36">
        <f t="shared" si="10"/>
        <v>5.3644754058070232E-2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7.3482558853275037E-3</v>
      </c>
      <c r="E22" s="36">
        <f t="shared" si="10"/>
        <v>-6.2436324419928857E-3</v>
      </c>
      <c r="F22" s="36">
        <f t="shared" si="10"/>
        <v>-1.3492740219592458E-2</v>
      </c>
      <c r="G22" s="36">
        <f t="shared" si="10"/>
        <v>1.4690336532339865E-2</v>
      </c>
      <c r="H22" s="36">
        <f t="shared" si="10"/>
        <v>9.9938341817806808E-4</v>
      </c>
      <c r="I22" s="36">
        <f t="shared" si="10"/>
        <v>8.3549830285896132E-3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1.3446070636845775E-2</v>
      </c>
      <c r="E23" s="36">
        <f t="shared" si="10"/>
        <v>3.3989788788869379E-2</v>
      </c>
      <c r="F23" s="36">
        <f t="shared" si="10"/>
        <v>2.0271150826125517E-2</v>
      </c>
      <c r="G23" s="36">
        <f t="shared" si="10"/>
        <v>4.2158202035085246E-2</v>
      </c>
      <c r="H23" s="36">
        <f t="shared" si="10"/>
        <v>6.3283948133222134E-2</v>
      </c>
      <c r="I23" s="36">
        <f t="shared" si="10"/>
        <v>7.7580939206845612E-2</v>
      </c>
      <c r="L23" s="49"/>
      <c r="M23" s="49">
        <v>2019</v>
      </c>
      <c r="N23" s="52">
        <f t="shared" ref="N23:S26" si="11">N11/N10-1</f>
        <v>1.3446070636845775E-2</v>
      </c>
      <c r="O23" s="52">
        <f t="shared" si="11"/>
        <v>3.3989788788869379E-2</v>
      </c>
      <c r="P23" s="52">
        <f t="shared" si="11"/>
        <v>2.0271150826125517E-2</v>
      </c>
      <c r="Q23" s="52">
        <f t="shared" si="11"/>
        <v>4.2158202035085246E-2</v>
      </c>
      <c r="R23" s="52">
        <f t="shared" si="11"/>
        <v>6.3283948133222134E-2</v>
      </c>
      <c r="S23" s="52">
        <f t="shared" si="11"/>
        <v>7.7580939206845612E-2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-5.2646949351504491E-2</v>
      </c>
      <c r="E24" s="36">
        <f t="shared" si="10"/>
        <v>-0.29126472504941525</v>
      </c>
      <c r="F24" s="36">
        <f t="shared" si="10"/>
        <v>-0.25187840534694927</v>
      </c>
      <c r="G24" s="36">
        <f t="shared" si="10"/>
        <v>-9.7156574825121411E-2</v>
      </c>
      <c r="H24" s="36">
        <f t="shared" si="10"/>
        <v>-0.32456333703614737</v>
      </c>
      <c r="I24" s="36">
        <f t="shared" si="10"/>
        <v>-0.36012301682135461</v>
      </c>
      <c r="L24" s="49"/>
      <c r="M24" s="49">
        <v>2020</v>
      </c>
      <c r="N24" s="52">
        <f t="shared" si="11"/>
        <v>-5.2646949351504491E-2</v>
      </c>
      <c r="O24" s="52">
        <f t="shared" si="11"/>
        <v>-0.29126472504941525</v>
      </c>
      <c r="P24" s="52">
        <f t="shared" si="11"/>
        <v>-0.25187840534694927</v>
      </c>
      <c r="Q24" s="52">
        <f t="shared" si="11"/>
        <v>-9.7156574825121411E-2</v>
      </c>
      <c r="R24" s="52">
        <f t="shared" si="11"/>
        <v>-0.32456333703614737</v>
      </c>
      <c r="S24" s="52">
        <f t="shared" si="11"/>
        <v>-0.36012301682135461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7.5417382918682385E-2</v>
      </c>
      <c r="E25" s="36">
        <f t="shared" si="10"/>
        <v>0.28449909364141357</v>
      </c>
      <c r="F25" s="36">
        <f t="shared" si="10"/>
        <v>0.19441912883654866</v>
      </c>
      <c r="G25" s="36">
        <f t="shared" si="10"/>
        <v>0.12492952679792402</v>
      </c>
      <c r="H25" s="36">
        <f t="shared" si="10"/>
        <v>0.34363734540048685</v>
      </c>
      <c r="I25" s="36">
        <f t="shared" si="10"/>
        <v>0.44497095758239724</v>
      </c>
      <c r="L25" s="49"/>
      <c r="M25" s="49">
        <v>2021</v>
      </c>
      <c r="N25" s="52">
        <f t="shared" si="11"/>
        <v>6.143546443107506E-2</v>
      </c>
      <c r="O25" s="52">
        <f t="shared" si="11"/>
        <v>0.32404845508174041</v>
      </c>
      <c r="P25" s="52">
        <f t="shared" si="11"/>
        <v>0.24741305472718955</v>
      </c>
      <c r="Q25" s="52">
        <f t="shared" si="11"/>
        <v>0.11857039423246407</v>
      </c>
      <c r="R25" s="52">
        <f t="shared" si="11"/>
        <v>0.39531931239691431</v>
      </c>
      <c r="S25" s="52">
        <f t="shared" si="11"/>
        <v>0.4810414023836671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9.5895030600003928E-3</v>
      </c>
      <c r="E26" s="36">
        <f t="shared" si="10"/>
        <v>0.1256982945625722</v>
      </c>
      <c r="F26" s="36">
        <f t="shared" si="10"/>
        <v>0.11500594167298073</v>
      </c>
      <c r="G26" s="36">
        <f t="shared" si="10"/>
        <v>3.0378475851198683E-2</v>
      </c>
      <c r="H26" s="36">
        <f t="shared" si="10"/>
        <v>0.14887812274603629</v>
      </c>
      <c r="I26" s="36">
        <f t="shared" si="10"/>
        <v>0.15989529301967687</v>
      </c>
      <c r="L26" s="49"/>
      <c r="M26" s="49">
        <v>2022</v>
      </c>
      <c r="N26" s="52">
        <f>N14/N13-1</f>
        <v>9.6365897930996702E-3</v>
      </c>
      <c r="O26" s="52">
        <f t="shared" si="11"/>
        <v>6.5802527362358365E-2</v>
      </c>
      <c r="P26" s="52">
        <f t="shared" si="11"/>
        <v>5.5629855471827527E-2</v>
      </c>
      <c r="Q26" s="52">
        <f t="shared" si="11"/>
        <v>2.6154837005972986E-2</v>
      </c>
      <c r="R26" s="52">
        <f t="shared" si="11"/>
        <v>8.3239682280331628E-2</v>
      </c>
      <c r="S26" s="52">
        <f t="shared" si="11"/>
        <v>9.3678418746074854E-2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4.9631468163267023E-3</v>
      </c>
      <c r="E27" s="36">
        <f t="shared" si="10"/>
        <v>1.1354268728005934E-2</v>
      </c>
      <c r="F27" s="36">
        <f t="shared" si="10"/>
        <v>6.3595584892102153E-3</v>
      </c>
      <c r="G27" s="36">
        <f t="shared" si="10"/>
        <v>1.1814720801013534E-2</v>
      </c>
      <c r="H27" s="36">
        <f t="shared" si="10"/>
        <v>1.8249415698191385E-2</v>
      </c>
      <c r="I27" s="36">
        <f t="shared" si="10"/>
        <v>2.330313704394027E-2</v>
      </c>
      <c r="L27" s="49"/>
      <c r="M27" s="49">
        <v>2023</v>
      </c>
      <c r="N27" s="52">
        <f t="shared" ref="N27:S27" si="12">N15/N14-1</f>
        <v>4.9703244180385742E-3</v>
      </c>
      <c r="O27" s="52">
        <f t="shared" si="12"/>
        <v>2.1593015958933481E-2</v>
      </c>
      <c r="P27" s="52">
        <f t="shared" si="12"/>
        <v>1.6540479989317847E-2</v>
      </c>
      <c r="Q27" s="52">
        <f t="shared" si="12"/>
        <v>2.9349112896830842E-2</v>
      </c>
      <c r="R27" s="52">
        <f t="shared" si="12"/>
        <v>4.6375041300723119E-2</v>
      </c>
      <c r="S27" s="52">
        <f t="shared" si="12"/>
        <v>5.1575864718926168E-2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0.94735305064849551</v>
      </c>
      <c r="E30" s="39">
        <f t="shared" ref="E30:H30" si="13">E12/E$11</f>
        <v>0.70873527495058475</v>
      </c>
      <c r="F30" s="39">
        <f t="shared" si="13"/>
        <v>0.74812159465305073</v>
      </c>
      <c r="G30" s="39">
        <f t="shared" si="13"/>
        <v>0.90284342517487859</v>
      </c>
      <c r="H30" s="39">
        <f t="shared" si="13"/>
        <v>0.67543666296385263</v>
      </c>
      <c r="I30" s="39">
        <f>I12/I$11</f>
        <v>0.63987698317864539</v>
      </c>
      <c r="L30" s="55"/>
      <c r="M30" s="53">
        <f>M12</f>
        <v>2020</v>
      </c>
      <c r="N30" s="54">
        <f>N12/N$11</f>
        <v>0.94735305064849551</v>
      </c>
      <c r="O30" s="54">
        <f t="shared" ref="O30:R30" si="14">O12/O$11</f>
        <v>0.70873527495058475</v>
      </c>
      <c r="P30" s="54">
        <f t="shared" si="14"/>
        <v>0.74812159465305073</v>
      </c>
      <c r="Q30" s="54">
        <f t="shared" si="14"/>
        <v>0.90284342517487859</v>
      </c>
      <c r="R30" s="54">
        <f t="shared" si="14"/>
        <v>0.67543666296385263</v>
      </c>
      <c r="S30" s="54">
        <f>S12/S$11</f>
        <v>0.63987698317864539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1.018799938428435</v>
      </c>
      <c r="E31" s="39">
        <f t="shared" si="15"/>
        <v>0.91036981830572417</v>
      </c>
      <c r="F31" s="39">
        <f t="shared" si="15"/>
        <v>0.89357074334930642</v>
      </c>
      <c r="G31" s="39">
        <f t="shared" si="15"/>
        <v>1.015635227054593</v>
      </c>
      <c r="H31" s="39">
        <f t="shared" si="15"/>
        <v>0.90754192481091422</v>
      </c>
      <c r="I31" s="39">
        <f t="shared" si="15"/>
        <v>0.92460365711858272</v>
      </c>
      <c r="L31" s="49"/>
      <c r="M31" s="53">
        <f>M13</f>
        <v>2021</v>
      </c>
      <c r="N31" s="54">
        <f t="shared" ref="N31:S33" si="16">N13/N$11</f>
        <v>1.0055541252952815</v>
      </c>
      <c r="O31" s="54">
        <f t="shared" si="16"/>
        <v>0.93839984586025427</v>
      </c>
      <c r="P31" s="54">
        <f t="shared" si="16"/>
        <v>0.93321664369353818</v>
      </c>
      <c r="Q31" s="54">
        <f t="shared" si="16"/>
        <v>1.0098939260280522</v>
      </c>
      <c r="R31" s="54">
        <f t="shared" si="16"/>
        <v>0.94244982013438927</v>
      </c>
      <c r="S31" s="54">
        <f t="shared" si="16"/>
        <v>0.94768430451993102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1.0285697235555227</v>
      </c>
      <c r="E32" s="39">
        <f t="shared" si="15"/>
        <v>1.0248017518879924</v>
      </c>
      <c r="F32" s="39">
        <f t="shared" si="15"/>
        <v>0.99633668813961862</v>
      </c>
      <c r="G32" s="39">
        <f t="shared" si="15"/>
        <v>1.0464886772732978</v>
      </c>
      <c r="H32" s="39">
        <f t="shared" si="15"/>
        <v>1.0426550628900877</v>
      </c>
      <c r="I32" s="39">
        <f t="shared" si="15"/>
        <v>1.0724434298006233</v>
      </c>
      <c r="L32" s="49"/>
      <c r="M32" s="53">
        <f>M14</f>
        <v>2022</v>
      </c>
      <c r="N32" s="54">
        <f t="shared" si="16"/>
        <v>1.0152442379155113</v>
      </c>
      <c r="O32" s="54">
        <f t="shared" si="16"/>
        <v>1.0001489273943067</v>
      </c>
      <c r="P32" s="54">
        <f t="shared" si="16"/>
        <v>0.98513135070611368</v>
      </c>
      <c r="Q32" s="54">
        <f t="shared" si="16"/>
        <v>1.0363075370566379</v>
      </c>
      <c r="R32" s="54">
        <f t="shared" si="16"/>
        <v>1.0208990437275316</v>
      </c>
      <c r="S32" s="54">
        <f t="shared" si="16"/>
        <v>1.036461871637832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1.0336746661043572</v>
      </c>
      <c r="E33" s="39">
        <f t="shared" si="15"/>
        <v>1.03643762637186</v>
      </c>
      <c r="F33" s="39">
        <f t="shared" si="15"/>
        <v>1.0026729495827884</v>
      </c>
      <c r="G33" s="39">
        <f t="shared" si="15"/>
        <v>1.0588526488167036</v>
      </c>
      <c r="H33" s="39">
        <f t="shared" si="15"/>
        <v>1.0616829085625925</v>
      </c>
      <c r="I33" s="39">
        <f t="shared" si="15"/>
        <v>1.0974347260171406</v>
      </c>
      <c r="L33" s="49"/>
      <c r="M33" s="53">
        <v>2023</v>
      </c>
      <c r="N33" s="54">
        <f t="shared" si="16"/>
        <v>1.0202903311414957</v>
      </c>
      <c r="O33" s="54">
        <f t="shared" si="16"/>
        <v>1.0217451591448421</v>
      </c>
      <c r="P33" s="54">
        <f t="shared" si="16"/>
        <v>1.0014258960993179</v>
      </c>
      <c r="Q33" s="54">
        <f t="shared" si="16"/>
        <v>1.0667222439575499</v>
      </c>
      <c r="R33" s="54">
        <f t="shared" si="16"/>
        <v>1.0682432790442644</v>
      </c>
      <c r="S33" s="54">
        <f t="shared" si="16"/>
        <v>1.0899182889157499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0692-126F-46E1-AD2B-C056AE7AF461}">
  <dimension ref="B2:Z44"/>
  <sheetViews>
    <sheetView zoomScaleNormal="100" workbookViewId="0">
      <selection activeCell="I47" sqref="I47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37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23134.12562448873</v>
      </c>
      <c r="E5" s="35">
        <v>13708.134194543543</v>
      </c>
      <c r="F5" s="36">
        <f t="shared" ref="F5:F9" si="0">E5/D5</f>
        <v>0.59255034821946062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23405.508727585388</v>
      </c>
      <c r="E6" s="35">
        <v>15391.554550245828</v>
      </c>
      <c r="F6" s="36">
        <f t="shared" si="0"/>
        <v>0.65760393116794635</v>
      </c>
      <c r="G6" s="37">
        <v>81.405337065687107</v>
      </c>
      <c r="H6" s="37">
        <f t="shared" si="1"/>
        <v>53.532469672447576</v>
      </c>
      <c r="I6" s="38">
        <f t="shared" si="2"/>
        <v>457328460.43660021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23531.75</v>
      </c>
      <c r="E7" s="35">
        <v>16520.394290834603</v>
      </c>
      <c r="F7" s="36">
        <f t="shared" si="0"/>
        <v>0.70204699144069627</v>
      </c>
      <c r="G7" s="37">
        <v>87.33344518027576</v>
      </c>
      <c r="H7" s="37">
        <f t="shared" si="1"/>
        <v>61.312182440963568</v>
      </c>
      <c r="I7" s="38">
        <f t="shared" si="2"/>
        <v>526615776.44162768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23690.916666666668</v>
      </c>
      <c r="E8" s="35">
        <v>17031.338463729593</v>
      </c>
      <c r="F8" s="36">
        <f t="shared" si="0"/>
        <v>0.71889740288913506</v>
      </c>
      <c r="G8" s="37">
        <v>94.071303779196327</v>
      </c>
      <c r="H8" s="37">
        <f t="shared" si="1"/>
        <v>67.627615973259125</v>
      </c>
      <c r="I8" s="38">
        <f t="shared" si="2"/>
        <v>584788478.25155342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23808.916666666668</v>
      </c>
      <c r="E9" s="35">
        <v>17253.283150123203</v>
      </c>
      <c r="F9" s="36">
        <f t="shared" si="0"/>
        <v>0.72465637104263603</v>
      </c>
      <c r="G9" s="37">
        <v>98.702491138825849</v>
      </c>
      <c r="H9" s="37">
        <f t="shared" si="1"/>
        <v>71.525389041529493</v>
      </c>
      <c r="I9" s="38">
        <f t="shared" si="2"/>
        <v>621573839.94285142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24896.166666666668</v>
      </c>
      <c r="E10" s="35">
        <v>17969.772068612379</v>
      </c>
      <c r="F10" s="36">
        <f>E10/D10</f>
        <v>0.7217887118610915</v>
      </c>
      <c r="G10" s="37">
        <v>102.45216144615827</v>
      </c>
      <c r="H10" s="37">
        <f t="shared" ref="H10:H15" si="3">(I10/365)/D10</f>
        <v>73.948813637607159</v>
      </c>
      <c r="I10" s="38">
        <f t="shared" ref="I10:I15" si="4">E10*G10*365</f>
        <v>671980326.03031147</v>
      </c>
      <c r="L10" s="49"/>
      <c r="M10" s="49">
        <v>2018</v>
      </c>
      <c r="N10" s="50">
        <v>24896.166666666668</v>
      </c>
      <c r="O10" s="50">
        <v>17969.772068612379</v>
      </c>
      <c r="P10" s="50">
        <v>0.7217887118610915</v>
      </c>
      <c r="Q10" s="50">
        <v>102.45216144615827</v>
      </c>
      <c r="R10" s="50">
        <v>73.948813637607159</v>
      </c>
      <c r="S10" s="50">
        <v>671980326.03031147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25652.25</v>
      </c>
      <c r="E11" s="35">
        <v>18450.157885521039</v>
      </c>
      <c r="F11" s="36">
        <f t="shared" ref="F11:F15" si="5">E11/D11</f>
        <v>0.71924130965202038</v>
      </c>
      <c r="G11" s="37">
        <v>106.53934677291424</v>
      </c>
      <c r="H11" s="37">
        <f t="shared" si="3"/>
        <v>76.627499302421597</v>
      </c>
      <c r="I11" s="38">
        <f t="shared" si="4"/>
        <v>717468735.67789865</v>
      </c>
      <c r="L11" s="49"/>
      <c r="M11" s="49">
        <v>2019</v>
      </c>
      <c r="N11" s="50">
        <v>25652.25</v>
      </c>
      <c r="O11" s="50">
        <v>18450.157885521039</v>
      </c>
      <c r="P11" s="50">
        <v>0.71924130965202038</v>
      </c>
      <c r="Q11" s="50">
        <v>106.53934677291424</v>
      </c>
      <c r="R11" s="50">
        <v>76.627499302421597</v>
      </c>
      <c r="S11" s="50">
        <v>717468735.67789865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26243.333333333332</v>
      </c>
      <c r="E12" s="35">
        <v>15785.531907273151</v>
      </c>
      <c r="F12" s="36">
        <f t="shared" si="5"/>
        <v>0.60150635998754542</v>
      </c>
      <c r="G12" s="37">
        <v>97.455898422662656</v>
      </c>
      <c r="H12" s="37">
        <f t="shared" si="3"/>
        <v>58.620342719531784</v>
      </c>
      <c r="I12" s="38">
        <f t="shared" si="4"/>
        <v>561513515.84756303</v>
      </c>
      <c r="L12" s="49"/>
      <c r="M12" s="49">
        <v>2020</v>
      </c>
      <c r="N12" s="50">
        <v>26243.333333333332</v>
      </c>
      <c r="O12" s="50">
        <v>15785.531907273151</v>
      </c>
      <c r="P12" s="50">
        <v>0.60150635998754542</v>
      </c>
      <c r="Q12" s="50">
        <v>97.455898422662656</v>
      </c>
      <c r="R12" s="50">
        <v>58.620342719531784</v>
      </c>
      <c r="S12" s="50">
        <v>561513515.84756303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27719.210368910888</v>
      </c>
      <c r="E13" s="35">
        <v>19830.630833075233</v>
      </c>
      <c r="F13" s="36">
        <f t="shared" si="5"/>
        <v>0.71541110187311574</v>
      </c>
      <c r="G13" s="37">
        <v>115.48671633341812</v>
      </c>
      <c r="H13" s="37">
        <f t="shared" si="3"/>
        <v>82.620478983798606</v>
      </c>
      <c r="I13" s="38">
        <f t="shared" si="4"/>
        <v>835913669.77221441</v>
      </c>
      <c r="L13" s="49"/>
      <c r="M13" s="49">
        <v>2021</v>
      </c>
      <c r="N13" s="50">
        <v>27178.854769570757</v>
      </c>
      <c r="O13" s="50">
        <v>18860.67032145393</v>
      </c>
      <c r="P13" s="50">
        <v>0.69394646983323949</v>
      </c>
      <c r="Q13" s="50">
        <v>111.17604187220044</v>
      </c>
      <c r="R13" s="50">
        <v>77.150221787245911</v>
      </c>
      <c r="S13" s="50">
        <v>765351955.78944159</v>
      </c>
      <c r="T13" s="49"/>
      <c r="U13" s="52">
        <f>E13/O13-1</f>
        <v>5.1427679668308413E-2</v>
      </c>
      <c r="V13" s="52"/>
      <c r="W13" s="52">
        <f>G13/Q13-1</f>
        <v>3.8773411866676266E-2</v>
      </c>
      <c r="X13" s="52"/>
      <c r="Y13" s="52">
        <f>I13/S13-1</f>
        <v>9.2195118140111276E-2</v>
      </c>
    </row>
    <row r="14" spans="2:25" outlineLevel="1" x14ac:dyDescent="0.25">
      <c r="B14" s="28"/>
      <c r="C14" s="34">
        <v>2022</v>
      </c>
      <c r="D14" s="35">
        <v>28147.331727499946</v>
      </c>
      <c r="E14" s="35">
        <v>20395.583583599815</v>
      </c>
      <c r="F14" s="36">
        <f t="shared" si="5"/>
        <v>0.72460095973052141</v>
      </c>
      <c r="G14" s="37">
        <v>118.28980908391301</v>
      </c>
      <c r="H14" s="37">
        <f t="shared" si="3"/>
        <v>85.71290918854352</v>
      </c>
      <c r="I14" s="38">
        <f t="shared" si="4"/>
        <v>880595236.21453953</v>
      </c>
      <c r="L14" s="49"/>
      <c r="M14" s="49">
        <v>2022</v>
      </c>
      <c r="N14" s="50">
        <v>27600.618452745315</v>
      </c>
      <c r="O14" s="50">
        <v>19909.397143643724</v>
      </c>
      <c r="P14" s="50">
        <v>0.72133880542315976</v>
      </c>
      <c r="Q14" s="50">
        <v>112.32315795293673</v>
      </c>
      <c r="R14" s="50">
        <v>81.023052579128262</v>
      </c>
      <c r="S14" s="50">
        <v>816244521.44133306</v>
      </c>
      <c r="T14" s="49"/>
      <c r="U14" s="52">
        <f t="shared" ref="U14:U15" si="6">E14/O14-1</f>
        <v>2.4419947849164902E-2</v>
      </c>
      <c r="V14" s="52"/>
      <c r="W14" s="52">
        <f t="shared" ref="W14:W15" si="7">G14/Q14-1</f>
        <v>5.3120400456300398E-2</v>
      </c>
      <c r="X14" s="52"/>
      <c r="Y14" s="52">
        <f t="shared" ref="Y14:Y15" si="8">I14/S14-1</f>
        <v>7.8837545714334878E-2</v>
      </c>
    </row>
    <row r="15" spans="2:25" outlineLevel="1" x14ac:dyDescent="0.25">
      <c r="B15" s="28"/>
      <c r="C15" s="34">
        <v>2023</v>
      </c>
      <c r="D15" s="35">
        <v>28508.239059201926</v>
      </c>
      <c r="E15" s="35">
        <v>20769.990663493696</v>
      </c>
      <c r="F15" s="36">
        <f t="shared" si="5"/>
        <v>0.72856098268158487</v>
      </c>
      <c r="G15" s="37">
        <v>119.75002723969422</v>
      </c>
      <c r="H15" s="37">
        <f t="shared" si="3"/>
        <v>87.245197521898177</v>
      </c>
      <c r="I15" s="38">
        <f t="shared" si="4"/>
        <v>907830535.91837108</v>
      </c>
      <c r="L15" s="49"/>
      <c r="M15" s="49">
        <v>2023</v>
      </c>
      <c r="N15" s="50">
        <v>27955.941445926455</v>
      </c>
      <c r="O15" s="50">
        <v>20073.13587461795</v>
      </c>
      <c r="P15" s="50">
        <v>0.71802754035110017</v>
      </c>
      <c r="Q15" s="50">
        <v>114.51289374344526</v>
      </c>
      <c r="R15" s="50">
        <v>82.223411433092892</v>
      </c>
      <c r="S15" s="50">
        <v>839000999.56037056</v>
      </c>
      <c r="T15" s="49"/>
      <c r="U15" s="52">
        <f t="shared" si="6"/>
        <v>3.471579095705235E-2</v>
      </c>
      <c r="V15" s="52"/>
      <c r="W15" s="52">
        <f t="shared" si="7"/>
        <v>4.5734007106503105E-2</v>
      </c>
      <c r="X15" s="52"/>
      <c r="Y15" s="52">
        <f t="shared" si="8"/>
        <v>8.2037490293893178E-2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1.1730856290042002E-2</v>
      </c>
      <c r="E18" s="36">
        <f t="shared" si="10"/>
        <v>0.12280448468124594</v>
      </c>
      <c r="F18" s="36">
        <f t="shared" si="10"/>
        <v>0.10978574756383752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5.3936564201155779E-3</v>
      </c>
      <c r="E19" s="36">
        <f t="shared" si="10"/>
        <v>7.3341502763978106E-2</v>
      </c>
      <c r="F19" s="36">
        <f t="shared" si="10"/>
        <v>6.7583325108498293E-2</v>
      </c>
      <c r="G19" s="36">
        <f t="shared" si="10"/>
        <v>7.2822106366382089E-2</v>
      </c>
      <c r="H19" s="36">
        <f t="shared" si="10"/>
        <v>0.14532699156452522</v>
      </c>
      <c r="I19" s="36">
        <f t="shared" si="10"/>
        <v>0.15150449184570891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6.7639111696609078E-3</v>
      </c>
      <c r="E20" s="36">
        <f t="shared" si="10"/>
        <v>3.092808584952822E-2</v>
      </c>
      <c r="F20" s="36">
        <f t="shared" si="10"/>
        <v>2.4001828444360163E-2</v>
      </c>
      <c r="G20" s="36">
        <f t="shared" si="10"/>
        <v>7.7150953852926696E-2</v>
      </c>
      <c r="H20" s="36">
        <f t="shared" si="10"/>
        <v>0.10300454625598388</v>
      </c>
      <c r="I20" s="36">
        <f t="shared" si="10"/>
        <v>0.11046517102659159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4.9808119145522411E-3</v>
      </c>
      <c r="E21" s="36">
        <f t="shared" si="10"/>
        <v>1.3031546925467374E-2</v>
      </c>
      <c r="F21" s="36">
        <f t="shared" si="10"/>
        <v>8.0108345507392542E-3</v>
      </c>
      <c r="G21" s="36">
        <f t="shared" si="10"/>
        <v>4.9230606716154535E-2</v>
      </c>
      <c r="H21" s="36">
        <f t="shared" si="10"/>
        <v>5.7635819512129594E-2</v>
      </c>
      <c r="I21" s="36">
        <f t="shared" si="10"/>
        <v>6.2903704603212818E-2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4.5665664474444201E-2</v>
      </c>
      <c r="E22" s="36">
        <f t="shared" si="10"/>
        <v>4.1527685615248222E-2</v>
      </c>
      <c r="F22" s="36">
        <f t="shared" si="10"/>
        <v>-3.9572676045317445E-3</v>
      </c>
      <c r="G22" s="36">
        <f t="shared" ref="G22:I27" si="11">G10/G9-1</f>
        <v>3.7989621782275718E-2</v>
      </c>
      <c r="H22" s="36">
        <f t="shared" si="11"/>
        <v>3.3882019078156578E-2</v>
      </c>
      <c r="I22" s="36">
        <f t="shared" si="11"/>
        <v>8.1094928467540628E-2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3.036946785649719E-2</v>
      </c>
      <c r="E23" s="36">
        <f t="shared" si="10"/>
        <v>2.6732994446142522E-2</v>
      </c>
      <c r="F23" s="36">
        <f t="shared" si="10"/>
        <v>-3.5292907290040976E-3</v>
      </c>
      <c r="G23" s="36">
        <f t="shared" si="11"/>
        <v>3.9893597841797801E-2</v>
      </c>
      <c r="H23" s="36">
        <f t="shared" si="11"/>
        <v>3.6223511007784204E-2</v>
      </c>
      <c r="I23" s="36">
        <f t="shared" si="11"/>
        <v>6.7693067617481617E-2</v>
      </c>
      <c r="L23" s="49"/>
      <c r="M23" s="49">
        <v>2019</v>
      </c>
      <c r="N23" s="52">
        <f t="shared" ref="N23:S26" si="12">N11/N10-1</f>
        <v>3.036946785649719E-2</v>
      </c>
      <c r="O23" s="52">
        <f t="shared" si="12"/>
        <v>2.6732994446142522E-2</v>
      </c>
      <c r="P23" s="52">
        <f t="shared" si="12"/>
        <v>-3.5292907290040976E-3</v>
      </c>
      <c r="Q23" s="52">
        <f t="shared" si="12"/>
        <v>3.9893597841797801E-2</v>
      </c>
      <c r="R23" s="52">
        <f t="shared" si="12"/>
        <v>3.6223511007784204E-2</v>
      </c>
      <c r="S23" s="52">
        <f t="shared" si="12"/>
        <v>6.7693067617481617E-2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2.3042163293018447E-2</v>
      </c>
      <c r="E24" s="36">
        <f t="shared" si="10"/>
        <v>-0.14442293636625092</v>
      </c>
      <c r="F24" s="36">
        <f t="shared" si="10"/>
        <v>-0.16369325299382054</v>
      </c>
      <c r="G24" s="36">
        <f t="shared" si="11"/>
        <v>-8.5259095586654121E-2</v>
      </c>
      <c r="H24" s="36">
        <f t="shared" si="11"/>
        <v>-0.2349960098765842</v>
      </c>
      <c r="I24" s="36">
        <f t="shared" si="11"/>
        <v>-0.21736866301634972</v>
      </c>
      <c r="L24" s="49"/>
      <c r="M24" s="49">
        <v>2020</v>
      </c>
      <c r="N24" s="52">
        <f t="shared" si="12"/>
        <v>2.3042163293018447E-2</v>
      </c>
      <c r="O24" s="52">
        <f t="shared" si="12"/>
        <v>-0.14442293636625092</v>
      </c>
      <c r="P24" s="52">
        <f t="shared" si="12"/>
        <v>-0.16369325299382054</v>
      </c>
      <c r="Q24" s="52">
        <f t="shared" si="12"/>
        <v>-8.5259095586654121E-2</v>
      </c>
      <c r="R24" s="52">
        <f t="shared" si="12"/>
        <v>-0.2349960098765842</v>
      </c>
      <c r="S24" s="52">
        <f t="shared" si="12"/>
        <v>-0.21736866301634972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5.6238169779406322E-2</v>
      </c>
      <c r="E25" s="36">
        <f t="shared" si="10"/>
        <v>0.25625357128056669</v>
      </c>
      <c r="F25" s="36">
        <f t="shared" si="10"/>
        <v>0.18936581466558189</v>
      </c>
      <c r="G25" s="36">
        <f t="shared" si="11"/>
        <v>0.18501515252115852</v>
      </c>
      <c r="H25" s="36">
        <f t="shared" si="11"/>
        <v>0.40941651226938647</v>
      </c>
      <c r="I25" s="36">
        <f t="shared" si="11"/>
        <v>0.48867951737629101</v>
      </c>
      <c r="L25" s="49"/>
      <c r="M25" s="49">
        <v>2021</v>
      </c>
      <c r="N25" s="52">
        <f t="shared" si="12"/>
        <v>3.5647965308170715E-2</v>
      </c>
      <c r="O25" s="52">
        <f t="shared" si="12"/>
        <v>0.19480739909460487</v>
      </c>
      <c r="P25" s="52">
        <f t="shared" si="12"/>
        <v>0.15368101818176627</v>
      </c>
      <c r="Q25" s="52">
        <f t="shared" si="12"/>
        <v>0.14078309955169699</v>
      </c>
      <c r="R25" s="52">
        <f t="shared" si="12"/>
        <v>0.31609980781535296</v>
      </c>
      <c r="S25" s="52">
        <f t="shared" si="12"/>
        <v>0.36301608810644481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1.5444933419504148E-2</v>
      </c>
      <c r="E26" s="36">
        <f t="shared" si="10"/>
        <v>2.8488894542996857E-2</v>
      </c>
      <c r="F26" s="36">
        <f t="shared" si="10"/>
        <v>1.2845562269504063E-2</v>
      </c>
      <c r="G26" s="36">
        <f t="shared" si="11"/>
        <v>2.4271992827315181E-2</v>
      </c>
      <c r="H26" s="36">
        <f t="shared" si="11"/>
        <v>3.7429342492087514E-2</v>
      </c>
      <c r="I26" s="36">
        <f t="shared" si="11"/>
        <v>5.3452369614317652E-2</v>
      </c>
      <c r="L26" s="49"/>
      <c r="M26" s="49">
        <v>2022</v>
      </c>
      <c r="N26" s="52">
        <f>N14/N13-1</f>
        <v>1.551808149204148E-2</v>
      </c>
      <c r="O26" s="52">
        <f t="shared" si="12"/>
        <v>5.5603899772155518E-2</v>
      </c>
      <c r="P26" s="52">
        <f t="shared" si="12"/>
        <v>3.9473268876924816E-2</v>
      </c>
      <c r="Q26" s="52">
        <f t="shared" si="12"/>
        <v>1.0318015117456003E-2</v>
      </c>
      <c r="R26" s="52">
        <f t="shared" si="12"/>
        <v>5.0198569779388302E-2</v>
      </c>
      <c r="S26" s="52">
        <f t="shared" si="12"/>
        <v>6.6495636768050037E-2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1.2822079733738168E-2</v>
      </c>
      <c r="E27" s="36">
        <f t="shared" si="10"/>
        <v>1.8357262412189268E-2</v>
      </c>
      <c r="F27" s="36">
        <f t="shared" si="10"/>
        <v>5.465108619972181E-3</v>
      </c>
      <c r="G27" s="36">
        <f t="shared" si="11"/>
        <v>1.2344412144120964E-2</v>
      </c>
      <c r="H27" s="36">
        <f t="shared" si="11"/>
        <v>1.7876984317310551E-2</v>
      </c>
      <c r="I27" s="36">
        <f t="shared" si="11"/>
        <v>3.0928284169364106E-2</v>
      </c>
      <c r="L27" s="49"/>
      <c r="M27" s="49">
        <v>2023</v>
      </c>
      <c r="N27" s="52">
        <f t="shared" ref="N27:S27" si="13">N15/N14-1</f>
        <v>1.2873733021217859E-2</v>
      </c>
      <c r="O27" s="52">
        <f t="shared" si="13"/>
        <v>8.2241933190076999E-3</v>
      </c>
      <c r="P27" s="52">
        <f t="shared" si="13"/>
        <v>-4.5904435574031233E-3</v>
      </c>
      <c r="Q27" s="52">
        <f t="shared" si="13"/>
        <v>1.9494962841287267E-2</v>
      </c>
      <c r="R27" s="52">
        <f t="shared" si="13"/>
        <v>1.4815028757307669E-2</v>
      </c>
      <c r="S27" s="52">
        <f t="shared" si="13"/>
        <v>2.7879486503448625E-2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1.0230421632930184</v>
      </c>
      <c r="E30" s="39">
        <f t="shared" ref="E30:F30" si="14">E12/E$11</f>
        <v>0.85557706363374908</v>
      </c>
      <c r="F30" s="39">
        <f t="shared" si="14"/>
        <v>0.83630674700617946</v>
      </c>
      <c r="G30" s="39">
        <f t="shared" ref="G30:I33" si="15">G12/G$11</f>
        <v>0.91474090441334588</v>
      </c>
      <c r="H30" s="39">
        <f t="shared" si="15"/>
        <v>0.7650039901234158</v>
      </c>
      <c r="I30" s="39">
        <f t="shared" si="15"/>
        <v>0.78263133698365028</v>
      </c>
      <c r="L30" s="55"/>
      <c r="M30" s="53">
        <f>M12</f>
        <v>2020</v>
      </c>
      <c r="N30" s="54">
        <f>N12/N$11</f>
        <v>1.0230421632930184</v>
      </c>
      <c r="O30" s="54">
        <f t="shared" ref="O30:R30" si="16">O12/O$11</f>
        <v>0.85557706363374908</v>
      </c>
      <c r="P30" s="54">
        <f t="shared" si="16"/>
        <v>0.83630674700617946</v>
      </c>
      <c r="Q30" s="54">
        <f t="shared" si="16"/>
        <v>0.91474090441334588</v>
      </c>
      <c r="R30" s="54">
        <f t="shared" si="16"/>
        <v>0.7650039901234158</v>
      </c>
      <c r="S30" s="54">
        <f>S12/S$11</f>
        <v>0.78263133698365028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F33" si="17">D13/D$11</f>
        <v>1.0805761821637825</v>
      </c>
      <c r="E31" s="39">
        <f t="shared" si="17"/>
        <v>1.074821741695638</v>
      </c>
      <c r="F31" s="39">
        <f t="shared" si="17"/>
        <v>0.99467465546332734</v>
      </c>
      <c r="G31" s="39">
        <f t="shared" si="15"/>
        <v>1.0839818323607235</v>
      </c>
      <c r="H31" s="39">
        <f t="shared" si="15"/>
        <v>1.0782092556319089</v>
      </c>
      <c r="I31" s="39">
        <f t="shared" si="15"/>
        <v>1.1650872410243818</v>
      </c>
      <c r="L31" s="49"/>
      <c r="M31" s="53">
        <f>M13</f>
        <v>2021</v>
      </c>
      <c r="N31" s="54">
        <f t="shared" ref="N31:S33" si="18">N13/N$11</f>
        <v>1.0595115348388837</v>
      </c>
      <c r="O31" s="54">
        <f t="shared" si="18"/>
        <v>1.022249806125239</v>
      </c>
      <c r="P31" s="54">
        <f t="shared" si="18"/>
        <v>0.96483121939837002</v>
      </c>
      <c r="Q31" s="54">
        <f t="shared" si="18"/>
        <v>1.0435209642233794</v>
      </c>
      <c r="R31" s="54">
        <f t="shared" si="18"/>
        <v>1.0068216043794058</v>
      </c>
      <c r="S31" s="54">
        <f t="shared" si="18"/>
        <v>1.0667391033649718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7"/>
        <v>1.0972656093520041</v>
      </c>
      <c r="E32" s="39">
        <f t="shared" si="17"/>
        <v>1.1054422249473252</v>
      </c>
      <c r="F32" s="39">
        <f t="shared" si="17"/>
        <v>1.0074518106879791</v>
      </c>
      <c r="G32" s="39">
        <f t="shared" si="15"/>
        <v>1.1102922316207229</v>
      </c>
      <c r="H32" s="39">
        <f t="shared" si="15"/>
        <v>1.1185659191390942</v>
      </c>
      <c r="I32" s="39">
        <f t="shared" si="15"/>
        <v>1.2273639148645428</v>
      </c>
      <c r="L32" s="49"/>
      <c r="M32" s="53">
        <f>M14</f>
        <v>2022</v>
      </c>
      <c r="N32" s="54">
        <f t="shared" si="18"/>
        <v>1.0759531211782716</v>
      </c>
      <c r="O32" s="54">
        <f t="shared" si="18"/>
        <v>1.0790908818871321</v>
      </c>
      <c r="P32" s="54">
        <f t="shared" si="18"/>
        <v>1.0029162615425331</v>
      </c>
      <c r="Q32" s="54">
        <f t="shared" si="18"/>
        <v>1.0542880293076184</v>
      </c>
      <c r="R32" s="54">
        <f t="shared" si="18"/>
        <v>1.0573626089422412</v>
      </c>
      <c r="S32" s="54">
        <f t="shared" si="18"/>
        <v>1.1376725993086045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7"/>
        <v>1.1113348364842042</v>
      </c>
      <c r="E33" s="39">
        <f t="shared" si="17"/>
        <v>1.1257351179521977</v>
      </c>
      <c r="F33" s="39">
        <f t="shared" si="17"/>
        <v>1.0129576442627768</v>
      </c>
      <c r="G33" s="39">
        <f t="shared" si="15"/>
        <v>1.123998136528265</v>
      </c>
      <c r="H33" s="39">
        <f t="shared" si="15"/>
        <v>1.138562504533422</v>
      </c>
      <c r="I33" s="39">
        <f t="shared" si="15"/>
        <v>1.2653241748026964</v>
      </c>
      <c r="L33" s="49"/>
      <c r="M33" s="53">
        <v>2023</v>
      </c>
      <c r="N33" s="54">
        <f t="shared" si="18"/>
        <v>1.0898046544036666</v>
      </c>
      <c r="O33" s="54">
        <f t="shared" si="18"/>
        <v>1.0879655339085506</v>
      </c>
      <c r="P33" s="54">
        <f t="shared" si="18"/>
        <v>0.99831243105112044</v>
      </c>
      <c r="Q33" s="54">
        <f t="shared" si="18"/>
        <v>1.0748413352629842</v>
      </c>
      <c r="R33" s="54">
        <f t="shared" si="18"/>
        <v>1.0730274664006223</v>
      </c>
      <c r="S33" s="54">
        <f t="shared" si="18"/>
        <v>1.1693903271863719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7BAA-B699-4DA5-83DE-B78233671EB0}">
  <dimension ref="B2:Z44"/>
  <sheetViews>
    <sheetView zoomScaleNormal="100" workbookViewId="0">
      <selection activeCell="I42" sqref="I42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38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96942.1667761274</v>
      </c>
      <c r="E5" s="35">
        <v>75210.276017761076</v>
      </c>
      <c r="F5" s="36">
        <f t="shared" ref="F5:F9" si="0">E5/D5</f>
        <v>0.77582623247371096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97675.010499964585</v>
      </c>
      <c r="E6" s="35">
        <v>76869.556868376676</v>
      </c>
      <c r="F6" s="36">
        <f t="shared" si="0"/>
        <v>0.78699307504455862</v>
      </c>
      <c r="G6" s="37">
        <v>147.24304749031293</v>
      </c>
      <c r="H6" s="37">
        <f t="shared" si="1"/>
        <v>115.87925872333335</v>
      </c>
      <c r="I6" s="38">
        <f t="shared" si="2"/>
        <v>4131255351.5733399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97886.416666666672</v>
      </c>
      <c r="E7" s="35">
        <v>77965.275032001999</v>
      </c>
      <c r="F7" s="36">
        <f t="shared" si="0"/>
        <v>0.79648717040585637</v>
      </c>
      <c r="G7" s="37">
        <v>158.24020977113227</v>
      </c>
      <c r="H7" s="37">
        <f t="shared" si="1"/>
        <v>126.03629692503831</v>
      </c>
      <c r="I7" s="38">
        <f t="shared" si="2"/>
        <v>4503093138.713727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98180.333333333328</v>
      </c>
      <c r="E8" s="35">
        <v>79751.651923371086</v>
      </c>
      <c r="F8" s="36">
        <f t="shared" si="0"/>
        <v>0.81229762841204878</v>
      </c>
      <c r="G8" s="37">
        <v>172.09502151175994</v>
      </c>
      <c r="H8" s="37">
        <f t="shared" si="1"/>
        <v>139.79237783552313</v>
      </c>
      <c r="I8" s="38">
        <f t="shared" si="2"/>
        <v>5009574722.4730921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100713.25</v>
      </c>
      <c r="E9" s="35">
        <v>80727.145772912045</v>
      </c>
      <c r="F9" s="36">
        <f t="shared" si="0"/>
        <v>0.80155437117670258</v>
      </c>
      <c r="G9" s="37">
        <v>175.94341830931054</v>
      </c>
      <c r="H9" s="37">
        <f t="shared" si="1"/>
        <v>141.02821602559897</v>
      </c>
      <c r="I9" s="38">
        <f t="shared" si="2"/>
        <v>5184244641.8386564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103717.83333333333</v>
      </c>
      <c r="E10" s="35">
        <v>82673.649679979455</v>
      </c>
      <c r="F10" s="36">
        <f>E10/D10</f>
        <v>0.79710158825125987</v>
      </c>
      <c r="G10" s="37">
        <v>180.28720517033219</v>
      </c>
      <c r="H10" s="37">
        <f>(I10/365)/D10</f>
        <v>143.70721758265253</v>
      </c>
      <c r="I10" s="38">
        <f>E10*G10*365</f>
        <v>5440325453.342638</v>
      </c>
      <c r="L10" s="49"/>
      <c r="M10" s="49">
        <v>2018</v>
      </c>
      <c r="N10" s="50">
        <v>103717.83333333333</v>
      </c>
      <c r="O10" s="50">
        <v>82673.649679979455</v>
      </c>
      <c r="P10" s="50">
        <v>0.79710158825125987</v>
      </c>
      <c r="Q10" s="50">
        <v>180.28720517033219</v>
      </c>
      <c r="R10" s="50">
        <v>143.70721758265253</v>
      </c>
      <c r="S10" s="50">
        <v>5440325453.342638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105062.08333333333</v>
      </c>
      <c r="E11" s="35">
        <v>83663.759553658616</v>
      </c>
      <c r="F11" s="36">
        <f t="shared" ref="F11:F15" si="3">E11/D11</f>
        <v>0.79632686597519997</v>
      </c>
      <c r="G11" s="37">
        <v>180.18919116563194</v>
      </c>
      <c r="H11" s="37">
        <f t="shared" ref="H11:H15" si="4">(I11/365)/D11</f>
        <v>143.48949388353387</v>
      </c>
      <c r="I11" s="38">
        <f t="shared" ref="I11:I15" si="5">E11*G11*365</f>
        <v>5502486384.8051252</v>
      </c>
      <c r="L11" s="49"/>
      <c r="M11" s="49">
        <v>2019</v>
      </c>
      <c r="N11" s="50">
        <v>105062.08333333333</v>
      </c>
      <c r="O11" s="50">
        <v>83663.759553658616</v>
      </c>
      <c r="P11" s="50">
        <v>0.79632686597519997</v>
      </c>
      <c r="Q11" s="50">
        <v>180.18919116563194</v>
      </c>
      <c r="R11" s="50">
        <v>143.48949388353387</v>
      </c>
      <c r="S11" s="50">
        <v>5502486384.8051252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99443.5</v>
      </c>
      <c r="E12" s="35">
        <v>48961.503901163487</v>
      </c>
      <c r="F12" s="36">
        <f t="shared" si="3"/>
        <v>0.49235499455634091</v>
      </c>
      <c r="G12" s="37">
        <v>139.19596664047771</v>
      </c>
      <c r="H12" s="37">
        <f t="shared" si="4"/>
        <v>68.533829397537005</v>
      </c>
      <c r="I12" s="38">
        <f t="shared" si="5"/>
        <v>2487564010.2482996</v>
      </c>
      <c r="L12" s="49"/>
      <c r="M12" s="49">
        <v>2020</v>
      </c>
      <c r="N12" s="50">
        <v>99443.5</v>
      </c>
      <c r="O12" s="50">
        <v>48961.503901163487</v>
      </c>
      <c r="P12" s="50">
        <v>0.49235499455634091</v>
      </c>
      <c r="Q12" s="50">
        <v>139.19596664047771</v>
      </c>
      <c r="R12" s="50">
        <v>68.533829397537005</v>
      </c>
      <c r="S12" s="50">
        <v>2487564010.2482996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107717.94728819333</v>
      </c>
      <c r="E13" s="35">
        <v>68344.991180378725</v>
      </c>
      <c r="F13" s="36">
        <f t="shared" si="3"/>
        <v>0.63448100247886763</v>
      </c>
      <c r="G13" s="37">
        <v>162.14694630443941</v>
      </c>
      <c r="H13" s="37">
        <f t="shared" si="4"/>
        <v>102.87915704012784</v>
      </c>
      <c r="I13" s="38">
        <f t="shared" si="5"/>
        <v>4044905039.5123224</v>
      </c>
      <c r="L13" s="49"/>
      <c r="M13" s="49">
        <v>2021</v>
      </c>
      <c r="N13" s="50">
        <v>108644.62665929807</v>
      </c>
      <c r="O13" s="50">
        <v>65215.094270774374</v>
      </c>
      <c r="P13" s="50">
        <v>0.6002606504901925</v>
      </c>
      <c r="Q13" s="50">
        <v>148.7830843668365</v>
      </c>
      <c r="R13" s="50">
        <v>89.308631003974483</v>
      </c>
      <c r="S13" s="50">
        <v>3541559548.6011343</v>
      </c>
      <c r="T13" s="49"/>
      <c r="U13" s="52">
        <f>E13/O13-1</f>
        <v>4.799344299969821E-2</v>
      </c>
      <c r="V13" s="52"/>
      <c r="W13" s="52">
        <f>G13/Q13-1</f>
        <v>8.9821111011875843E-2</v>
      </c>
      <c r="X13" s="52"/>
      <c r="Y13" s="52">
        <f>I13/S13-1</f>
        <v>0.1421253783830918</v>
      </c>
    </row>
    <row r="14" spans="2:25" outlineLevel="1" x14ac:dyDescent="0.25">
      <c r="B14" s="28"/>
      <c r="C14" s="34">
        <v>2022</v>
      </c>
      <c r="D14" s="35">
        <v>113499.79712108476</v>
      </c>
      <c r="E14" s="35">
        <v>79481.223477979467</v>
      </c>
      <c r="F14" s="36">
        <f t="shared" si="3"/>
        <v>0.70027634845185383</v>
      </c>
      <c r="G14" s="37">
        <v>175.42259845962954</v>
      </c>
      <c r="H14" s="37">
        <f t="shared" si="4"/>
        <v>122.84429668524515</v>
      </c>
      <c r="I14" s="38">
        <f t="shared" si="5"/>
        <v>5089123004.2090502</v>
      </c>
      <c r="L14" s="49"/>
      <c r="M14" s="49">
        <v>2022</v>
      </c>
      <c r="N14" s="50">
        <v>116333.45901466394</v>
      </c>
      <c r="O14" s="50">
        <v>79237.789437928048</v>
      </c>
      <c r="P14" s="50">
        <v>0.68112639398042873</v>
      </c>
      <c r="Q14" s="50">
        <v>160.96607011079107</v>
      </c>
      <c r="R14" s="50">
        <v>109.63823888776398</v>
      </c>
      <c r="S14" s="50">
        <v>4655427383.0827131</v>
      </c>
      <c r="T14" s="49"/>
      <c r="U14" s="52">
        <f t="shared" ref="U14:U15" si="6">E14/O14-1</f>
        <v>3.072196256082016E-3</v>
      </c>
      <c r="V14" s="52"/>
      <c r="W14" s="52">
        <f t="shared" ref="W14:W15" si="7">G14/Q14-1</f>
        <v>8.9811028739710252E-2</v>
      </c>
      <c r="X14" s="52"/>
      <c r="Y14" s="52">
        <f t="shared" ref="Y14:Y15" si="8">I14/S14-1</f>
        <v>9.3159142102041459E-2</v>
      </c>
    </row>
    <row r="15" spans="2:25" outlineLevel="1" x14ac:dyDescent="0.25">
      <c r="B15" s="28"/>
      <c r="C15" s="34">
        <v>2023</v>
      </c>
      <c r="D15" s="35">
        <v>115654.65805470111</v>
      </c>
      <c r="E15" s="35">
        <v>84489.702315957766</v>
      </c>
      <c r="F15" s="36">
        <f t="shared" si="3"/>
        <v>0.73053436616445422</v>
      </c>
      <c r="G15" s="37">
        <v>178.54844463811145</v>
      </c>
      <c r="H15" s="37">
        <f t="shared" si="4"/>
        <v>130.43577483335187</v>
      </c>
      <c r="I15" s="38">
        <f t="shared" si="5"/>
        <v>5506209301.8047247</v>
      </c>
      <c r="L15" s="49"/>
      <c r="M15" s="49">
        <v>2023</v>
      </c>
      <c r="N15" s="50">
        <v>118363.86619698127</v>
      </c>
      <c r="O15" s="50">
        <v>83537.209623131581</v>
      </c>
      <c r="P15" s="50">
        <v>0.70576614559133166</v>
      </c>
      <c r="Q15" s="50">
        <v>165.72453588590426</v>
      </c>
      <c r="R15" s="50">
        <v>116.96276692210697</v>
      </c>
      <c r="S15" s="50">
        <v>5053120332.3088961</v>
      </c>
      <c r="T15" s="49"/>
      <c r="U15" s="52">
        <f t="shared" si="6"/>
        <v>1.1402017102597028E-2</v>
      </c>
      <c r="V15" s="52"/>
      <c r="W15" s="52">
        <f t="shared" si="7"/>
        <v>7.7380869909546846E-2</v>
      </c>
      <c r="X15" s="52"/>
      <c r="Y15" s="52">
        <f t="shared" si="8"/>
        <v>8.9665185014266457E-2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7.5595971104047699E-3</v>
      </c>
      <c r="E18" s="36">
        <f t="shared" si="10"/>
        <v>2.2061890189363886E-2</v>
      </c>
      <c r="F18" s="36">
        <f t="shared" si="10"/>
        <v>1.4393484137862123E-2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2.1643833527118517E-3</v>
      </c>
      <c r="E19" s="36">
        <f t="shared" si="10"/>
        <v>1.4254253676803552E-2</v>
      </c>
      <c r="F19" s="36">
        <f t="shared" si="10"/>
        <v>1.2063759723375256E-2</v>
      </c>
      <c r="G19" s="36">
        <f t="shared" si="10"/>
        <v>7.4687141214887065E-2</v>
      </c>
      <c r="H19" s="36">
        <f t="shared" si="10"/>
        <v>8.7651908664304834E-2</v>
      </c>
      <c r="I19" s="36">
        <f t="shared" si="10"/>
        <v>9.0006004348962998E-2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3.0026297485945541E-3</v>
      </c>
      <c r="E20" s="36">
        <f t="shared" si="10"/>
        <v>2.2912468283294629E-2</v>
      </c>
      <c r="F20" s="36">
        <f t="shared" si="10"/>
        <v>1.9850235626690749E-2</v>
      </c>
      <c r="G20" s="36">
        <f t="shared" si="10"/>
        <v>8.7555569855893856E-2</v>
      </c>
      <c r="H20" s="36">
        <f t="shared" si="10"/>
        <v>0.10914380417465308</v>
      </c>
      <c r="I20" s="36">
        <f t="shared" si="10"/>
        <v>0.11247415235653713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2.579861547288842E-2</v>
      </c>
      <c r="E21" s="36">
        <f t="shared" si="10"/>
        <v>1.2231644436384359E-2</v>
      </c>
      <c r="F21" s="36">
        <f t="shared" si="10"/>
        <v>-1.3225764620719227E-2</v>
      </c>
      <c r="G21" s="36">
        <f t="shared" si="10"/>
        <v>2.2362046058884033E-2</v>
      </c>
      <c r="H21" s="36">
        <f t="shared" si="10"/>
        <v>8.8405262805522078E-3</v>
      </c>
      <c r="I21" s="36">
        <f t="shared" si="10"/>
        <v>3.4867215091530568E-2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2.983304911055229E-2</v>
      </c>
      <c r="E22" s="36">
        <f t="shared" si="10"/>
        <v>2.4112135867443873E-2</v>
      </c>
      <c r="F22" s="36">
        <f t="shared" si="10"/>
        <v>-5.5551851322398482E-3</v>
      </c>
      <c r="G22" s="36">
        <f t="shared" si="10"/>
        <v>2.4688544207918106E-2</v>
      </c>
      <c r="H22" s="36">
        <f t="shared" si="10"/>
        <v>1.8996209641957584E-2</v>
      </c>
      <c r="I22" s="36">
        <f t="shared" si="10"/>
        <v>4.9395973607672783E-2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1.2960644826428114E-2</v>
      </c>
      <c r="E23" s="36">
        <f t="shared" si="10"/>
        <v>1.1976123922335269E-2</v>
      </c>
      <c r="F23" s="36">
        <f t="shared" si="10"/>
        <v>-9.7192414050950582E-4</v>
      </c>
      <c r="G23" s="36">
        <f t="shared" si="10"/>
        <v>-5.4365480128026888E-4</v>
      </c>
      <c r="H23" s="36">
        <f t="shared" si="10"/>
        <v>-1.5150505505643341E-3</v>
      </c>
      <c r="I23" s="36">
        <f t="shared" si="10"/>
        <v>1.1425958243783896E-2</v>
      </c>
      <c r="L23" s="49"/>
      <c r="M23" s="49">
        <v>2019</v>
      </c>
      <c r="N23" s="52">
        <f t="shared" ref="N23:S26" si="11">N11/N10-1</f>
        <v>1.2960644826428114E-2</v>
      </c>
      <c r="O23" s="52">
        <f t="shared" si="11"/>
        <v>1.1976123922335269E-2</v>
      </c>
      <c r="P23" s="52">
        <f t="shared" si="11"/>
        <v>-9.7192414050950582E-4</v>
      </c>
      <c r="Q23" s="52">
        <f t="shared" si="11"/>
        <v>-5.4365480128026888E-4</v>
      </c>
      <c r="R23" s="52">
        <f t="shared" si="11"/>
        <v>-1.5150505505643341E-3</v>
      </c>
      <c r="S23" s="52">
        <f t="shared" si="11"/>
        <v>1.1425958243783896E-2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-5.3478697119560215E-2</v>
      </c>
      <c r="E24" s="36">
        <f t="shared" si="10"/>
        <v>-0.41478240802982891</v>
      </c>
      <c r="F24" s="36">
        <f t="shared" si="10"/>
        <v>-0.38171746352750291</v>
      </c>
      <c r="G24" s="36">
        <f t="shared" si="10"/>
        <v>-0.22750101856816041</v>
      </c>
      <c r="H24" s="36">
        <f t="shared" si="10"/>
        <v>-0.52237737033790177</v>
      </c>
      <c r="I24" s="36">
        <f t="shared" si="10"/>
        <v>-0.54792000628704896</v>
      </c>
      <c r="L24" s="49"/>
      <c r="M24" s="49">
        <v>2020</v>
      </c>
      <c r="N24" s="52">
        <f t="shared" si="11"/>
        <v>-5.3478697119560215E-2</v>
      </c>
      <c r="O24" s="52">
        <f t="shared" si="11"/>
        <v>-0.41478240802982891</v>
      </c>
      <c r="P24" s="52">
        <f t="shared" si="11"/>
        <v>-0.38171746352750291</v>
      </c>
      <c r="Q24" s="52">
        <f t="shared" si="11"/>
        <v>-0.22750101856816041</v>
      </c>
      <c r="R24" s="52">
        <f t="shared" si="11"/>
        <v>-0.52237737033790177</v>
      </c>
      <c r="S24" s="52">
        <f t="shared" si="11"/>
        <v>-0.54792000628704896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8.320752274601495E-2</v>
      </c>
      <c r="E25" s="36">
        <f t="shared" si="10"/>
        <v>0.39589239984016555</v>
      </c>
      <c r="F25" s="36">
        <f t="shared" si="10"/>
        <v>0.28866571781321304</v>
      </c>
      <c r="G25" s="36">
        <f t="shared" si="10"/>
        <v>0.16488250498838553</v>
      </c>
      <c r="H25" s="36">
        <f t="shared" si="10"/>
        <v>0.5011441494589115</v>
      </c>
      <c r="I25" s="36">
        <f t="shared" si="10"/>
        <v>0.62605063542006079</v>
      </c>
      <c r="L25" s="49"/>
      <c r="M25" s="49">
        <v>2021</v>
      </c>
      <c r="N25" s="52">
        <f t="shared" si="11"/>
        <v>9.2526174755495072E-2</v>
      </c>
      <c r="O25" s="52">
        <f t="shared" si="11"/>
        <v>0.33196673048322456</v>
      </c>
      <c r="P25" s="52">
        <f t="shared" si="11"/>
        <v>0.21916230591117491</v>
      </c>
      <c r="Q25" s="52">
        <f t="shared" si="11"/>
        <v>6.8874967843866264E-2</v>
      </c>
      <c r="R25" s="52">
        <f t="shared" si="11"/>
        <v>0.30313207052726132</v>
      </c>
      <c r="S25" s="52">
        <f t="shared" si="11"/>
        <v>0.4237058962143565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5.3675826345097377E-2</v>
      </c>
      <c r="E26" s="36">
        <f t="shared" si="10"/>
        <v>0.16294145489330103</v>
      </c>
      <c r="F26" s="36">
        <f t="shared" si="10"/>
        <v>0.10369947361060294</v>
      </c>
      <c r="G26" s="36">
        <f t="shared" si="10"/>
        <v>8.1874203972145176E-2</v>
      </c>
      <c r="H26" s="36">
        <f t="shared" si="10"/>
        <v>0.19406398943694647</v>
      </c>
      <c r="I26" s="36">
        <f t="shared" si="10"/>
        <v>0.25815636077889859</v>
      </c>
      <c r="L26" s="49"/>
      <c r="M26" s="49">
        <v>2022</v>
      </c>
      <c r="N26" s="52">
        <f>N14/N13-1</f>
        <v>7.0770479790754015E-2</v>
      </c>
      <c r="O26" s="52">
        <f t="shared" si="11"/>
        <v>0.21502223256676078</v>
      </c>
      <c r="P26" s="52">
        <f t="shared" si="11"/>
        <v>0.13471771541945765</v>
      </c>
      <c r="Q26" s="52">
        <f t="shared" si="11"/>
        <v>8.1884212817610713E-2</v>
      </c>
      <c r="R26" s="52">
        <f t="shared" si="11"/>
        <v>0.22763318231677698</v>
      </c>
      <c r="S26" s="52">
        <f t="shared" si="11"/>
        <v>0.31451337163638571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1.8985592822844399E-2</v>
      </c>
      <c r="E27" s="36">
        <f t="shared" si="10"/>
        <v>6.3014616771292165E-2</v>
      </c>
      <c r="F27" s="36">
        <f t="shared" si="10"/>
        <v>4.3208681514795844E-2</v>
      </c>
      <c r="G27" s="36">
        <f t="shared" si="10"/>
        <v>1.7818948105487564E-2</v>
      </c>
      <c r="H27" s="36">
        <f t="shared" si="10"/>
        <v>6.1797562873902034E-2</v>
      </c>
      <c r="I27" s="36">
        <f t="shared" si="10"/>
        <v>8.1956419062914287E-2</v>
      </c>
      <c r="L27" s="49"/>
      <c r="M27" s="49">
        <v>2023</v>
      </c>
      <c r="N27" s="52">
        <f t="shared" ref="N27:S27" si="12">N15/N14-1</f>
        <v>1.7453338012251463E-2</v>
      </c>
      <c r="O27" s="52">
        <f t="shared" si="12"/>
        <v>5.4259718951038316E-2</v>
      </c>
      <c r="P27" s="52">
        <f t="shared" si="12"/>
        <v>3.617500632578774E-2</v>
      </c>
      <c r="Q27" s="52">
        <f t="shared" si="12"/>
        <v>2.9561918060359016E-2</v>
      </c>
      <c r="R27" s="52">
        <f t="shared" si="12"/>
        <v>6.6806326958982476E-2</v>
      </c>
      <c r="S27" s="52">
        <f t="shared" si="12"/>
        <v>8.5425658377006108E-2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0.94652130288043979</v>
      </c>
      <c r="E30" s="39">
        <f t="shared" ref="E30:H30" si="13">E12/E$11</f>
        <v>0.58521759197017109</v>
      </c>
      <c r="F30" s="39">
        <f t="shared" si="13"/>
        <v>0.61828253647249709</v>
      </c>
      <c r="G30" s="39">
        <f t="shared" si="13"/>
        <v>0.77249898143183959</v>
      </c>
      <c r="H30" s="39">
        <f t="shared" si="13"/>
        <v>0.47762262966209823</v>
      </c>
      <c r="I30" s="39">
        <f>I12/I$11</f>
        <v>0.45207999371295104</v>
      </c>
      <c r="L30" s="55"/>
      <c r="M30" s="53">
        <f>M12</f>
        <v>2020</v>
      </c>
      <c r="N30" s="54">
        <f>N12/N$11</f>
        <v>0.94652130288043979</v>
      </c>
      <c r="O30" s="54">
        <f t="shared" ref="O30:R30" si="14">O12/O$11</f>
        <v>0.58521759197017109</v>
      </c>
      <c r="P30" s="54">
        <f t="shared" si="14"/>
        <v>0.61828253647249709</v>
      </c>
      <c r="Q30" s="54">
        <f t="shared" si="14"/>
        <v>0.77249898143183959</v>
      </c>
      <c r="R30" s="54">
        <f t="shared" si="14"/>
        <v>0.47762262966209823</v>
      </c>
      <c r="S30" s="54">
        <f>S12/S$11</f>
        <v>0.45207999371295104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1.0252789957194517</v>
      </c>
      <c r="E31" s="39">
        <f t="shared" si="15"/>
        <v>0.81690078888392481</v>
      </c>
      <c r="F31" s="39">
        <f t="shared" si="15"/>
        <v>0.79675950867470458</v>
      </c>
      <c r="G31" s="39">
        <f t="shared" si="15"/>
        <v>0.89987054859129756</v>
      </c>
      <c r="H31" s="39">
        <f t="shared" si="15"/>
        <v>0.71698041616643915</v>
      </c>
      <c r="I31" s="39">
        <f t="shared" si="15"/>
        <v>0.73510496103764111</v>
      </c>
      <c r="L31" s="49"/>
      <c r="M31" s="53">
        <f>M13</f>
        <v>2021</v>
      </c>
      <c r="N31" s="54">
        <f t="shared" ref="N31:S33" si="16">N13/N$11</f>
        <v>1.0340992983605541</v>
      </c>
      <c r="O31" s="54">
        <f t="shared" si="16"/>
        <v>0.77949036259777449</v>
      </c>
      <c r="P31" s="54">
        <f t="shared" si="16"/>
        <v>0.75378676287041968</v>
      </c>
      <c r="Q31" s="54">
        <f t="shared" si="16"/>
        <v>0.8257048239373771</v>
      </c>
      <c r="R31" s="54">
        <f t="shared" si="16"/>
        <v>0.62240536632224541</v>
      </c>
      <c r="S31" s="54">
        <f t="shared" si="16"/>
        <v>0.64362895260967767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1.0803116930489649</v>
      </c>
      <c r="E32" s="39">
        <f t="shared" si="15"/>
        <v>0.95000779192815699</v>
      </c>
      <c r="F32" s="39">
        <f t="shared" si="15"/>
        <v>0.87938305031851405</v>
      </c>
      <c r="G32" s="39">
        <f t="shared" si="15"/>
        <v>0.97354673343518761</v>
      </c>
      <c r="H32" s="39">
        <f t="shared" si="15"/>
        <v>0.85612049607586038</v>
      </c>
      <c r="I32" s="39">
        <f t="shared" si="15"/>
        <v>0.92487698256963258</v>
      </c>
      <c r="L32" s="49"/>
      <c r="M32" s="53">
        <f>M14</f>
        <v>2022</v>
      </c>
      <c r="N32" s="54">
        <f t="shared" si="16"/>
        <v>1.1072830018568127</v>
      </c>
      <c r="O32" s="54">
        <f t="shared" si="16"/>
        <v>0.94709812062782184</v>
      </c>
      <c r="P32" s="54">
        <f t="shared" si="16"/>
        <v>0.855335193477751</v>
      </c>
      <c r="Q32" s="54">
        <f t="shared" si="16"/>
        <v>0.89331701346519299</v>
      </c>
      <c r="R32" s="54">
        <f t="shared" si="16"/>
        <v>0.76408548054921743</v>
      </c>
      <c r="S32" s="54">
        <f t="shared" si="16"/>
        <v>0.84605886457774282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1.10082205097495</v>
      </c>
      <c r="E33" s="39">
        <f t="shared" si="15"/>
        <v>1.0098721688662511</v>
      </c>
      <c r="F33" s="39">
        <f t="shared" si="15"/>
        <v>0.91738003246923638</v>
      </c>
      <c r="G33" s="39">
        <f t="shared" si="15"/>
        <v>0.99089431215653612</v>
      </c>
      <c r="H33" s="39">
        <f t="shared" si="15"/>
        <v>0.90902665625974466</v>
      </c>
      <c r="I33" s="39">
        <f t="shared" si="15"/>
        <v>1.000676588134753</v>
      </c>
      <c r="L33" s="49"/>
      <c r="M33" s="53">
        <v>2023</v>
      </c>
      <c r="N33" s="54">
        <f t="shared" si="16"/>
        <v>1.1266087863634402</v>
      </c>
      <c r="O33" s="54">
        <f t="shared" si="16"/>
        <v>0.99848739847214407</v>
      </c>
      <c r="P33" s="54">
        <f t="shared" si="16"/>
        <v>0.88627694951247737</v>
      </c>
      <c r="Q33" s="54">
        <f t="shared" si="16"/>
        <v>0.91972517781917562</v>
      </c>
      <c r="R33" s="54">
        <f t="shared" si="16"/>
        <v>0.81513122498739976</v>
      </c>
      <c r="S33" s="54">
        <f t="shared" si="16"/>
        <v>0.91833400010999866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A388-20CA-47E3-A186-1E1BC4109810}">
  <dimension ref="B2:Z44"/>
  <sheetViews>
    <sheetView zoomScaleNormal="100" workbookViewId="0">
      <selection activeCell="I45" sqref="I45"/>
    </sheetView>
  </sheetViews>
  <sheetFormatPr defaultRowHeight="10.5" outlineLevelRow="1" outlineLevelCol="1" x14ac:dyDescent="0.25"/>
  <cols>
    <col min="1" max="1" width="8.6640625" style="3"/>
    <col min="2" max="2" width="8.25" style="3" customWidth="1"/>
    <col min="3" max="3" width="9" style="3" customWidth="1"/>
    <col min="4" max="4" width="9.75" style="3" customWidth="1"/>
    <col min="5" max="5" width="9.58203125" style="3" customWidth="1"/>
    <col min="6" max="8" width="7.6640625" style="3" customWidth="1"/>
    <col min="9" max="9" width="11.75" style="3" customWidth="1"/>
    <col min="10" max="10" width="2.75" style="3" customWidth="1"/>
    <col min="11" max="11" width="16.4140625" style="3" hidden="1" customWidth="1" outlineLevel="1"/>
    <col min="12" max="20" width="8.6640625" style="3" hidden="1" customWidth="1" outlineLevel="1"/>
    <col min="21" max="21" width="8.58203125" style="3" hidden="1" customWidth="1" outlineLevel="1"/>
    <col min="22" max="25" width="8.6640625" style="3" hidden="1" customWidth="1" outlineLevel="1"/>
    <col min="26" max="26" width="8.6640625" style="3" collapsed="1"/>
    <col min="27" max="16384" width="8.6640625" style="3"/>
  </cols>
  <sheetData>
    <row r="2" spans="2:25" ht="15.5" x14ac:dyDescent="0.35">
      <c r="B2" s="27" t="s">
        <v>39</v>
      </c>
      <c r="C2" s="29"/>
      <c r="D2" s="29"/>
      <c r="E2" s="29"/>
      <c r="F2" s="29"/>
      <c r="G2" s="29"/>
      <c r="H2" s="29"/>
      <c r="I2" s="29"/>
      <c r="L2" s="49" t="s">
        <v>21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2:25" ht="31.5" x14ac:dyDescent="0.25">
      <c r="B3" s="30"/>
      <c r="C3" s="30"/>
      <c r="D3" s="31" t="s">
        <v>29</v>
      </c>
      <c r="E3" s="31" t="s">
        <v>30</v>
      </c>
      <c r="F3" s="31" t="s">
        <v>18</v>
      </c>
      <c r="G3" s="31" t="s">
        <v>24</v>
      </c>
      <c r="H3" s="31" t="s">
        <v>25</v>
      </c>
      <c r="I3" s="31" t="s">
        <v>19</v>
      </c>
      <c r="L3" s="49"/>
      <c r="M3" s="49"/>
      <c r="N3" s="49" t="s">
        <v>22</v>
      </c>
      <c r="O3" s="49" t="s">
        <v>23</v>
      </c>
      <c r="P3" s="49" t="s">
        <v>18</v>
      </c>
      <c r="Q3" s="49" t="s">
        <v>24</v>
      </c>
      <c r="R3" s="49" t="s">
        <v>25</v>
      </c>
      <c r="S3" s="49" t="s">
        <v>19</v>
      </c>
      <c r="T3" s="49"/>
      <c r="U3" s="49" t="s">
        <v>23</v>
      </c>
      <c r="V3" s="49" t="s">
        <v>18</v>
      </c>
      <c r="W3" s="49" t="s">
        <v>24</v>
      </c>
      <c r="X3" s="49" t="s">
        <v>25</v>
      </c>
      <c r="Y3" s="49" t="s">
        <v>19</v>
      </c>
    </row>
    <row r="4" spans="2:25" x14ac:dyDescent="0.25">
      <c r="B4" s="32" t="s">
        <v>2</v>
      </c>
      <c r="C4" s="32"/>
      <c r="D4" s="33"/>
      <c r="E4" s="33"/>
      <c r="F4" s="33"/>
      <c r="G4" s="33"/>
      <c r="H4" s="33"/>
      <c r="I4" s="33"/>
      <c r="L4" s="49" t="s">
        <v>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2:25" hidden="1" outlineLevel="1" x14ac:dyDescent="0.25">
      <c r="B5" s="28"/>
      <c r="C5" s="34">
        <v>2013</v>
      </c>
      <c r="D5" s="35">
        <v>7044.6104105004315</v>
      </c>
      <c r="E5" s="35">
        <v>4040.6987929790903</v>
      </c>
      <c r="F5" s="36">
        <f t="shared" ref="F5:F9" si="0">E5/D5</f>
        <v>0.57358726139861138</v>
      </c>
      <c r="G5" s="37">
        <v>0</v>
      </c>
      <c r="H5" s="37">
        <f t="shared" ref="H5:H9" si="1">(I5/365)/D5</f>
        <v>0</v>
      </c>
      <c r="I5" s="38">
        <f t="shared" ref="I5:I9" si="2">E5*G5*365</f>
        <v>0</v>
      </c>
      <c r="L5" s="49"/>
      <c r="M5" s="49">
        <v>2013</v>
      </c>
      <c r="N5" s="50"/>
      <c r="O5" s="50"/>
      <c r="P5" s="51"/>
      <c r="Q5" s="49"/>
      <c r="R5" s="49"/>
      <c r="S5" s="50"/>
      <c r="T5" s="49"/>
      <c r="U5" s="49"/>
      <c r="V5" s="49"/>
      <c r="W5" s="49"/>
      <c r="X5" s="49"/>
      <c r="Y5" s="49"/>
    </row>
    <row r="6" spans="2:25" hidden="1" outlineLevel="1" x14ac:dyDescent="0.25">
      <c r="B6" s="28"/>
      <c r="C6" s="34">
        <v>2014</v>
      </c>
      <c r="D6" s="35">
        <v>7127.5383336252826</v>
      </c>
      <c r="E6" s="35">
        <v>4302.7576215770587</v>
      </c>
      <c r="F6" s="36">
        <f t="shared" si="0"/>
        <v>0.60368074083560141</v>
      </c>
      <c r="G6" s="37">
        <v>93.815199072455101</v>
      </c>
      <c r="H6" s="37">
        <f t="shared" si="1"/>
        <v>56.634428877699122</v>
      </c>
      <c r="I6" s="38">
        <f t="shared" si="2"/>
        <v>147337382.93250296</v>
      </c>
      <c r="L6" s="49"/>
      <c r="M6" s="49">
        <v>2014</v>
      </c>
      <c r="N6" s="50"/>
      <c r="O6" s="50"/>
      <c r="P6" s="51"/>
      <c r="Q6" s="49"/>
      <c r="R6" s="49"/>
      <c r="S6" s="50"/>
      <c r="T6" s="49"/>
      <c r="U6" s="49"/>
      <c r="V6" s="49"/>
      <c r="W6" s="49"/>
      <c r="X6" s="49"/>
      <c r="Y6" s="49"/>
    </row>
    <row r="7" spans="2:25" hidden="1" outlineLevel="1" x14ac:dyDescent="0.25">
      <c r="B7" s="28"/>
      <c r="C7" s="34">
        <v>2015</v>
      </c>
      <c r="D7" s="35">
        <v>7184.416666666667</v>
      </c>
      <c r="E7" s="35">
        <v>4590.5818356374757</v>
      </c>
      <c r="F7" s="36">
        <f t="shared" si="0"/>
        <v>0.63896375288703222</v>
      </c>
      <c r="G7" s="37">
        <v>99.066674860104229</v>
      </c>
      <c r="H7" s="37">
        <f t="shared" si="1"/>
        <v>63.300014354651587</v>
      </c>
      <c r="I7" s="38">
        <f t="shared" si="2"/>
        <v>165992392.51737633</v>
      </c>
      <c r="L7" s="49"/>
      <c r="M7" s="49">
        <v>2015</v>
      </c>
      <c r="N7" s="50"/>
      <c r="O7" s="50"/>
      <c r="P7" s="51"/>
      <c r="Q7" s="49"/>
      <c r="R7" s="49"/>
      <c r="S7" s="50"/>
      <c r="T7" s="49"/>
      <c r="U7" s="49"/>
      <c r="V7" s="49"/>
      <c r="W7" s="49"/>
      <c r="X7" s="49"/>
      <c r="Y7" s="49"/>
    </row>
    <row r="8" spans="2:25" hidden="1" outlineLevel="1" x14ac:dyDescent="0.25">
      <c r="B8" s="28"/>
      <c r="C8" s="34">
        <v>2016</v>
      </c>
      <c r="D8" s="35">
        <v>7300.25</v>
      </c>
      <c r="E8" s="35">
        <v>4750.0302006735928</v>
      </c>
      <c r="F8" s="36">
        <f t="shared" si="0"/>
        <v>0.65066678547633205</v>
      </c>
      <c r="G8" s="37">
        <v>105.46838684895042</v>
      </c>
      <c r="H8" s="37">
        <f t="shared" si="1"/>
        <v>68.624776240380811</v>
      </c>
      <c r="I8" s="38">
        <f t="shared" si="2"/>
        <v>182856978.30332661</v>
      </c>
      <c r="L8" s="49"/>
      <c r="M8" s="49">
        <v>2016</v>
      </c>
      <c r="N8" s="50"/>
      <c r="O8" s="50"/>
      <c r="P8" s="51"/>
      <c r="Q8" s="49"/>
      <c r="R8" s="49"/>
      <c r="S8" s="50"/>
      <c r="T8" s="49"/>
      <c r="U8" s="49"/>
      <c r="V8" s="49"/>
      <c r="W8" s="49"/>
      <c r="X8" s="49"/>
      <c r="Y8" s="49"/>
    </row>
    <row r="9" spans="2:25" hidden="1" outlineLevel="1" x14ac:dyDescent="0.25">
      <c r="B9" s="28"/>
      <c r="C9" s="34">
        <v>2017</v>
      </c>
      <c r="D9" s="35">
        <v>7227.333333333333</v>
      </c>
      <c r="E9" s="35">
        <v>4813.0633704557049</v>
      </c>
      <c r="F9" s="36">
        <f t="shared" si="0"/>
        <v>0.66595286926331132</v>
      </c>
      <c r="G9" s="37">
        <v>109.26541949396567</v>
      </c>
      <c r="H9" s="37">
        <f t="shared" si="1"/>
        <v>72.765619623265778</v>
      </c>
      <c r="I9" s="38">
        <f t="shared" si="2"/>
        <v>191954006.70171726</v>
      </c>
      <c r="L9" s="49"/>
      <c r="M9" s="49">
        <v>2017</v>
      </c>
      <c r="N9" s="50"/>
      <c r="O9" s="50"/>
      <c r="P9" s="51"/>
      <c r="Q9" s="49"/>
      <c r="R9" s="49"/>
      <c r="S9" s="50"/>
      <c r="T9" s="49"/>
      <c r="U9" s="52" t="e">
        <f>E9/O9-1</f>
        <v>#DIV/0!</v>
      </c>
      <c r="V9" s="52"/>
      <c r="W9" s="52" t="e">
        <f>G9/Q9-1</f>
        <v>#DIV/0!</v>
      </c>
      <c r="X9" s="52"/>
      <c r="Y9" s="52" t="e">
        <f>I9/S9-1</f>
        <v>#DIV/0!</v>
      </c>
    </row>
    <row r="10" spans="2:25" collapsed="1" x14ac:dyDescent="0.25">
      <c r="B10" s="28"/>
      <c r="C10" s="34">
        <v>2018</v>
      </c>
      <c r="D10" s="35">
        <v>7204.083333333333</v>
      </c>
      <c r="E10" s="35">
        <v>4691.830894777263</v>
      </c>
      <c r="F10" s="36">
        <f>E10/D10</f>
        <v>0.65127382314806603</v>
      </c>
      <c r="G10" s="37">
        <v>110.9990954839425</v>
      </c>
      <c r="H10" s="37">
        <f>(I10/365)/D10</f>
        <v>72.290805281804452</v>
      </c>
      <c r="I10" s="38">
        <f>E10*G10*365</f>
        <v>190087979.70162088</v>
      </c>
      <c r="L10" s="49"/>
      <c r="M10" s="49">
        <v>2018</v>
      </c>
      <c r="N10" s="50">
        <v>7204.083333333333</v>
      </c>
      <c r="O10" s="50">
        <v>4691.830894777263</v>
      </c>
      <c r="P10" s="50">
        <v>0.65127382314806603</v>
      </c>
      <c r="Q10" s="50">
        <v>110.9990954839425</v>
      </c>
      <c r="R10" s="50">
        <v>72.290805281804452</v>
      </c>
      <c r="S10" s="50">
        <v>190087979.70162088</v>
      </c>
      <c r="T10" s="49"/>
      <c r="U10" s="52">
        <f>E10/O10-1</f>
        <v>0</v>
      </c>
      <c r="V10" s="52"/>
      <c r="W10" s="52">
        <f>G10/Q10-1</f>
        <v>0</v>
      </c>
      <c r="X10" s="52"/>
      <c r="Y10" s="52">
        <f>I10/S10-1</f>
        <v>0</v>
      </c>
    </row>
    <row r="11" spans="2:25" x14ac:dyDescent="0.25">
      <c r="B11" s="28"/>
      <c r="C11" s="34">
        <v>2019</v>
      </c>
      <c r="D11" s="35">
        <v>7198.333333333333</v>
      </c>
      <c r="E11" s="35">
        <v>4810.953441206977</v>
      </c>
      <c r="F11" s="36">
        <f t="shared" ref="F11:F15" si="3">E11/D11</f>
        <v>0.66834268690071463</v>
      </c>
      <c r="G11" s="37">
        <v>112.69796754752997</v>
      </c>
      <c r="H11" s="37">
        <f t="shared" ref="H11:H15" si="4">(I11/365)/D11</f>
        <v>75.320862438965719</v>
      </c>
      <c r="I11" s="38">
        <f t="shared" ref="I11:I15" si="5">E11*G11*365</f>
        <v>197897406.29828486</v>
      </c>
      <c r="L11" s="49"/>
      <c r="M11" s="49">
        <v>2019</v>
      </c>
      <c r="N11" s="50">
        <v>7198.333333333333</v>
      </c>
      <c r="O11" s="50">
        <v>4810.953441206977</v>
      </c>
      <c r="P11" s="50">
        <v>0.66834268690071463</v>
      </c>
      <c r="Q11" s="50">
        <v>112.69796754752997</v>
      </c>
      <c r="R11" s="50">
        <v>75.320862438965719</v>
      </c>
      <c r="S11" s="50">
        <v>197897406.29828486</v>
      </c>
      <c r="T11" s="49"/>
      <c r="U11" s="52">
        <f>E11/O11-1</f>
        <v>0</v>
      </c>
      <c r="V11" s="52"/>
      <c r="W11" s="52">
        <f>G11/Q11-1</f>
        <v>0</v>
      </c>
      <c r="X11" s="52"/>
      <c r="Y11" s="52">
        <f>I11/S11-1</f>
        <v>0</v>
      </c>
    </row>
    <row r="12" spans="2:25" x14ac:dyDescent="0.25">
      <c r="B12" s="28"/>
      <c r="C12" s="34">
        <v>2020</v>
      </c>
      <c r="D12" s="35">
        <v>7238.833333333333</v>
      </c>
      <c r="E12" s="35">
        <v>4162.2487658452483</v>
      </c>
      <c r="F12" s="36">
        <f t="shared" si="3"/>
        <v>0.57498889312438672</v>
      </c>
      <c r="G12" s="37">
        <v>108.49220189287415</v>
      </c>
      <c r="H12" s="37">
        <f t="shared" si="4"/>
        <v>62.3818110790112</v>
      </c>
      <c r="I12" s="38">
        <f t="shared" si="5"/>
        <v>164823609.70284384</v>
      </c>
      <c r="L12" s="49"/>
      <c r="M12" s="49">
        <v>2020</v>
      </c>
      <c r="N12" s="50">
        <v>7238.833333333333</v>
      </c>
      <c r="O12" s="50">
        <v>4162.2487658452483</v>
      </c>
      <c r="P12" s="50">
        <v>0.57498889312438672</v>
      </c>
      <c r="Q12" s="50">
        <v>108.49220189287415</v>
      </c>
      <c r="R12" s="50">
        <v>62.3818110790112</v>
      </c>
      <c r="S12" s="50">
        <v>164823609.70284384</v>
      </c>
      <c r="T12" s="49"/>
      <c r="U12" s="52">
        <f>E12/O12-1</f>
        <v>0</v>
      </c>
      <c r="V12" s="52"/>
      <c r="W12" s="52">
        <f>G12/Q12-1</f>
        <v>0</v>
      </c>
      <c r="X12" s="52"/>
      <c r="Y12" s="52">
        <f>I12/S12-1</f>
        <v>0</v>
      </c>
    </row>
    <row r="13" spans="2:25" x14ac:dyDescent="0.25">
      <c r="B13" s="28"/>
      <c r="C13" s="34">
        <v>2021</v>
      </c>
      <c r="D13" s="35">
        <v>7521.3424305555554</v>
      </c>
      <c r="E13" s="35">
        <v>5059.6407614736981</v>
      </c>
      <c r="F13" s="36">
        <f t="shared" si="3"/>
        <v>0.67270448170513275</v>
      </c>
      <c r="G13" s="37">
        <v>125.49835206222114</v>
      </c>
      <c r="H13" s="37">
        <f t="shared" si="4"/>
        <v>84.423303878864743</v>
      </c>
      <c r="I13" s="38">
        <f t="shared" si="5"/>
        <v>231766450.82100365</v>
      </c>
      <c r="L13" s="49"/>
      <c r="M13" s="49">
        <v>2021</v>
      </c>
      <c r="N13" s="50">
        <v>7391.6288194444433</v>
      </c>
      <c r="O13" s="50">
        <v>4805.476003867273</v>
      </c>
      <c r="P13" s="50">
        <v>0.65012409595378651</v>
      </c>
      <c r="Q13" s="50">
        <v>114.43026131631518</v>
      </c>
      <c r="R13" s="50">
        <v>74.393870188024948</v>
      </c>
      <c r="S13" s="50">
        <v>200710534.32821211</v>
      </c>
      <c r="T13" s="49"/>
      <c r="U13" s="52">
        <f>E13/O13-1</f>
        <v>5.2890651706903213E-2</v>
      </c>
      <c r="V13" s="52"/>
      <c r="W13" s="52">
        <f>G13/Q13-1</f>
        <v>9.6723459499151732E-2</v>
      </c>
      <c r="X13" s="52"/>
      <c r="Y13" s="52">
        <f>I13/S13-1</f>
        <v>0.15472987801431137</v>
      </c>
    </row>
    <row r="14" spans="2:25" outlineLevel="1" x14ac:dyDescent="0.25">
      <c r="B14" s="28"/>
      <c r="C14" s="34">
        <v>2022</v>
      </c>
      <c r="D14" s="35">
        <v>7534.0106576745166</v>
      </c>
      <c r="E14" s="35">
        <v>5217.9444836984158</v>
      </c>
      <c r="F14" s="36">
        <f t="shared" si="3"/>
        <v>0.69258522728304861</v>
      </c>
      <c r="G14" s="37">
        <v>132.0880381145445</v>
      </c>
      <c r="H14" s="37">
        <f t="shared" si="4"/>
        <v>91.482223898933796</v>
      </c>
      <c r="I14" s="38">
        <f t="shared" si="5"/>
        <v>251568238.19245175</v>
      </c>
      <c r="L14" s="49"/>
      <c r="M14" s="49">
        <v>2022</v>
      </c>
      <c r="N14" s="50">
        <v>7404.5372593674001</v>
      </c>
      <c r="O14" s="50">
        <v>5199.3102385897064</v>
      </c>
      <c r="P14" s="50">
        <v>0.70217895547923881</v>
      </c>
      <c r="Q14" s="50">
        <v>114.66205060172793</v>
      </c>
      <c r="R14" s="50">
        <v>80.513278924628935</v>
      </c>
      <c r="S14" s="50">
        <v>217599704.39000809</v>
      </c>
      <c r="T14" s="49"/>
      <c r="U14" s="52">
        <f t="shared" ref="U14:U15" si="6">E14/O14-1</f>
        <v>3.5839840774272158E-3</v>
      </c>
      <c r="V14" s="52"/>
      <c r="W14" s="52">
        <f t="shared" ref="W14:W15" si="7">G14/Q14-1</f>
        <v>0.1519769393741679</v>
      </c>
      <c r="X14" s="52"/>
      <c r="Y14" s="52">
        <f t="shared" ref="Y14:Y15" si="8">I14/S14-1</f>
        <v>0.15610560638244797</v>
      </c>
    </row>
    <row r="15" spans="2:25" outlineLevel="1" x14ac:dyDescent="0.25">
      <c r="B15" s="28"/>
      <c r="C15" s="34">
        <v>2023</v>
      </c>
      <c r="D15" s="35">
        <v>7553.2956844136061</v>
      </c>
      <c r="E15" s="35">
        <v>5278.3517458593442</v>
      </c>
      <c r="F15" s="36">
        <f t="shared" si="3"/>
        <v>0.69881439392758593</v>
      </c>
      <c r="G15" s="37">
        <v>131.82583952921738</v>
      </c>
      <c r="H15" s="37">
        <f t="shared" si="4"/>
        <v>92.12179415460524</v>
      </c>
      <c r="I15" s="38">
        <f t="shared" si="5"/>
        <v>253975449.83337268</v>
      </c>
      <c r="L15" s="49"/>
      <c r="M15" s="49">
        <v>2023</v>
      </c>
      <c r="N15" s="50">
        <v>7423.6134098079056</v>
      </c>
      <c r="O15" s="50">
        <v>5247.3639250893548</v>
      </c>
      <c r="P15" s="50">
        <v>0.7068476812325194</v>
      </c>
      <c r="Q15" s="50">
        <v>116.09978844183028</v>
      </c>
      <c r="R15" s="50">
        <v>82.064866251693786</v>
      </c>
      <c r="S15" s="50">
        <v>222364512.17676067</v>
      </c>
      <c r="T15" s="49"/>
      <c r="U15" s="52">
        <f t="shared" si="6"/>
        <v>5.9054072125295232E-3</v>
      </c>
      <c r="V15" s="52"/>
      <c r="W15" s="52">
        <f t="shared" si="7"/>
        <v>0.13545288323472127</v>
      </c>
      <c r="X15" s="52"/>
      <c r="Y15" s="52">
        <f t="shared" si="8"/>
        <v>0.14215819488086323</v>
      </c>
    </row>
    <row r="16" spans="2:25" x14ac:dyDescent="0.25">
      <c r="B16" s="28"/>
      <c r="C16" s="29"/>
      <c r="D16" s="29"/>
      <c r="E16" s="29"/>
      <c r="F16" s="29"/>
      <c r="G16" s="29"/>
      <c r="H16" s="29"/>
      <c r="I16" s="2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2:25" x14ac:dyDescent="0.25">
      <c r="B17" s="32" t="s">
        <v>3</v>
      </c>
      <c r="C17" s="29"/>
      <c r="D17" s="29"/>
      <c r="E17" s="29"/>
      <c r="F17" s="29"/>
      <c r="G17" s="29"/>
      <c r="H17" s="29"/>
      <c r="I17" s="29"/>
      <c r="L17" s="49" t="s">
        <v>3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2:25" hidden="1" outlineLevel="1" x14ac:dyDescent="0.25">
      <c r="B18" s="28"/>
      <c r="C18" s="34">
        <f t="shared" ref="C18:C26" si="9">C6</f>
        <v>2014</v>
      </c>
      <c r="D18" s="36">
        <f t="shared" ref="D18:I27" si="10">D6/D5-1</f>
        <v>1.1771825309351724E-2</v>
      </c>
      <c r="E18" s="36">
        <f t="shared" si="10"/>
        <v>6.485482883636573E-2</v>
      </c>
      <c r="F18" s="36">
        <f t="shared" si="10"/>
        <v>5.2465390119737609E-2</v>
      </c>
      <c r="G18" s="36" t="e">
        <f t="shared" si="10"/>
        <v>#DIV/0!</v>
      </c>
      <c r="H18" s="36" t="e">
        <f t="shared" si="10"/>
        <v>#DIV/0!</v>
      </c>
      <c r="I18" s="36" t="e">
        <f t="shared" si="10"/>
        <v>#DIV/0!</v>
      </c>
      <c r="L18" s="49"/>
      <c r="M18" s="49">
        <v>2014</v>
      </c>
      <c r="N18" s="51"/>
      <c r="O18" s="51"/>
      <c r="P18" s="51"/>
      <c r="Q18" s="51"/>
      <c r="R18" s="51"/>
      <c r="S18" s="51"/>
      <c r="T18" s="49"/>
      <c r="U18" s="49"/>
      <c r="V18" s="49"/>
      <c r="W18" s="49"/>
      <c r="X18" s="49"/>
      <c r="Y18" s="49"/>
    </row>
    <row r="19" spans="2:25" hidden="1" outlineLevel="1" x14ac:dyDescent="0.25">
      <c r="B19" s="28"/>
      <c r="C19" s="34">
        <f t="shared" si="9"/>
        <v>2015</v>
      </c>
      <c r="D19" s="36">
        <f t="shared" si="10"/>
        <v>7.9800809731254141E-3</v>
      </c>
      <c r="E19" s="36">
        <f t="shared" si="10"/>
        <v>6.6892964785435272E-2</v>
      </c>
      <c r="F19" s="36">
        <f t="shared" si="10"/>
        <v>5.8446476199643049E-2</v>
      </c>
      <c r="G19" s="36">
        <f t="shared" si="10"/>
        <v>5.5976812281699928E-2</v>
      </c>
      <c r="H19" s="36">
        <f t="shared" si="10"/>
        <v>0.11769493590809676</v>
      </c>
      <c r="I19" s="36">
        <f t="shared" si="10"/>
        <v>0.12661423199989552</v>
      </c>
      <c r="L19" s="49"/>
      <c r="M19" s="49">
        <v>2015</v>
      </c>
      <c r="N19" s="51"/>
      <c r="O19" s="51"/>
      <c r="P19" s="51"/>
      <c r="Q19" s="51"/>
      <c r="R19" s="51"/>
      <c r="S19" s="51"/>
      <c r="T19" s="49"/>
      <c r="U19" s="49"/>
      <c r="V19" s="49"/>
      <c r="W19" s="49"/>
      <c r="X19" s="49"/>
      <c r="Y19" s="49"/>
    </row>
    <row r="20" spans="2:25" hidden="1" outlineLevel="1" x14ac:dyDescent="0.25">
      <c r="B20" s="28"/>
      <c r="C20" s="34">
        <f t="shared" si="9"/>
        <v>2016</v>
      </c>
      <c r="D20" s="36">
        <f t="shared" si="10"/>
        <v>1.6122858501617987E-2</v>
      </c>
      <c r="E20" s="36">
        <f t="shared" si="10"/>
        <v>3.4733802978587969E-2</v>
      </c>
      <c r="F20" s="36">
        <f t="shared" si="10"/>
        <v>1.8315643941337889E-2</v>
      </c>
      <c r="G20" s="36">
        <f t="shared" si="10"/>
        <v>6.4620236804013853E-2</v>
      </c>
      <c r="H20" s="36">
        <f t="shared" si="10"/>
        <v>8.4119441994059185E-2</v>
      </c>
      <c r="I20" s="36">
        <f t="shared" si="10"/>
        <v>0.10159854635618237</v>
      </c>
      <c r="L20" s="49"/>
      <c r="M20" s="49">
        <v>2016</v>
      </c>
      <c r="N20" s="51"/>
      <c r="O20" s="51"/>
      <c r="P20" s="51"/>
      <c r="Q20" s="51"/>
      <c r="R20" s="51"/>
      <c r="S20" s="51"/>
      <c r="T20" s="49"/>
      <c r="U20" s="49"/>
      <c r="V20" s="49"/>
      <c r="W20" s="49"/>
      <c r="X20" s="49"/>
      <c r="Y20" s="49"/>
    </row>
    <row r="21" spans="2:25" hidden="1" outlineLevel="1" x14ac:dyDescent="0.25">
      <c r="B21" s="28"/>
      <c r="C21" s="34">
        <f t="shared" si="9"/>
        <v>2017</v>
      </c>
      <c r="D21" s="36">
        <f t="shared" si="10"/>
        <v>-9.9882424117896385E-3</v>
      </c>
      <c r="E21" s="36">
        <f t="shared" si="10"/>
        <v>1.3270056635255489E-2</v>
      </c>
      <c r="F21" s="36">
        <f t="shared" si="10"/>
        <v>2.3492952350086194E-2</v>
      </c>
      <c r="G21" s="36">
        <f t="shared" si="10"/>
        <v>3.6001618669424307E-2</v>
      </c>
      <c r="H21" s="36">
        <f t="shared" si="10"/>
        <v>6.0340355331437445E-2</v>
      </c>
      <c r="I21" s="36">
        <f t="shared" si="10"/>
        <v>4.9749418823384017E-2</v>
      </c>
      <c r="L21" s="49"/>
      <c r="M21" s="49">
        <v>2017</v>
      </c>
      <c r="N21" s="51"/>
      <c r="O21" s="51"/>
      <c r="P21" s="51"/>
      <c r="Q21" s="51"/>
      <c r="R21" s="51"/>
      <c r="S21" s="51"/>
      <c r="T21" s="49"/>
      <c r="U21" s="49"/>
      <c r="V21" s="49"/>
      <c r="W21" s="49"/>
      <c r="X21" s="49"/>
      <c r="Y21" s="49"/>
    </row>
    <row r="22" spans="2:25" hidden="1" outlineLevel="1" x14ac:dyDescent="0.25">
      <c r="B22" s="28"/>
      <c r="C22" s="34">
        <f t="shared" si="9"/>
        <v>2018</v>
      </c>
      <c r="D22" s="36">
        <f t="shared" si="10"/>
        <v>-3.2169541555207015E-3</v>
      </c>
      <c r="E22" s="36">
        <f t="shared" si="10"/>
        <v>-2.5188215144352766E-2</v>
      </c>
      <c r="F22" s="36">
        <f t="shared" si="10"/>
        <v>-2.2042169638045839E-2</v>
      </c>
      <c r="G22" s="36">
        <f t="shared" si="10"/>
        <v>1.5866648368769276E-2</v>
      </c>
      <c r="H22" s="36">
        <f t="shared" si="10"/>
        <v>-6.5252566242081089E-3</v>
      </c>
      <c r="I22" s="36">
        <f t="shared" si="10"/>
        <v>-9.7212193283157111E-3</v>
      </c>
      <c r="L22" s="49"/>
      <c r="M22" s="49">
        <v>2018</v>
      </c>
      <c r="N22" s="51"/>
      <c r="O22" s="51"/>
      <c r="P22" s="51"/>
      <c r="Q22" s="51"/>
      <c r="R22" s="51"/>
      <c r="S22" s="51"/>
      <c r="T22" s="49"/>
      <c r="U22" s="49"/>
      <c r="V22" s="49"/>
      <c r="W22" s="49"/>
      <c r="X22" s="49"/>
      <c r="Y22" s="49"/>
    </row>
    <row r="23" spans="2:25" collapsed="1" x14ac:dyDescent="0.25">
      <c r="B23" s="29"/>
      <c r="C23" s="34">
        <f t="shared" si="9"/>
        <v>2019</v>
      </c>
      <c r="D23" s="36">
        <f t="shared" si="10"/>
        <v>-7.9815845180397638E-4</v>
      </c>
      <c r="E23" s="36">
        <f t="shared" si="10"/>
        <v>2.5389352067721749E-2</v>
      </c>
      <c r="F23" s="36">
        <f t="shared" si="10"/>
        <v>2.620842899863951E-2</v>
      </c>
      <c r="G23" s="36">
        <f t="shared" si="10"/>
        <v>1.5305278445563841E-2</v>
      </c>
      <c r="H23" s="36">
        <f t="shared" si="10"/>
        <v>4.1914834747648566E-2</v>
      </c>
      <c r="I23" s="36">
        <f t="shared" si="10"/>
        <v>4.1083221616234455E-2</v>
      </c>
      <c r="L23" s="49"/>
      <c r="M23" s="49">
        <v>2019</v>
      </c>
      <c r="N23" s="52">
        <f t="shared" ref="N23:S26" si="11">N11/N10-1</f>
        <v>-7.9815845180397638E-4</v>
      </c>
      <c r="O23" s="52">
        <f t="shared" si="11"/>
        <v>2.5389352067721749E-2</v>
      </c>
      <c r="P23" s="52">
        <f t="shared" si="11"/>
        <v>2.620842899863951E-2</v>
      </c>
      <c r="Q23" s="52">
        <f t="shared" si="11"/>
        <v>1.5305278445563841E-2</v>
      </c>
      <c r="R23" s="52">
        <f t="shared" si="11"/>
        <v>4.1914834747648566E-2</v>
      </c>
      <c r="S23" s="52">
        <f t="shared" si="11"/>
        <v>4.1083221616234455E-2</v>
      </c>
      <c r="T23" s="49"/>
      <c r="U23" s="49"/>
      <c r="V23" s="49"/>
      <c r="W23" s="49"/>
      <c r="X23" s="49"/>
      <c r="Y23" s="49"/>
    </row>
    <row r="24" spans="2:25" x14ac:dyDescent="0.25">
      <c r="B24" s="29"/>
      <c r="C24" s="34">
        <f t="shared" si="9"/>
        <v>2020</v>
      </c>
      <c r="D24" s="36">
        <f t="shared" si="10"/>
        <v>5.6263023848113214E-3</v>
      </c>
      <c r="E24" s="36">
        <f t="shared" si="10"/>
        <v>-0.13483910898106322</v>
      </c>
      <c r="F24" s="36">
        <f t="shared" si="10"/>
        <v>-0.1396795320814157</v>
      </c>
      <c r="G24" s="36">
        <f t="shared" si="10"/>
        <v>-3.7318913075180871E-2</v>
      </c>
      <c r="H24" s="36">
        <f t="shared" si="10"/>
        <v>-0.17178575684046815</v>
      </c>
      <c r="I24" s="36">
        <f t="shared" si="10"/>
        <v>-0.16712597306904498</v>
      </c>
      <c r="L24" s="49"/>
      <c r="M24" s="49">
        <v>2020</v>
      </c>
      <c r="N24" s="52">
        <f t="shared" si="11"/>
        <v>5.6263023848113214E-3</v>
      </c>
      <c r="O24" s="52">
        <f t="shared" si="11"/>
        <v>-0.13483910898106322</v>
      </c>
      <c r="P24" s="52">
        <f t="shared" si="11"/>
        <v>-0.1396795320814157</v>
      </c>
      <c r="Q24" s="52">
        <f t="shared" si="11"/>
        <v>-3.7318913075180871E-2</v>
      </c>
      <c r="R24" s="52">
        <f t="shared" si="11"/>
        <v>-0.17178575684046815</v>
      </c>
      <c r="S24" s="52">
        <f t="shared" si="11"/>
        <v>-0.16712597306904498</v>
      </c>
      <c r="T24" s="49"/>
      <c r="U24" s="49"/>
      <c r="V24" s="49"/>
      <c r="W24" s="49"/>
      <c r="X24" s="49"/>
      <c r="Y24" s="49"/>
    </row>
    <row r="25" spans="2:25" x14ac:dyDescent="0.25">
      <c r="B25" s="29"/>
      <c r="C25" s="34">
        <f t="shared" si="9"/>
        <v>2021</v>
      </c>
      <c r="D25" s="36">
        <f t="shared" si="10"/>
        <v>3.9026882401246299E-2</v>
      </c>
      <c r="E25" s="36">
        <f t="shared" si="10"/>
        <v>0.21560268165427932</v>
      </c>
      <c r="F25" s="36">
        <f t="shared" si="10"/>
        <v>0.16994343673279855</v>
      </c>
      <c r="G25" s="36">
        <f t="shared" si="10"/>
        <v>0.15674997716553829</v>
      </c>
      <c r="H25" s="36">
        <f t="shared" si="10"/>
        <v>0.35333204372563598</v>
      </c>
      <c r="I25" s="36">
        <f t="shared" si="10"/>
        <v>0.40614837424595485</v>
      </c>
      <c r="L25" s="49"/>
      <c r="M25" s="49">
        <v>2021</v>
      </c>
      <c r="N25" s="52">
        <f t="shared" si="11"/>
        <v>2.1107750251344815E-2</v>
      </c>
      <c r="O25" s="52">
        <f t="shared" si="11"/>
        <v>0.15453839359632826</v>
      </c>
      <c r="P25" s="52">
        <f t="shared" si="11"/>
        <v>0.1306724420729739</v>
      </c>
      <c r="Q25" s="52">
        <f t="shared" si="11"/>
        <v>5.4732592018957416E-2</v>
      </c>
      <c r="R25" s="52">
        <f t="shared" si="11"/>
        <v>0.19255707555203205</v>
      </c>
      <c r="S25" s="52">
        <f t="shared" si="11"/>
        <v>0.21772927246325846</v>
      </c>
      <c r="T25" s="49"/>
      <c r="U25" s="49"/>
      <c r="V25" s="49"/>
      <c r="W25" s="49"/>
      <c r="X25" s="49"/>
      <c r="Y25" s="49"/>
    </row>
    <row r="26" spans="2:25" outlineLevel="1" x14ac:dyDescent="0.25">
      <c r="B26" s="29"/>
      <c r="C26" s="34">
        <f t="shared" si="9"/>
        <v>2022</v>
      </c>
      <c r="D26" s="36">
        <f t="shared" si="10"/>
        <v>1.6843039970493301E-3</v>
      </c>
      <c r="E26" s="36">
        <f t="shared" si="10"/>
        <v>3.1287541880465231E-2</v>
      </c>
      <c r="F26" s="36">
        <f t="shared" si="10"/>
        <v>2.9553460871144077E-2</v>
      </c>
      <c r="G26" s="36">
        <f t="shared" si="10"/>
        <v>5.2508148067603733E-2</v>
      </c>
      <c r="H26" s="36">
        <f t="shared" si="10"/>
        <v>8.3613406438080018E-2</v>
      </c>
      <c r="I26" s="36">
        <f t="shared" si="10"/>
        <v>8.5438540829799736E-2</v>
      </c>
      <c r="L26" s="49"/>
      <c r="M26" s="49">
        <v>2022</v>
      </c>
      <c r="N26" s="52">
        <f>N14/N13-1</f>
        <v>1.7463593259714472E-3</v>
      </c>
      <c r="O26" s="52">
        <f t="shared" si="11"/>
        <v>8.1955301494688548E-2</v>
      </c>
      <c r="P26" s="52">
        <f t="shared" si="11"/>
        <v>8.0069112726983915E-2</v>
      </c>
      <c r="Q26" s="52">
        <f t="shared" si="11"/>
        <v>2.0255943029965362E-3</v>
      </c>
      <c r="R26" s="52">
        <f t="shared" si="11"/>
        <v>8.2256894568566441E-2</v>
      </c>
      <c r="S26" s="52">
        <f t="shared" si="11"/>
        <v>8.4146903989493316E-2</v>
      </c>
      <c r="T26" s="49"/>
      <c r="U26" s="49"/>
      <c r="V26" s="49"/>
      <c r="W26" s="49"/>
      <c r="X26" s="49"/>
      <c r="Y26" s="49"/>
    </row>
    <row r="27" spans="2:25" outlineLevel="1" x14ac:dyDescent="0.25">
      <c r="B27" s="29"/>
      <c r="C27" s="34">
        <v>2023</v>
      </c>
      <c r="D27" s="36">
        <f t="shared" si="10"/>
        <v>2.559729155605206E-3</v>
      </c>
      <c r="E27" s="36">
        <f t="shared" si="10"/>
        <v>1.1576831135258203E-2</v>
      </c>
      <c r="F27" s="36">
        <f t="shared" si="10"/>
        <v>8.9940795719449795E-3</v>
      </c>
      <c r="G27" s="36">
        <f t="shared" si="10"/>
        <v>-1.9850289933124321E-3</v>
      </c>
      <c r="H27" s="36">
        <f t="shared" si="10"/>
        <v>6.9911970699139125E-3</v>
      </c>
      <c r="I27" s="36">
        <f t="shared" si="10"/>
        <v>9.5688217964917666E-3</v>
      </c>
      <c r="L27" s="49"/>
      <c r="M27" s="49">
        <v>2023</v>
      </c>
      <c r="N27" s="52">
        <f t="shared" ref="N27:S27" si="12">N15/N14-1</f>
        <v>2.5762785400764709E-3</v>
      </c>
      <c r="O27" s="52">
        <f t="shared" si="12"/>
        <v>9.2423195182680384E-3</v>
      </c>
      <c r="P27" s="52">
        <f t="shared" si="12"/>
        <v>6.6489115301016088E-3</v>
      </c>
      <c r="Q27" s="52">
        <f t="shared" si="12"/>
        <v>1.2538916167619041E-2</v>
      </c>
      <c r="R27" s="52">
        <f t="shared" si="12"/>
        <v>1.9271197842002374E-2</v>
      </c>
      <c r="S27" s="52">
        <f t="shared" si="12"/>
        <v>2.1897124355520825E-2</v>
      </c>
      <c r="T27" s="49"/>
      <c r="U27" s="49"/>
      <c r="V27" s="49"/>
      <c r="W27" s="49"/>
      <c r="X27" s="49"/>
      <c r="Y27" s="49"/>
    </row>
    <row r="28" spans="2:25" x14ac:dyDescent="0.25">
      <c r="B28" s="29"/>
      <c r="C28" s="34"/>
      <c r="D28" s="36"/>
      <c r="E28" s="36"/>
      <c r="F28" s="36"/>
      <c r="G28" s="36"/>
      <c r="H28" s="36"/>
      <c r="I28" s="36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28" t="s">
        <v>4</v>
      </c>
      <c r="C29" s="34"/>
      <c r="D29" s="36"/>
      <c r="E29" s="36"/>
      <c r="F29" s="36"/>
      <c r="G29" s="36"/>
      <c r="H29" s="36"/>
      <c r="I29" s="36"/>
      <c r="L29" s="55" t="s">
        <v>4</v>
      </c>
      <c r="M29" s="53"/>
      <c r="N29" s="52"/>
      <c r="O29" s="52"/>
      <c r="P29" s="52"/>
      <c r="Q29" s="52"/>
      <c r="R29" s="52"/>
      <c r="S29" s="52"/>
      <c r="T29" s="49"/>
      <c r="U29" s="49"/>
      <c r="V29" s="49"/>
      <c r="W29" s="49"/>
      <c r="X29" s="49"/>
      <c r="Y29" s="49"/>
    </row>
    <row r="30" spans="2:25" x14ac:dyDescent="0.25">
      <c r="B30" s="28"/>
      <c r="C30" s="34">
        <f>C12</f>
        <v>2020</v>
      </c>
      <c r="D30" s="39">
        <f>D12/D$11</f>
        <v>1.0056263023848113</v>
      </c>
      <c r="E30" s="39">
        <f t="shared" ref="E30:H30" si="13">E12/E$11</f>
        <v>0.86516089101893678</v>
      </c>
      <c r="F30" s="39">
        <f t="shared" si="13"/>
        <v>0.8603204679185843</v>
      </c>
      <c r="G30" s="39">
        <f t="shared" si="13"/>
        <v>0.96268108692481913</v>
      </c>
      <c r="H30" s="39">
        <f t="shared" si="13"/>
        <v>0.82821424315953185</v>
      </c>
      <c r="I30" s="39">
        <f>I12/I$11</f>
        <v>0.83287402693095502</v>
      </c>
      <c r="L30" s="55"/>
      <c r="M30" s="53">
        <f>M12</f>
        <v>2020</v>
      </c>
      <c r="N30" s="54">
        <f>N12/N$11</f>
        <v>1.0056263023848113</v>
      </c>
      <c r="O30" s="54">
        <f t="shared" ref="O30:R30" si="14">O12/O$11</f>
        <v>0.86516089101893678</v>
      </c>
      <c r="P30" s="54">
        <f t="shared" si="14"/>
        <v>0.8603204679185843</v>
      </c>
      <c r="Q30" s="54">
        <f t="shared" si="14"/>
        <v>0.96268108692481913</v>
      </c>
      <c r="R30" s="54">
        <f t="shared" si="14"/>
        <v>0.82821424315953185</v>
      </c>
      <c r="S30" s="54">
        <f>S12/S$11</f>
        <v>0.83287402693095502</v>
      </c>
      <c r="T30" s="49"/>
      <c r="U30" s="49"/>
      <c r="V30" s="49"/>
      <c r="W30" s="49"/>
      <c r="X30" s="49"/>
      <c r="Y30" s="49"/>
    </row>
    <row r="31" spans="2:25" x14ac:dyDescent="0.25">
      <c r="B31" s="29"/>
      <c r="C31" s="34">
        <f>C13</f>
        <v>2021</v>
      </c>
      <c r="D31" s="39">
        <f t="shared" ref="D31:I33" si="15">D13/D$11</f>
        <v>1.0448727618275835</v>
      </c>
      <c r="E31" s="39">
        <f t="shared" si="15"/>
        <v>1.0516918991850253</v>
      </c>
      <c r="F31" s="39">
        <f t="shared" si="15"/>
        <v>1.0065262849282379</v>
      </c>
      <c r="G31" s="39">
        <f t="shared" si="15"/>
        <v>1.1135813253179803</v>
      </c>
      <c r="H31" s="39">
        <f t="shared" si="15"/>
        <v>1.12084887433777</v>
      </c>
      <c r="I31" s="39">
        <f t="shared" si="15"/>
        <v>1.1711444589206439</v>
      </c>
      <c r="L31" s="49"/>
      <c r="M31" s="53">
        <f>M13</f>
        <v>2021</v>
      </c>
      <c r="N31" s="54">
        <f t="shared" ref="N31:S33" si="16">N13/N$11</f>
        <v>1.0268528112217332</v>
      </c>
      <c r="O31" s="54">
        <f t="shared" si="16"/>
        <v>0.99886146531937137</v>
      </c>
      <c r="P31" s="54">
        <f t="shared" si="16"/>
        <v>0.97274064442686936</v>
      </c>
      <c r="Q31" s="54">
        <f t="shared" si="16"/>
        <v>1.0153711180998417</v>
      </c>
      <c r="R31" s="54">
        <f t="shared" si="16"/>
        <v>0.98769275575287085</v>
      </c>
      <c r="S31" s="54">
        <f t="shared" si="16"/>
        <v>1.0142150828681762</v>
      </c>
      <c r="T31" s="49"/>
      <c r="U31" s="49"/>
      <c r="V31" s="49"/>
      <c r="W31" s="49"/>
      <c r="X31" s="49"/>
      <c r="Y31" s="49"/>
    </row>
    <row r="32" spans="2:25" outlineLevel="1" x14ac:dyDescent="0.25">
      <c r="B32" s="29"/>
      <c r="C32" s="34">
        <f>C14</f>
        <v>2022</v>
      </c>
      <c r="D32" s="39">
        <f t="shared" si="15"/>
        <v>1.0466326451967376</v>
      </c>
      <c r="E32" s="39">
        <f t="shared" si="15"/>
        <v>1.0845967535261227</v>
      </c>
      <c r="F32" s="39">
        <f t="shared" si="15"/>
        <v>1.0362726201056425</v>
      </c>
      <c r="G32" s="39">
        <f t="shared" si="15"/>
        <v>1.1720534184330951</v>
      </c>
      <c r="H32" s="39">
        <f t="shared" si="15"/>
        <v>1.2145668668234384</v>
      </c>
      <c r="I32" s="39">
        <f t="shared" si="15"/>
        <v>1.2712053325917292</v>
      </c>
      <c r="L32" s="49"/>
      <c r="M32" s="53">
        <f>M14</f>
        <v>2022</v>
      </c>
      <c r="N32" s="54">
        <f t="shared" si="16"/>
        <v>1.0286460652050105</v>
      </c>
      <c r="O32" s="54">
        <f t="shared" si="16"/>
        <v>1.0807234578610467</v>
      </c>
      <c r="P32" s="54">
        <f t="shared" si="16"/>
        <v>1.0506271247396033</v>
      </c>
      <c r="Q32" s="54">
        <f t="shared" si="16"/>
        <v>1.0174278480520922</v>
      </c>
      <c r="R32" s="54">
        <f t="shared" si="16"/>
        <v>1.0689372946289715</v>
      </c>
      <c r="S32" s="54">
        <f t="shared" si="16"/>
        <v>1.0995581420709808</v>
      </c>
      <c r="T32" s="49"/>
      <c r="U32" s="49"/>
      <c r="V32" s="49"/>
      <c r="W32" s="49"/>
      <c r="X32" s="49"/>
      <c r="Y32" s="49"/>
    </row>
    <row r="33" spans="2:25" outlineLevel="1" x14ac:dyDescent="0.25">
      <c r="B33" s="29"/>
      <c r="C33" s="34">
        <v>2023</v>
      </c>
      <c r="D33" s="39">
        <f t="shared" si="15"/>
        <v>1.049311741293856</v>
      </c>
      <c r="E33" s="39">
        <f t="shared" si="15"/>
        <v>1.097152946991544</v>
      </c>
      <c r="F33" s="39">
        <f t="shared" si="15"/>
        <v>1.0455929385091005</v>
      </c>
      <c r="G33" s="39">
        <f t="shared" si="15"/>
        <v>1.1697268584157943</v>
      </c>
      <c r="H33" s="39">
        <f t="shared" si="15"/>
        <v>1.2230581431439891</v>
      </c>
      <c r="I33" s="39">
        <f t="shared" si="15"/>
        <v>1.2833692698860493</v>
      </c>
      <c r="L33" s="49"/>
      <c r="M33" s="53">
        <v>2023</v>
      </c>
      <c r="N33" s="54">
        <f t="shared" si="16"/>
        <v>1.0312961439881323</v>
      </c>
      <c r="O33" s="54">
        <f t="shared" si="16"/>
        <v>1.0907118493694861</v>
      </c>
      <c r="P33" s="54">
        <f t="shared" si="16"/>
        <v>1.0576126515431219</v>
      </c>
      <c r="Q33" s="54">
        <f t="shared" si="16"/>
        <v>1.0301852905454183</v>
      </c>
      <c r="R33" s="54">
        <f t="shared" si="16"/>
        <v>1.0895369967144612</v>
      </c>
      <c r="S33" s="54">
        <f t="shared" si="16"/>
        <v>1.1236353034440345</v>
      </c>
      <c r="T33" s="49"/>
      <c r="U33" s="49"/>
      <c r="V33" s="49"/>
      <c r="W33" s="49"/>
      <c r="X33" s="49"/>
      <c r="Y33" s="49"/>
    </row>
    <row r="34" spans="2:25" ht="5" customHeight="1" x14ac:dyDescent="0.25">
      <c r="B34" s="40"/>
      <c r="C34" s="41"/>
      <c r="D34" s="42"/>
      <c r="E34" s="42"/>
      <c r="F34" s="42"/>
      <c r="G34" s="42"/>
      <c r="H34" s="42"/>
      <c r="I34" s="42"/>
      <c r="J34" s="23"/>
    </row>
    <row r="35" spans="2:25" x14ac:dyDescent="0.25">
      <c r="B35" s="29" t="s">
        <v>20</v>
      </c>
      <c r="C35" s="29"/>
      <c r="D35" s="29"/>
      <c r="E35" s="29"/>
      <c r="F35" s="29"/>
      <c r="G35" s="29"/>
      <c r="H35" s="29"/>
      <c r="I35" s="29"/>
    </row>
    <row r="36" spans="2:25" x14ac:dyDescent="0.25">
      <c r="C36" s="43"/>
      <c r="O36" s="2"/>
    </row>
    <row r="38" spans="2:25" x14ac:dyDescent="0.25">
      <c r="C38" s="43"/>
      <c r="D38" s="8"/>
      <c r="E38" s="8"/>
      <c r="F38" s="8"/>
      <c r="G38" s="8"/>
      <c r="H38" s="8"/>
      <c r="I38" s="8"/>
      <c r="Q38" s="44"/>
    </row>
    <row r="39" spans="2:25" x14ac:dyDescent="0.25">
      <c r="C39" s="43"/>
      <c r="D39" s="8"/>
      <c r="E39" s="8"/>
      <c r="F39" s="8"/>
      <c r="G39" s="8"/>
      <c r="H39" s="8"/>
      <c r="I39" s="8"/>
      <c r="S39" s="10"/>
    </row>
    <row r="40" spans="2:25" x14ac:dyDescent="0.25">
      <c r="S40" s="10"/>
    </row>
    <row r="43" spans="2:25" x14ac:dyDescent="0.25">
      <c r="O43" s="18"/>
      <c r="Q43" s="18"/>
      <c r="S43" s="18"/>
    </row>
    <row r="44" spans="2:25" x14ac:dyDescent="0.25">
      <c r="O44" s="18"/>
      <c r="Q44" s="18"/>
      <c r="S4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report_summary</vt:lpstr>
      <vt:lpstr>report_a_cc</vt:lpstr>
      <vt:lpstr>report_a_cv</vt:lpstr>
      <vt:lpstr>report_a_de</vt:lpstr>
      <vt:lpstr>report_a_gc</vt:lpstr>
      <vt:lpstr>report_a_hs</vt:lpstr>
      <vt:lpstr>report_a_ie</vt:lpstr>
      <vt:lpstr>report_a_la</vt:lpstr>
      <vt:lpstr>report_a_nc</vt:lpstr>
      <vt:lpstr>report_a_oc</vt:lpstr>
      <vt:lpstr>report_a_sc</vt:lpstr>
      <vt:lpstr>report_a_sd</vt:lpstr>
      <vt:lpstr>report_a_sf</vt:lpstr>
      <vt:lpstr>report_a_ca</vt:lpstr>
      <vt:lpstr>report_a_gateway</vt:lpstr>
      <vt:lpstr>report_a_rest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Emina Cardamone</cp:lastModifiedBy>
  <dcterms:created xsi:type="dcterms:W3CDTF">2020-09-18T18:20:07Z</dcterms:created>
  <dcterms:modified xsi:type="dcterms:W3CDTF">2021-12-23T15:42:03Z</dcterms:modified>
</cp:coreProperties>
</file>