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econ-my.sharepoint.com/personal/clouddrive_oxfordeconomics_com/Documents/TE Shared/Client projects/Destinations/California/Visit California/Forecasts/"/>
    </mc:Choice>
  </mc:AlternateContent>
  <xr:revisionPtr revIDLastSave="77" documentId="13_ncr:1_{24970B22-1713-4CCE-9B2F-09BA28F273E2}" xr6:coauthVersionLast="47" xr6:coauthVersionMax="47" xr10:uidLastSave="{FBD44375-F0C2-4BC0-8901-E178ACE89648}"/>
  <bookViews>
    <workbookView xWindow="-108" yWindow="-108" windowWidth="23256" windowHeight="13896" xr2:uid="{17F485C6-2442-4916-A64E-0683E2669D46}"/>
  </bookViews>
  <sheets>
    <sheet name="tbl_report" sheetId="1" r:id="rId1"/>
  </sheets>
  <definedNames>
    <definedName name="_DLX1.USE" localSheetId="0">#REF!</definedName>
    <definedName name="_DLX1.USE">#REF!</definedName>
    <definedName name="_dlx10.use" localSheetId="0">#REF!</definedName>
    <definedName name="_dlx10.use">#REF!</definedName>
    <definedName name="cur_scenario">#REF!</definedName>
    <definedName name="Data">#REF!</definedName>
    <definedName name="model_columns">#REF!</definedName>
    <definedName name="model_data">#REF!</definedName>
    <definedName name="model_rows">#REF!</definedName>
    <definedName name="scn_columns">#REF!</definedName>
    <definedName name="scn_data">#REF!</definedName>
    <definedName name="scn_row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155" i="1" l="1"/>
  <c r="AW155" i="1"/>
  <c r="AV155" i="1"/>
  <c r="AK155" i="1"/>
  <c r="AR155" i="1"/>
  <c r="BC155" i="1"/>
  <c r="BA155" i="1"/>
  <c r="AZ155" i="1"/>
  <c r="AY155" i="1"/>
  <c r="AX155" i="1"/>
  <c r="AJ155" i="1"/>
  <c r="BB155" i="1"/>
  <c r="AR154" i="1"/>
  <c r="AO154" i="1"/>
  <c r="BD154" i="1"/>
  <c r="BC154" i="1"/>
  <c r="AQ154" i="1"/>
  <c r="BA154" i="1"/>
  <c r="AN154" i="1"/>
  <c r="AY154" i="1"/>
  <c r="AW154" i="1"/>
  <c r="AV154" i="1"/>
  <c r="AZ154" i="1"/>
  <c r="BD151" i="1"/>
  <c r="AV151" i="1"/>
  <c r="AK151" i="1"/>
  <c r="AH151" i="1"/>
  <c r="AC151" i="1"/>
  <c r="AR151" i="1"/>
  <c r="AQ151" i="1"/>
  <c r="AP151" i="1"/>
  <c r="AN151" i="1"/>
  <c r="AM151" i="1"/>
  <c r="AL151" i="1"/>
  <c r="AW151" i="1"/>
  <c r="AJ151" i="1"/>
  <c r="BB151" i="1"/>
  <c r="AG151" i="1"/>
  <c r="AF151" i="1"/>
  <c r="AE151" i="1"/>
  <c r="AB151" i="1"/>
  <c r="AO150" i="1"/>
  <c r="AG150" i="1"/>
  <c r="AD150" i="1"/>
  <c r="BD150" i="1"/>
  <c r="BB150" i="1"/>
  <c r="AN150" i="1"/>
  <c r="AM150" i="1"/>
  <c r="AL150" i="1"/>
  <c r="AJ150" i="1"/>
  <c r="BC150" i="1"/>
  <c r="AH150" i="1"/>
  <c r="AF150" i="1"/>
  <c r="AE150" i="1"/>
  <c r="AC150" i="1"/>
  <c r="AB150" i="1"/>
  <c r="BD149" i="1"/>
  <c r="AY149" i="1"/>
  <c r="AW149" i="1"/>
  <c r="AV149" i="1"/>
  <c r="AP149" i="1"/>
  <c r="AK149" i="1"/>
  <c r="AC149" i="1"/>
  <c r="AR149" i="1"/>
  <c r="BC149" i="1"/>
  <c r="AO149" i="1"/>
  <c r="AZ149" i="1"/>
  <c r="AX149" i="1"/>
  <c r="AJ149" i="1"/>
  <c r="BB149" i="1"/>
  <c r="AH149" i="1"/>
  <c r="AF149" i="1"/>
  <c r="AE149" i="1"/>
  <c r="AD149" i="1"/>
  <c r="AB149" i="1"/>
  <c r="AZ148" i="1"/>
  <c r="AX148" i="1"/>
  <c r="AW148" i="1"/>
  <c r="AO148" i="1"/>
  <c r="AL148" i="1"/>
  <c r="AG148" i="1"/>
  <c r="AR148" i="1"/>
  <c r="AQ148" i="1"/>
  <c r="AP148" i="1"/>
  <c r="BA148" i="1"/>
  <c r="AN148" i="1"/>
  <c r="AY148" i="1"/>
  <c r="AK148" i="1"/>
  <c r="AV148" i="1"/>
  <c r="AI148" i="1"/>
  <c r="AF148" i="1"/>
  <c r="AE148" i="1"/>
  <c r="AD148" i="1"/>
  <c r="AB148" i="1"/>
  <c r="BD147" i="1"/>
  <c r="AV147" i="1"/>
  <c r="AK147" i="1"/>
  <c r="AH147" i="1"/>
  <c r="AC147" i="1"/>
  <c r="AR147" i="1"/>
  <c r="AQ147" i="1"/>
  <c r="AP147" i="1"/>
  <c r="AN147" i="1"/>
  <c r="AM147" i="1"/>
  <c r="AL147" i="1"/>
  <c r="AW147" i="1"/>
  <c r="AJ147" i="1"/>
  <c r="BB147" i="1"/>
  <c r="AG147" i="1"/>
  <c r="AF147" i="1"/>
  <c r="AE147" i="1"/>
  <c r="AB147" i="1"/>
  <c r="AO146" i="1"/>
  <c r="AG146" i="1"/>
  <c r="AD146" i="1"/>
  <c r="BD146" i="1"/>
  <c r="BB146" i="1"/>
  <c r="AN146" i="1"/>
  <c r="AM146" i="1"/>
  <c r="AL146" i="1"/>
  <c r="AJ146" i="1"/>
  <c r="BC146" i="1"/>
  <c r="AH146" i="1"/>
  <c r="AF146" i="1"/>
  <c r="AE146" i="1"/>
  <c r="AC146" i="1"/>
  <c r="AB146" i="1"/>
  <c r="BD145" i="1"/>
  <c r="AY145" i="1"/>
  <c r="AW145" i="1"/>
  <c r="AV145" i="1"/>
  <c r="AP145" i="1"/>
  <c r="AK145" i="1"/>
  <c r="AC145" i="1"/>
  <c r="AR145" i="1"/>
  <c r="BC145" i="1"/>
  <c r="AO145" i="1"/>
  <c r="AZ145" i="1"/>
  <c r="AX145" i="1"/>
  <c r="AJ145" i="1"/>
  <c r="BB145" i="1"/>
  <c r="AH145" i="1"/>
  <c r="AF145" i="1"/>
  <c r="AE145" i="1"/>
  <c r="AD145" i="1"/>
  <c r="AB145" i="1"/>
  <c r="AZ144" i="1"/>
  <c r="AX144" i="1"/>
  <c r="AW144" i="1"/>
  <c r="AP144" i="1"/>
  <c r="AO144" i="1"/>
  <c r="AL144" i="1"/>
  <c r="AG144" i="1"/>
  <c r="BB144" i="1"/>
  <c r="BA144" i="1"/>
  <c r="AN144" i="1"/>
  <c r="AY144" i="1"/>
  <c r="AK144" i="1"/>
  <c r="AV144" i="1"/>
  <c r="AF144" i="1"/>
  <c r="AE144" i="1"/>
  <c r="AD144" i="1"/>
  <c r="BD143" i="1"/>
  <c r="AV143" i="1"/>
  <c r="AM143" i="1"/>
  <c r="AK143" i="1"/>
  <c r="AH143" i="1"/>
  <c r="AC143" i="1"/>
  <c r="AR143" i="1"/>
  <c r="AQ143" i="1"/>
  <c r="AP143" i="1"/>
  <c r="AY143" i="1"/>
  <c r="AX143" i="1"/>
  <c r="AW143" i="1"/>
  <c r="AJ143" i="1"/>
  <c r="BB143" i="1"/>
  <c r="AG143" i="1"/>
  <c r="AF143" i="1"/>
  <c r="AB143" i="1"/>
  <c r="AO142" i="1"/>
  <c r="AH142" i="1"/>
  <c r="AG142" i="1"/>
  <c r="AD142" i="1"/>
  <c r="BB142" i="1"/>
  <c r="AN142" i="1"/>
  <c r="AM142" i="1"/>
  <c r="AL142" i="1"/>
  <c r="BA142" i="1"/>
  <c r="AF142" i="1"/>
  <c r="AE142" i="1"/>
  <c r="AC142" i="1"/>
  <c r="AB142" i="1"/>
  <c r="BD141" i="1"/>
  <c r="AY141" i="1"/>
  <c r="AW141" i="1"/>
  <c r="AV141" i="1"/>
  <c r="AP141" i="1"/>
  <c r="AK141" i="1"/>
  <c r="AC141" i="1"/>
  <c r="AR141" i="1"/>
  <c r="BC141" i="1"/>
  <c r="AX141" i="1"/>
  <c r="AJ141" i="1"/>
  <c r="BB141" i="1"/>
  <c r="AE141" i="1"/>
  <c r="AD141" i="1"/>
  <c r="AB141" i="1"/>
  <c r="BB140" i="1"/>
  <c r="AZ140" i="1"/>
  <c r="AX140" i="1"/>
  <c r="AW140" i="1"/>
  <c r="AO140" i="1"/>
  <c r="AL140" i="1"/>
  <c r="AI140" i="1"/>
  <c r="AG140" i="1"/>
  <c r="AB140" i="1"/>
  <c r="BD140" i="1"/>
  <c r="BC140" i="1"/>
  <c r="AP140" i="1"/>
  <c r="BA140" i="1"/>
  <c r="AN140" i="1"/>
  <c r="AY140" i="1"/>
  <c r="AK140" i="1"/>
  <c r="AH140" i="1"/>
  <c r="AF140" i="1"/>
  <c r="AE140" i="1"/>
  <c r="BD139" i="1"/>
  <c r="AX139" i="1"/>
  <c r="AV139" i="1"/>
  <c r="AL139" i="1"/>
  <c r="AK139" i="1"/>
  <c r="AH139" i="1"/>
  <c r="AC139" i="1"/>
  <c r="AR139" i="1"/>
  <c r="AQ139" i="1"/>
  <c r="AZ139" i="1"/>
  <c r="AY139" i="1"/>
  <c r="AW139" i="1"/>
  <c r="AJ139" i="1"/>
  <c r="BB139" i="1"/>
  <c r="AG139" i="1"/>
  <c r="AF139" i="1"/>
  <c r="AD139" i="1"/>
  <c r="AB139" i="1"/>
  <c r="AO138" i="1"/>
  <c r="AJ138" i="1"/>
  <c r="AG138" i="1"/>
  <c r="AD138" i="1"/>
  <c r="AN138" i="1"/>
  <c r="AM138" i="1"/>
  <c r="AX138" i="1"/>
  <c r="AH138" i="1"/>
  <c r="AF138" i="1"/>
  <c r="AE138" i="1"/>
  <c r="AC138" i="1"/>
  <c r="AB138" i="1"/>
  <c r="BD137" i="1"/>
  <c r="AY137" i="1"/>
  <c r="AW137" i="1"/>
  <c r="AV137" i="1"/>
  <c r="AP137" i="1"/>
  <c r="AK137" i="1"/>
  <c r="AE137" i="1"/>
  <c r="AC137" i="1"/>
  <c r="AR137" i="1"/>
  <c r="BC137" i="1"/>
  <c r="AX137" i="1"/>
  <c r="AJ137" i="1"/>
  <c r="BB137" i="1"/>
  <c r="AF137" i="1"/>
  <c r="AD137" i="1"/>
  <c r="AB137" i="1"/>
  <c r="AZ136" i="1"/>
  <c r="AX136" i="1"/>
  <c r="AW136" i="1"/>
  <c r="AR136" i="1"/>
  <c r="AP136" i="1"/>
  <c r="AO136" i="1"/>
  <c r="AL136" i="1"/>
  <c r="AG136" i="1"/>
  <c r="AB136" i="1"/>
  <c r="BD136" i="1"/>
  <c r="BC136" i="1"/>
  <c r="BB136" i="1"/>
  <c r="BA136" i="1"/>
  <c r="AN136" i="1"/>
  <c r="AY136" i="1"/>
  <c r="AF136" i="1"/>
  <c r="AE136" i="1"/>
  <c r="BD135" i="1"/>
  <c r="AV135" i="1"/>
  <c r="AN135" i="1"/>
  <c r="AM135" i="1"/>
  <c r="AK135" i="1"/>
  <c r="AH135" i="1"/>
  <c r="AC135" i="1"/>
  <c r="AR135" i="1"/>
  <c r="AQ135" i="1"/>
  <c r="AZ135" i="1"/>
  <c r="AY135" i="1"/>
  <c r="AW135" i="1"/>
  <c r="AJ135" i="1"/>
  <c r="BB135" i="1"/>
  <c r="AF135" i="1"/>
  <c r="AD135" i="1"/>
  <c r="AB135" i="1"/>
  <c r="BB133" i="1"/>
  <c r="AQ133" i="1"/>
  <c r="AO133" i="1"/>
  <c r="AH133" i="1"/>
  <c r="AG133" i="1"/>
  <c r="AD133" i="1"/>
  <c r="AP133" i="1"/>
  <c r="AN133" i="1"/>
  <c r="AM133" i="1"/>
  <c r="AJ133" i="1"/>
  <c r="AF133" i="1"/>
  <c r="AE133" i="1"/>
  <c r="AC133" i="1"/>
  <c r="AB133" i="1"/>
  <c r="AW131" i="1"/>
  <c r="AX131" i="1" s="1"/>
  <c r="AY131" i="1" s="1"/>
  <c r="AZ131" i="1" s="1"/>
  <c r="BA131" i="1" s="1"/>
  <c r="BB131" i="1" s="1"/>
  <c r="BC131" i="1" s="1"/>
  <c r="BD131" i="1" s="1"/>
  <c r="AB131" i="1"/>
  <c r="AC131" i="1" s="1"/>
  <c r="AD131" i="1" s="1"/>
  <c r="AE131" i="1" s="1"/>
  <c r="AF131" i="1" s="1"/>
  <c r="AG131" i="1" s="1"/>
  <c r="AH131" i="1" s="1"/>
  <c r="AI131" i="1" s="1"/>
  <c r="AJ131" i="1" s="1"/>
  <c r="AK131" i="1" s="1"/>
  <c r="AL131" i="1" s="1"/>
  <c r="AM131" i="1" s="1"/>
  <c r="AN131" i="1" s="1"/>
  <c r="AO131" i="1" s="1"/>
  <c r="AP131" i="1" s="1"/>
  <c r="AQ131" i="1" s="1"/>
  <c r="AR131" i="1" s="1"/>
  <c r="AA131" i="1"/>
  <c r="J131" i="1"/>
  <c r="K131" i="1" s="1"/>
  <c r="L131" i="1" s="1"/>
  <c r="M131" i="1" s="1"/>
  <c r="N131" i="1" s="1"/>
  <c r="O131" i="1" s="1"/>
  <c r="P131" i="1" s="1"/>
  <c r="Q131" i="1" s="1"/>
  <c r="R131" i="1" s="1"/>
  <c r="S131" i="1" s="1"/>
  <c r="T131" i="1" s="1"/>
  <c r="U131" i="1" s="1"/>
  <c r="V131" i="1" s="1"/>
  <c r="E131" i="1"/>
  <c r="F131" i="1" s="1"/>
  <c r="G131" i="1" s="1"/>
  <c r="H131" i="1" s="1"/>
  <c r="I131" i="1" s="1"/>
  <c r="D131" i="1"/>
  <c r="BC123" i="1"/>
  <c r="BA123" i="1"/>
  <c r="AX123" i="1"/>
  <c r="AV123" i="1"/>
  <c r="AR123" i="1"/>
  <c r="AQ123" i="1"/>
  <c r="AP123" i="1"/>
  <c r="AO123" i="1"/>
  <c r="AJ123" i="1"/>
  <c r="AH123" i="1"/>
  <c r="AB123" i="1"/>
  <c r="AA123" i="1"/>
  <c r="Z123" i="1"/>
  <c r="BD123" i="1"/>
  <c r="BB123" i="1"/>
  <c r="AZ123" i="1"/>
  <c r="AL123" i="1"/>
  <c r="AI123" i="1"/>
  <c r="AE123" i="1"/>
  <c r="AD123" i="1"/>
  <c r="AC123" i="1"/>
  <c r="BC122" i="1"/>
  <c r="BA122" i="1"/>
  <c r="AX122" i="1"/>
  <c r="AV122" i="1"/>
  <c r="AR122" i="1"/>
  <c r="AQ122" i="1"/>
  <c r="AP122" i="1"/>
  <c r="AJ122" i="1"/>
  <c r="AH122" i="1"/>
  <c r="AC122" i="1"/>
  <c r="AB122" i="1"/>
  <c r="AA122" i="1"/>
  <c r="Z122" i="1"/>
  <c r="BD122" i="1"/>
  <c r="BB122" i="1"/>
  <c r="AO122" i="1"/>
  <c r="AZ122" i="1"/>
  <c r="AI122" i="1"/>
  <c r="AE122" i="1"/>
  <c r="G34" i="1"/>
  <c r="BC119" i="1"/>
  <c r="BA119" i="1"/>
  <c r="AX119" i="1"/>
  <c r="AV119" i="1"/>
  <c r="AR119" i="1"/>
  <c r="AQ119" i="1"/>
  <c r="AP119" i="1"/>
  <c r="AJ119" i="1"/>
  <c r="AH119" i="1"/>
  <c r="AB119" i="1"/>
  <c r="AA119" i="1"/>
  <c r="Z119" i="1"/>
  <c r="BD119" i="1"/>
  <c r="BB119" i="1"/>
  <c r="AO119" i="1"/>
  <c r="AZ119" i="1"/>
  <c r="AI119" i="1"/>
  <c r="AG119" i="1"/>
  <c r="AF119" i="1"/>
  <c r="AC119" i="1"/>
  <c r="BA118" i="1"/>
  <c r="AV118" i="1"/>
  <c r="AP118" i="1"/>
  <c r="AM118" i="1"/>
  <c r="AJ118" i="1"/>
  <c r="AH118" i="1"/>
  <c r="BD118" i="1"/>
  <c r="BB118" i="1"/>
  <c r="AO118" i="1"/>
  <c r="AZ118" i="1"/>
  <c r="AG118" i="1"/>
  <c r="AF118" i="1"/>
  <c r="AC118" i="1"/>
  <c r="BA117" i="1"/>
  <c r="AY117" i="1"/>
  <c r="AO117" i="1"/>
  <c r="AN117" i="1"/>
  <c r="AK117" i="1"/>
  <c r="AF117" i="1"/>
  <c r="BC117" i="1"/>
  <c r="BB117" i="1"/>
  <c r="AZ117" i="1"/>
  <c r="AM117" i="1"/>
  <c r="AJ117" i="1"/>
  <c r="AE117" i="1"/>
  <c r="AD117" i="1"/>
  <c r="AY116" i="1"/>
  <c r="AN116" i="1"/>
  <c r="AM116" i="1"/>
  <c r="AL116" i="1"/>
  <c r="AF116" i="1"/>
  <c r="AD116" i="1"/>
  <c r="AZ116" i="1"/>
  <c r="AX116" i="1"/>
  <c r="AK116" i="1"/>
  <c r="AV116" i="1"/>
  <c r="AG116" i="1"/>
  <c r="AE116" i="1"/>
  <c r="AC116" i="1"/>
  <c r="AA116" i="1"/>
  <c r="AY115" i="1"/>
  <c r="AN115" i="1"/>
  <c r="AM115" i="1"/>
  <c r="AL115" i="1"/>
  <c r="AF115" i="1"/>
  <c r="AD115" i="1"/>
  <c r="AK115" i="1"/>
  <c r="AV115" i="1"/>
  <c r="AG115" i="1"/>
  <c r="AE115" i="1"/>
  <c r="AC115" i="1"/>
  <c r="AB115" i="1"/>
  <c r="AN114" i="1"/>
  <c r="AM114" i="1"/>
  <c r="AL114" i="1"/>
  <c r="AF114" i="1"/>
  <c r="AD114" i="1"/>
  <c r="AK114" i="1"/>
  <c r="AW114" i="1"/>
  <c r="AG114" i="1"/>
  <c r="AE114" i="1"/>
  <c r="AC114" i="1"/>
  <c r="AB114" i="1"/>
  <c r="AA114" i="1"/>
  <c r="AY113" i="1"/>
  <c r="AN113" i="1"/>
  <c r="AM113" i="1"/>
  <c r="AL113" i="1"/>
  <c r="AF113" i="1"/>
  <c r="AD113" i="1"/>
  <c r="AZ113" i="1"/>
  <c r="AK113" i="1"/>
  <c r="AV113" i="1"/>
  <c r="AG113" i="1"/>
  <c r="AE113" i="1"/>
  <c r="AC113" i="1"/>
  <c r="AB113" i="1"/>
  <c r="AY112" i="1"/>
  <c r="AN112" i="1"/>
  <c r="AM112" i="1"/>
  <c r="AL112" i="1"/>
  <c r="AF112" i="1"/>
  <c r="AD112" i="1"/>
  <c r="AZ112" i="1"/>
  <c r="AX112" i="1"/>
  <c r="AK112" i="1"/>
  <c r="AV112" i="1"/>
  <c r="AG112" i="1"/>
  <c r="AE112" i="1"/>
  <c r="AC112" i="1"/>
  <c r="AA112" i="1"/>
  <c r="AY111" i="1"/>
  <c r="AN111" i="1"/>
  <c r="AM111" i="1"/>
  <c r="AL111" i="1"/>
  <c r="AF111" i="1"/>
  <c r="AD111" i="1"/>
  <c r="AK111" i="1"/>
  <c r="AV111" i="1"/>
  <c r="AG111" i="1"/>
  <c r="AE111" i="1"/>
  <c r="AC111" i="1"/>
  <c r="AB111" i="1"/>
  <c r="AN110" i="1"/>
  <c r="AM110" i="1"/>
  <c r="AL110" i="1"/>
  <c r="AF110" i="1"/>
  <c r="AD110" i="1"/>
  <c r="AK110" i="1"/>
  <c r="AW110" i="1"/>
  <c r="AG110" i="1"/>
  <c r="AE110" i="1"/>
  <c r="AC110" i="1"/>
  <c r="AB110" i="1"/>
  <c r="AY109" i="1"/>
  <c r="AN109" i="1"/>
  <c r="AM109" i="1"/>
  <c r="AL109" i="1"/>
  <c r="AF109" i="1"/>
  <c r="AD109" i="1"/>
  <c r="AZ109" i="1"/>
  <c r="AK109" i="1"/>
  <c r="AV109" i="1"/>
  <c r="AH109" i="1"/>
  <c r="AG109" i="1"/>
  <c r="AE109" i="1"/>
  <c r="AC109" i="1"/>
  <c r="AB109" i="1"/>
  <c r="AY108" i="1"/>
  <c r="AN108" i="1"/>
  <c r="AM108" i="1"/>
  <c r="AI108" i="1"/>
  <c r="AF108" i="1"/>
  <c r="AK108" i="1"/>
  <c r="AH108" i="1"/>
  <c r="AG108" i="1"/>
  <c r="AE108" i="1"/>
  <c r="AD108" i="1"/>
  <c r="AC108" i="1"/>
  <c r="AA108" i="1"/>
  <c r="AN107" i="1"/>
  <c r="AI107" i="1"/>
  <c r="AF107" i="1"/>
  <c r="AA107" i="1"/>
  <c r="AP107" i="1"/>
  <c r="AZ107" i="1"/>
  <c r="AK107" i="1"/>
  <c r="AJ107" i="1"/>
  <c r="AH107" i="1"/>
  <c r="AG107" i="1"/>
  <c r="AE107" i="1"/>
  <c r="AD107" i="1"/>
  <c r="AC107" i="1"/>
  <c r="Z107" i="1"/>
  <c r="AN106" i="1"/>
  <c r="AL106" i="1"/>
  <c r="AF106" i="1"/>
  <c r="AP106" i="1"/>
  <c r="AZ106" i="1"/>
  <c r="AM106" i="1"/>
  <c r="AK106" i="1"/>
  <c r="AJ106" i="1"/>
  <c r="AH106" i="1"/>
  <c r="AG106" i="1"/>
  <c r="AE106" i="1"/>
  <c r="AD106" i="1"/>
  <c r="AC106" i="1"/>
  <c r="AA106" i="1"/>
  <c r="Z106" i="1"/>
  <c r="BB105" i="1"/>
  <c r="AY105" i="1"/>
  <c r="AN105" i="1"/>
  <c r="AL105" i="1"/>
  <c r="AI105" i="1"/>
  <c r="AF105" i="1"/>
  <c r="AZ105" i="1"/>
  <c r="AX105" i="1"/>
  <c r="AK105" i="1"/>
  <c r="AJ105" i="1"/>
  <c r="AH105" i="1"/>
  <c r="AG105" i="1"/>
  <c r="AE105" i="1"/>
  <c r="AD105" i="1"/>
  <c r="AC105" i="1"/>
  <c r="Z105" i="1"/>
  <c r="BB104" i="1"/>
  <c r="AY104" i="1"/>
  <c r="AN104" i="1"/>
  <c r="AI104" i="1"/>
  <c r="AF104" i="1"/>
  <c r="AA104" i="1"/>
  <c r="AP104" i="1"/>
  <c r="AM104" i="1"/>
  <c r="AK104" i="1"/>
  <c r="AV104" i="1"/>
  <c r="AJ104" i="1"/>
  <c r="AH104" i="1"/>
  <c r="AG104" i="1"/>
  <c r="AE104" i="1"/>
  <c r="AD104" i="1"/>
  <c r="AC104" i="1"/>
  <c r="Z104" i="1"/>
  <c r="AO103" i="1"/>
  <c r="AN103" i="1"/>
  <c r="AM103" i="1"/>
  <c r="AF103" i="1"/>
  <c r="AL103" i="1"/>
  <c r="AK103" i="1"/>
  <c r="AY103" i="1"/>
  <c r="AG103" i="1"/>
  <c r="AE103" i="1"/>
  <c r="AD103" i="1"/>
  <c r="AC103" i="1"/>
  <c r="AA103" i="1"/>
  <c r="AO101" i="1"/>
  <c r="AN101" i="1"/>
  <c r="AM101" i="1"/>
  <c r="AL101" i="1"/>
  <c r="AF101" i="1"/>
  <c r="AP101" i="1"/>
  <c r="AK101" i="1"/>
  <c r="AW101" i="1"/>
  <c r="AH101" i="1"/>
  <c r="AG101" i="1"/>
  <c r="AE101" i="1"/>
  <c r="AD101" i="1"/>
  <c r="AC101" i="1"/>
  <c r="E30" i="1"/>
  <c r="Z101" i="1"/>
  <c r="AW99" i="1"/>
  <c r="AX99" i="1" s="1"/>
  <c r="AY99" i="1" s="1"/>
  <c r="AZ99" i="1" s="1"/>
  <c r="BA99" i="1" s="1"/>
  <c r="BB99" i="1" s="1"/>
  <c r="BC99" i="1" s="1"/>
  <c r="BD99" i="1" s="1"/>
  <c r="AH99" i="1"/>
  <c r="AI99" i="1" s="1"/>
  <c r="AJ99" i="1" s="1"/>
  <c r="AK99" i="1" s="1"/>
  <c r="AL99" i="1" s="1"/>
  <c r="AM99" i="1" s="1"/>
  <c r="AN99" i="1" s="1"/>
  <c r="AO99" i="1" s="1"/>
  <c r="AP99" i="1" s="1"/>
  <c r="AQ99" i="1" s="1"/>
  <c r="AR99" i="1" s="1"/>
  <c r="AE99" i="1"/>
  <c r="AF99" i="1" s="1"/>
  <c r="AG99" i="1" s="1"/>
  <c r="AA99" i="1"/>
  <c r="AB99" i="1" s="1"/>
  <c r="AC99" i="1" s="1"/>
  <c r="AD99" i="1" s="1"/>
  <c r="D99" i="1"/>
  <c r="E99" i="1" s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U99" i="1" s="1"/>
  <c r="V99" i="1" s="1"/>
  <c r="BC90" i="1"/>
  <c r="BB90" i="1"/>
  <c r="AY90" i="1"/>
  <c r="AQ90" i="1"/>
  <c r="AN90" i="1"/>
  <c r="AK90" i="1"/>
  <c r="AR90" i="1"/>
  <c r="AZ90" i="1"/>
  <c r="AX90" i="1"/>
  <c r="AW90" i="1"/>
  <c r="AV90" i="1"/>
  <c r="BA89" i="1"/>
  <c r="AY89" i="1"/>
  <c r="AX89" i="1"/>
  <c r="AR89" i="1"/>
  <c r="AO89" i="1"/>
  <c r="AM89" i="1"/>
  <c r="AJ89" i="1"/>
  <c r="BD89" i="1"/>
  <c r="AL89" i="1"/>
  <c r="AV89" i="1"/>
  <c r="BD88" i="1"/>
  <c r="BB88" i="1"/>
  <c r="AR88" i="1"/>
  <c r="AQ88" i="1"/>
  <c r="BC88" i="1"/>
  <c r="AZ88" i="1"/>
  <c r="AM88" i="1"/>
  <c r="AW88" i="1"/>
  <c r="AJ88" i="1"/>
  <c r="AR87" i="1"/>
  <c r="AM87" i="1"/>
  <c r="AP87" i="1"/>
  <c r="AZ87" i="1"/>
  <c r="AJ87" i="1"/>
  <c r="AW85" i="1"/>
  <c r="AX85" i="1" s="1"/>
  <c r="AY85" i="1" s="1"/>
  <c r="AZ85" i="1" s="1"/>
  <c r="BA85" i="1" s="1"/>
  <c r="BB85" i="1" s="1"/>
  <c r="BC85" i="1" s="1"/>
  <c r="BD85" i="1" s="1"/>
  <c r="AE85" i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AP85" i="1" s="1"/>
  <c r="AQ85" i="1" s="1"/>
  <c r="AR85" i="1" s="1"/>
  <c r="AB85" i="1"/>
  <c r="AC85" i="1" s="1"/>
  <c r="AD85" i="1" s="1"/>
  <c r="AA85" i="1"/>
  <c r="E85" i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D85" i="1"/>
  <c r="AM77" i="1"/>
  <c r="AL77" i="1"/>
  <c r="AK77" i="1"/>
  <c r="BC77" i="1"/>
  <c r="BB77" i="1"/>
  <c r="AP77" i="1"/>
  <c r="AN77" i="1"/>
  <c r="AX77" i="1"/>
  <c r="AV77" i="1"/>
  <c r="AJ77" i="1"/>
  <c r="AR76" i="1"/>
  <c r="AJ76" i="1"/>
  <c r="BD76" i="1"/>
  <c r="BC76" i="1"/>
  <c r="AP76" i="1"/>
  <c r="BA76" i="1"/>
  <c r="AN76" i="1"/>
  <c r="AY76" i="1"/>
  <c r="AX76" i="1"/>
  <c r="AK76" i="1"/>
  <c r="AV76" i="1"/>
  <c r="AP75" i="1"/>
  <c r="AO75" i="1"/>
  <c r="AN75" i="1"/>
  <c r="AM75" i="1"/>
  <c r="AR75" i="1"/>
  <c r="BB75" i="1"/>
  <c r="BA75" i="1"/>
  <c r="AZ75" i="1"/>
  <c r="AY75" i="1"/>
  <c r="AL75" i="1"/>
  <c r="AW75" i="1"/>
  <c r="BC74" i="1"/>
  <c r="AV74" i="1"/>
  <c r="AR74" i="1"/>
  <c r="AJ74" i="1"/>
  <c r="BD74" i="1"/>
  <c r="BB74" i="1"/>
  <c r="BA74" i="1"/>
  <c r="AN74" i="1"/>
  <c r="AY74" i="1"/>
  <c r="AM74" i="1"/>
  <c r="AK74" i="1"/>
  <c r="AY73" i="1"/>
  <c r="AV73" i="1"/>
  <c r="AM73" i="1"/>
  <c r="AL73" i="1"/>
  <c r="BC73" i="1"/>
  <c r="BB73" i="1"/>
  <c r="BA73" i="1"/>
  <c r="AZ73" i="1"/>
  <c r="AX73" i="1"/>
  <c r="AW73" i="1"/>
  <c r="AK73" i="1"/>
  <c r="AM71" i="1"/>
  <c r="AL71" i="1"/>
  <c r="AR71" i="1"/>
  <c r="BC71" i="1"/>
  <c r="AP71" i="1"/>
  <c r="AO71" i="1"/>
  <c r="AY71" i="1"/>
  <c r="AX71" i="1"/>
  <c r="AW71" i="1"/>
  <c r="AV71" i="1"/>
  <c r="AR70" i="1"/>
  <c r="AQ70" i="1"/>
  <c r="BB70" i="1"/>
  <c r="BA70" i="1"/>
  <c r="AZ70" i="1"/>
  <c r="AM70" i="1"/>
  <c r="AK70" i="1"/>
  <c r="BD70" i="1"/>
  <c r="AQ69" i="1"/>
  <c r="AP69" i="1"/>
  <c r="AO69" i="1"/>
  <c r="AN69" i="1"/>
  <c r="AJ69" i="1"/>
  <c r="AR69" i="1"/>
  <c r="BB69" i="1"/>
  <c r="AZ69" i="1"/>
  <c r="AY69" i="1"/>
  <c r="AX69" i="1"/>
  <c r="AW69" i="1"/>
  <c r="AV69" i="1"/>
  <c r="BC69" i="1"/>
  <c r="AY68" i="1"/>
  <c r="AN68" i="1"/>
  <c r="AK68" i="1"/>
  <c r="AJ68" i="1"/>
  <c r="AR68" i="1"/>
  <c r="BC68" i="1"/>
  <c r="BB68" i="1"/>
  <c r="AO68" i="1"/>
  <c r="AZ68" i="1"/>
  <c r="AM68" i="1"/>
  <c r="AV68" i="1"/>
  <c r="AR67" i="1"/>
  <c r="AO67" i="1"/>
  <c r="BD67" i="1"/>
  <c r="BC67" i="1"/>
  <c r="BA67" i="1"/>
  <c r="AN67" i="1"/>
  <c r="AY67" i="1"/>
  <c r="AX67" i="1"/>
  <c r="AW67" i="1"/>
  <c r="AV67" i="1"/>
  <c r="AN65" i="1"/>
  <c r="AM65" i="1"/>
  <c r="AR65" i="1"/>
  <c r="AQ65" i="1"/>
  <c r="AO65" i="1"/>
  <c r="AZ65" i="1"/>
  <c r="AY65" i="1"/>
  <c r="AW65" i="1"/>
  <c r="AJ65" i="1"/>
  <c r="AQ64" i="1"/>
  <c r="AP64" i="1"/>
  <c r="BD64" i="1"/>
  <c r="BB64" i="1"/>
  <c r="AO64" i="1"/>
  <c r="AM64" i="1"/>
  <c r="AL64" i="1"/>
  <c r="AW64" i="1"/>
  <c r="AK64" i="1"/>
  <c r="BC64" i="1"/>
  <c r="AQ63" i="1"/>
  <c r="AP63" i="1"/>
  <c r="AO63" i="1"/>
  <c r="AK63" i="1"/>
  <c r="BC63" i="1"/>
  <c r="BB63" i="1"/>
  <c r="BA63" i="1"/>
  <c r="AZ63" i="1"/>
  <c r="AX63" i="1"/>
  <c r="AY63" i="1"/>
  <c r="AL62" i="1"/>
  <c r="AK62" i="1"/>
  <c r="AJ62" i="1"/>
  <c r="AR62" i="1"/>
  <c r="BC62" i="1"/>
  <c r="AP62" i="1"/>
  <c r="AO62" i="1"/>
  <c r="AN62" i="1"/>
  <c r="AM62" i="1"/>
  <c r="AX62" i="1"/>
  <c r="AW62" i="1"/>
  <c r="AV62" i="1"/>
  <c r="AR61" i="1"/>
  <c r="AP61" i="1"/>
  <c r="AO61" i="1"/>
  <c r="AQ61" i="1"/>
  <c r="BB61" i="1"/>
  <c r="BA61" i="1"/>
  <c r="AZ61" i="1"/>
  <c r="AY61" i="1"/>
  <c r="AL61" i="1"/>
  <c r="AW61" i="1"/>
  <c r="BD61" i="1"/>
  <c r="BC60" i="1"/>
  <c r="AR60" i="1"/>
  <c r="AO60" i="1"/>
  <c r="AN60" i="1"/>
  <c r="AM60" i="1"/>
  <c r="AL60" i="1"/>
  <c r="BD60" i="1"/>
  <c r="AQ60" i="1"/>
  <c r="AZ60" i="1"/>
  <c r="AK60" i="1"/>
  <c r="AV60" i="1"/>
  <c r="AJ60" i="1"/>
  <c r="AY59" i="1"/>
  <c r="AV59" i="1"/>
  <c r="AL59" i="1"/>
  <c r="AR59" i="1"/>
  <c r="BC59" i="1"/>
  <c r="BB59" i="1"/>
  <c r="BA59" i="1"/>
  <c r="AZ59" i="1"/>
  <c r="AM59" i="1"/>
  <c r="AW59" i="1"/>
  <c r="AK59" i="1"/>
  <c r="AR57" i="1"/>
  <c r="AQ57" i="1"/>
  <c r="AO57" i="1"/>
  <c r="AL57" i="1"/>
  <c r="BD57" i="1"/>
  <c r="BC57" i="1"/>
  <c r="BA57" i="1"/>
  <c r="AY57" i="1"/>
  <c r="AX57" i="1"/>
  <c r="AW57" i="1"/>
  <c r="AV57" i="1"/>
  <c r="AZ55" i="1"/>
  <c r="AY55" i="1"/>
  <c r="AO55" i="1"/>
  <c r="AN55" i="1"/>
  <c r="AK55" i="1"/>
  <c r="AF55" i="1"/>
  <c r="AE55" i="1"/>
  <c r="AD55" i="1"/>
  <c r="AR55" i="1"/>
  <c r="BC55" i="1"/>
  <c r="AQ55" i="1"/>
  <c r="AL55" i="1"/>
  <c r="AW55" i="1"/>
  <c r="AJ55" i="1"/>
  <c r="BA55" i="1"/>
  <c r="AI55" i="1"/>
  <c r="AG55" i="1"/>
  <c r="AC55" i="1"/>
  <c r="AB55" i="1"/>
  <c r="AA55" i="1"/>
  <c r="Z55" i="1"/>
  <c r="AW53" i="1"/>
  <c r="AX53" i="1" s="1"/>
  <c r="AY53" i="1" s="1"/>
  <c r="AZ53" i="1" s="1"/>
  <c r="BA53" i="1" s="1"/>
  <c r="BB53" i="1" s="1"/>
  <c r="BC53" i="1" s="1"/>
  <c r="BD53" i="1" s="1"/>
  <c r="AA53" i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E53" i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D53" i="1"/>
  <c r="AR45" i="1"/>
  <c r="AQ45" i="1"/>
  <c r="AO45" i="1"/>
  <c r="AN45" i="1"/>
  <c r="BC45" i="1"/>
  <c r="BB45" i="1"/>
  <c r="BA45" i="1"/>
  <c r="AM45" i="1"/>
  <c r="AX45" i="1"/>
  <c r="AK45" i="1"/>
  <c r="AV45" i="1"/>
  <c r="BD44" i="1"/>
  <c r="AO44" i="1"/>
  <c r="AN44" i="1"/>
  <c r="AM44" i="1"/>
  <c r="AK44" i="1"/>
  <c r="BC44" i="1"/>
  <c r="AP44" i="1"/>
  <c r="BA44" i="1"/>
  <c r="AZ44" i="1"/>
  <c r="AX44" i="1"/>
  <c r="AW44" i="1"/>
  <c r="AM43" i="1"/>
  <c r="AH43" i="1"/>
  <c r="AG43" i="1"/>
  <c r="AC43" i="1"/>
  <c r="AB43" i="1"/>
  <c r="AR43" i="1"/>
  <c r="AP43" i="1"/>
  <c r="AO43" i="1"/>
  <c r="AY43" i="1"/>
  <c r="AK43" i="1"/>
  <c r="AI43" i="1"/>
  <c r="L43" i="1"/>
  <c r="K43" i="1"/>
  <c r="J43" i="1"/>
  <c r="AF43" i="1" s="1"/>
  <c r="I43" i="1"/>
  <c r="H43" i="1"/>
  <c r="H39" i="1" s="1"/>
  <c r="AD39" i="1" s="1"/>
  <c r="G43" i="1"/>
  <c r="F43" i="1"/>
  <c r="E43" i="1"/>
  <c r="AZ42" i="1"/>
  <c r="AX42" i="1"/>
  <c r="AW42" i="1"/>
  <c r="AR42" i="1"/>
  <c r="AP42" i="1"/>
  <c r="BD42" i="1"/>
  <c r="BC42" i="1"/>
  <c r="BB42" i="1"/>
  <c r="BA42" i="1"/>
  <c r="AN42" i="1"/>
  <c r="AL42" i="1"/>
  <c r="AK42" i="1"/>
  <c r="AJ42" i="1"/>
  <c r="AR41" i="1"/>
  <c r="AQ41" i="1"/>
  <c r="AP41" i="1"/>
  <c r="AL41" i="1"/>
  <c r="BC41" i="1"/>
  <c r="BA41" i="1"/>
  <c r="AY41" i="1"/>
  <c r="AX41" i="1"/>
  <c r="AV41" i="1"/>
  <c r="AW41" i="1"/>
  <c r="BD40" i="1"/>
  <c r="BC40" i="1"/>
  <c r="AG40" i="1"/>
  <c r="AD40" i="1"/>
  <c r="AR40" i="1"/>
  <c r="AQ40" i="1"/>
  <c r="BA40" i="1"/>
  <c r="AZ40" i="1"/>
  <c r="AY40" i="1"/>
  <c r="AL40" i="1"/>
  <c r="AW40" i="1"/>
  <c r="AV40" i="1"/>
  <c r="AE40" i="1"/>
  <c r="AC40" i="1"/>
  <c r="F39" i="1"/>
  <c r="AB39" i="1" s="1"/>
  <c r="BD39" i="1"/>
  <c r="BC39" i="1"/>
  <c r="BA39" i="1"/>
  <c r="AW39" i="1"/>
  <c r="AR39" i="1"/>
  <c r="AQ39" i="1"/>
  <c r="AN39" i="1"/>
  <c r="AX39" i="1"/>
  <c r="AL39" i="1"/>
  <c r="AK39" i="1"/>
  <c r="BB39" i="1"/>
  <c r="K39" i="1"/>
  <c r="I39" i="1"/>
  <c r="G39" i="1"/>
  <c r="AC39" i="1" s="1"/>
  <c r="E39" i="1"/>
  <c r="BD35" i="1"/>
  <c r="BB35" i="1"/>
  <c r="AZ35" i="1"/>
  <c r="AJ35" i="1"/>
  <c r="AF35" i="1"/>
  <c r="AE35" i="1"/>
  <c r="AD35" i="1"/>
  <c r="AQ35" i="1"/>
  <c r="AO35" i="1"/>
  <c r="AM35" i="1"/>
  <c r="AL35" i="1"/>
  <c r="AW35" i="1"/>
  <c r="AK35" i="1"/>
  <c r="L35" i="1"/>
  <c r="AI35" i="1" s="1"/>
  <c r="K35" i="1"/>
  <c r="AG35" i="1" s="1"/>
  <c r="J35" i="1"/>
  <c r="I35" i="1"/>
  <c r="H35" i="1"/>
  <c r="G35" i="1"/>
  <c r="AC35" i="1" s="1"/>
  <c r="F35" i="1"/>
  <c r="E35" i="1"/>
  <c r="AB35" i="1" s="1"/>
  <c r="D35" i="1"/>
  <c r="C35" i="1"/>
  <c r="Z35" i="1" s="1"/>
  <c r="BA34" i="1"/>
  <c r="AK34" i="1"/>
  <c r="AJ34" i="1"/>
  <c r="AQ34" i="1"/>
  <c r="BB34" i="1"/>
  <c r="AO34" i="1"/>
  <c r="AN34" i="1"/>
  <c r="AY34" i="1"/>
  <c r="AM34" i="1"/>
  <c r="AW34" i="1"/>
  <c r="AV34" i="1"/>
  <c r="BD34" i="1"/>
  <c r="L34" i="1"/>
  <c r="K34" i="1"/>
  <c r="AH34" i="1" s="1"/>
  <c r="J34" i="1"/>
  <c r="H34" i="1"/>
  <c r="AD34" i="1" s="1"/>
  <c r="F34" i="1"/>
  <c r="AB34" i="1" s="1"/>
  <c r="E34" i="1"/>
  <c r="AA34" i="1" s="1"/>
  <c r="D34" i="1"/>
  <c r="C34" i="1"/>
  <c r="BD32" i="1"/>
  <c r="BC32" i="1"/>
  <c r="AZ32" i="1"/>
  <c r="AW32" i="1"/>
  <c r="AK32" i="1"/>
  <c r="AJ32" i="1"/>
  <c r="AE32" i="1"/>
  <c r="AD32" i="1"/>
  <c r="AC32" i="1"/>
  <c r="AR32" i="1"/>
  <c r="AP32" i="1"/>
  <c r="BA32" i="1"/>
  <c r="AN32" i="1"/>
  <c r="AY32" i="1"/>
  <c r="AM32" i="1"/>
  <c r="AV32" i="1"/>
  <c r="L32" i="1"/>
  <c r="K32" i="1"/>
  <c r="AG32" i="1" s="1"/>
  <c r="J32" i="1"/>
  <c r="AF32" i="1" s="1"/>
  <c r="I32" i="1"/>
  <c r="H32" i="1"/>
  <c r="G32" i="1"/>
  <c r="F32" i="1"/>
  <c r="AB32" i="1" s="1"/>
  <c r="E32" i="1"/>
  <c r="AA32" i="1" s="1"/>
  <c r="D32" i="1"/>
  <c r="Z32" i="1" s="1"/>
  <c r="C32" i="1"/>
  <c r="BC31" i="1"/>
  <c r="AZ31" i="1"/>
  <c r="AX31" i="1"/>
  <c r="AH31" i="1"/>
  <c r="AD31" i="1"/>
  <c r="AC31" i="1"/>
  <c r="AB31" i="1"/>
  <c r="AR31" i="1"/>
  <c r="BB31" i="1"/>
  <c r="AO31" i="1"/>
  <c r="AN31" i="1"/>
  <c r="AK31" i="1"/>
  <c r="AJ31" i="1"/>
  <c r="L31" i="1"/>
  <c r="K31" i="1"/>
  <c r="J31" i="1"/>
  <c r="AG31" i="1" s="1"/>
  <c r="I31" i="1"/>
  <c r="AE31" i="1" s="1"/>
  <c r="H31" i="1"/>
  <c r="G31" i="1"/>
  <c r="F31" i="1"/>
  <c r="E31" i="1"/>
  <c r="AA31" i="1" s="1"/>
  <c r="D31" i="1"/>
  <c r="Z31" i="1" s="1"/>
  <c r="C31" i="1"/>
  <c r="BB30" i="1"/>
  <c r="AW30" i="1"/>
  <c r="AG30" i="1"/>
  <c r="AC30" i="1"/>
  <c r="AB30" i="1"/>
  <c r="AR30" i="1"/>
  <c r="AQ30" i="1"/>
  <c r="AZ30" i="1"/>
  <c r="AL30" i="1"/>
  <c r="AK30" i="1"/>
  <c r="BD30" i="1"/>
  <c r="L30" i="1"/>
  <c r="AH30" i="1" s="1"/>
  <c r="K30" i="1"/>
  <c r="J30" i="1"/>
  <c r="I30" i="1"/>
  <c r="AF30" i="1" s="1"/>
  <c r="H30" i="1"/>
  <c r="AD30" i="1" s="1"/>
  <c r="G30" i="1"/>
  <c r="F30" i="1"/>
  <c r="BC29" i="1"/>
  <c r="BA29" i="1"/>
  <c r="AZ29" i="1"/>
  <c r="AV29" i="1"/>
  <c r="AF29" i="1"/>
  <c r="AE29" i="1"/>
  <c r="Z29" i="1"/>
  <c r="BD29" i="1"/>
  <c r="AP29" i="1"/>
  <c r="AN29" i="1"/>
  <c r="AK29" i="1"/>
  <c r="AJ29" i="1"/>
  <c r="BB29" i="1"/>
  <c r="L29" i="1"/>
  <c r="AI29" i="1" s="1"/>
  <c r="K29" i="1"/>
  <c r="AG29" i="1" s="1"/>
  <c r="J29" i="1"/>
  <c r="I29" i="1"/>
  <c r="H29" i="1"/>
  <c r="AD29" i="1" s="1"/>
  <c r="G29" i="1"/>
  <c r="AC29" i="1" s="1"/>
  <c r="F29" i="1"/>
  <c r="D29" i="1"/>
  <c r="C29" i="1"/>
  <c r="BD26" i="1"/>
  <c r="BB26" i="1"/>
  <c r="BA26" i="1"/>
  <c r="AV26" i="1"/>
  <c r="AN26" i="1"/>
  <c r="AJ26" i="1"/>
  <c r="AP26" i="1"/>
  <c r="AO26" i="1"/>
  <c r="AM26" i="1"/>
  <c r="AW26" i="1"/>
  <c r="BD25" i="1"/>
  <c r="AW25" i="1"/>
  <c r="AV25" i="1"/>
  <c r="AQ25" i="1"/>
  <c r="AM25" i="1"/>
  <c r="AL25" i="1"/>
  <c r="AK25" i="1"/>
  <c r="AR25" i="1"/>
  <c r="BB25" i="1"/>
  <c r="AN25" i="1"/>
  <c r="AJ25" i="1"/>
  <c r="AY25" i="1"/>
  <c r="AH25" i="1"/>
  <c r="BC23" i="1"/>
  <c r="BB23" i="1"/>
  <c r="AZ23" i="1"/>
  <c r="AY23" i="1"/>
  <c r="AR23" i="1"/>
  <c r="AQ23" i="1"/>
  <c r="AO23" i="1"/>
  <c r="AJ23" i="1"/>
  <c r="BD23" i="1"/>
  <c r="AP23" i="1"/>
  <c r="AN23" i="1"/>
  <c r="AV23" i="1"/>
  <c r="BA23" i="1"/>
  <c r="BD22" i="1"/>
  <c r="BA22" i="1"/>
  <c r="AZ22" i="1"/>
  <c r="AV22" i="1"/>
  <c r="AR22" i="1"/>
  <c r="AP22" i="1"/>
  <c r="AK22" i="1"/>
  <c r="AG22" i="1"/>
  <c r="AQ22" i="1"/>
  <c r="AO22" i="1"/>
  <c r="AW22" i="1"/>
  <c r="AO20" i="1"/>
  <c r="AL20" i="1"/>
  <c r="AR20" i="1"/>
  <c r="AM20" i="1"/>
  <c r="AK20" i="1"/>
  <c r="BC19" i="1"/>
  <c r="BB19" i="1"/>
  <c r="AW19" i="1"/>
  <c r="AV19" i="1"/>
  <c r="AO19" i="1"/>
  <c r="AN19" i="1"/>
  <c r="AK19" i="1"/>
  <c r="AJ19" i="1"/>
  <c r="AI19" i="1"/>
  <c r="BD19" i="1"/>
  <c r="AQ19" i="1"/>
  <c r="AP19" i="1"/>
  <c r="AH19" i="1"/>
  <c r="AG19" i="1"/>
  <c r="AX18" i="1"/>
  <c r="AR18" i="1"/>
  <c r="AN18" i="1"/>
  <c r="AM18" i="1"/>
  <c r="AL18" i="1"/>
  <c r="BD18" i="1"/>
  <c r="AQ18" i="1"/>
  <c r="AK18" i="1"/>
  <c r="BB17" i="1"/>
  <c r="BA17" i="1"/>
  <c r="AZ17" i="1"/>
  <c r="AQ17" i="1"/>
  <c r="AP17" i="1"/>
  <c r="AO17" i="1"/>
  <c r="AN17" i="1"/>
  <c r="AK17" i="1"/>
  <c r="AY17" i="1"/>
  <c r="AI17" i="1"/>
  <c r="BD15" i="1"/>
  <c r="AK15" i="1"/>
  <c r="BC15" i="1"/>
  <c r="AZ15" i="1"/>
  <c r="AL15" i="1"/>
  <c r="BD14" i="1"/>
  <c r="BB14" i="1"/>
  <c r="BA14" i="1"/>
  <c r="AV14" i="1"/>
  <c r="AQ14" i="1"/>
  <c r="AP14" i="1"/>
  <c r="AJ14" i="1"/>
  <c r="AN14" i="1"/>
  <c r="AI14" i="1"/>
  <c r="BD13" i="1"/>
  <c r="AX13" i="1"/>
  <c r="AW13" i="1"/>
  <c r="AV13" i="1"/>
  <c r="AQ13" i="1"/>
  <c r="AP13" i="1"/>
  <c r="AM13" i="1"/>
  <c r="AL13" i="1"/>
  <c r="AK13" i="1"/>
  <c r="BB13" i="1"/>
  <c r="AZ13" i="1"/>
  <c r="AJ13" i="1"/>
  <c r="AN10" i="1"/>
  <c r="AL10" i="1"/>
  <c r="AR10" i="1"/>
  <c r="AZ10" i="1"/>
  <c r="AM10" i="1"/>
  <c r="AK10" i="1"/>
  <c r="AV10" i="1"/>
  <c r="AQ9" i="1"/>
  <c r="AK9" i="1"/>
  <c r="AJ9" i="1"/>
  <c r="BD9" i="1"/>
  <c r="BB9" i="1"/>
  <c r="BA9" i="1"/>
  <c r="AZ9" i="1"/>
  <c r="AY9" i="1"/>
  <c r="AX9" i="1"/>
  <c r="AW9" i="1"/>
  <c r="AV9" i="1"/>
  <c r="BD8" i="1"/>
  <c r="BC8" i="1"/>
  <c r="AX8" i="1"/>
  <c r="AW8" i="1"/>
  <c r="AV8" i="1"/>
  <c r="AQ8" i="1"/>
  <c r="AL8" i="1"/>
  <c r="AK8" i="1"/>
  <c r="AJ8" i="1"/>
  <c r="AR8" i="1"/>
  <c r="BB8" i="1"/>
  <c r="BA8" i="1"/>
  <c r="AZ8" i="1"/>
  <c r="AY8" i="1"/>
  <c r="AW6" i="1"/>
  <c r="AX6" i="1" s="1"/>
  <c r="AY6" i="1" s="1"/>
  <c r="AZ6" i="1" s="1"/>
  <c r="BA6" i="1" s="1"/>
  <c r="BB6" i="1" s="1"/>
  <c r="BC6" i="1" s="1"/>
  <c r="BD6" i="1" s="1"/>
  <c r="AA6" i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L10" i="1" l="1"/>
  <c r="J8" i="1"/>
  <c r="AD19" i="1"/>
  <c r="AW10" i="1"/>
  <c r="BA10" i="1"/>
  <c r="AO10" i="1"/>
  <c r="AP10" i="1"/>
  <c r="AY10" i="1"/>
  <c r="AR14" i="1"/>
  <c r="BC14" i="1"/>
  <c r="AZ18" i="1"/>
  <c r="AY18" i="1"/>
  <c r="AV18" i="1"/>
  <c r="AI18" i="1"/>
  <c r="AR19" i="1"/>
  <c r="AH22" i="1"/>
  <c r="AM8" i="1"/>
  <c r="AQ10" i="1"/>
  <c r="AJ15" i="1"/>
  <c r="AH17" i="1"/>
  <c r="AJ18" i="1"/>
  <c r="AL19" i="1"/>
  <c r="AX19" i="1"/>
  <c r="AQ20" i="1"/>
  <c r="BC20" i="1"/>
  <c r="AO14" i="1"/>
  <c r="AZ14" i="1"/>
  <c r="AR15" i="1"/>
  <c r="AX10" i="1"/>
  <c r="AG18" i="1"/>
  <c r="BC9" i="1"/>
  <c r="AR13" i="1"/>
  <c r="BC13" i="1"/>
  <c r="AH18" i="1"/>
  <c r="AP20" i="1"/>
  <c r="BA20" i="1"/>
  <c r="AN8" i="1"/>
  <c r="BB10" i="1"/>
  <c r="AM19" i="1"/>
  <c r="AY19" i="1"/>
  <c r="AF22" i="1"/>
  <c r="AR26" i="1"/>
  <c r="AQ26" i="1"/>
  <c r="BC26" i="1"/>
  <c r="AO8" i="1"/>
  <c r="BC10" i="1"/>
  <c r="AM15" i="1"/>
  <c r="AW18" i="1"/>
  <c r="BC22" i="1"/>
  <c r="AJ22" i="1"/>
  <c r="BB22" i="1"/>
  <c r="AI22" i="1"/>
  <c r="AB29" i="1"/>
  <c r="AP8" i="1"/>
  <c r="BD10" i="1"/>
  <c r="AN15" i="1"/>
  <c r="AV17" i="1"/>
  <c r="AJ17" i="1"/>
  <c r="AF25" i="1"/>
  <c r="AG13" i="1"/>
  <c r="AH14" i="1"/>
  <c r="AI15" i="1"/>
  <c r="BA15" i="1"/>
  <c r="AO15" i="1"/>
  <c r="AW17" i="1"/>
  <c r="AL9" i="1"/>
  <c r="AH13" i="1"/>
  <c r="L8" i="1"/>
  <c r="AV15" i="1"/>
  <c r="AX15" i="1"/>
  <c r="AL17" i="1"/>
  <c r="AX17" i="1"/>
  <c r="AO18" i="1"/>
  <c r="BA18" i="1"/>
  <c r="AL22" i="1"/>
  <c r="AX22" i="1"/>
  <c r="AM9" i="1"/>
  <c r="AI13" i="1"/>
  <c r="AY15" i="1"/>
  <c r="AP18" i="1"/>
  <c r="BB18" i="1"/>
  <c r="AN20" i="1"/>
  <c r="AM22" i="1"/>
  <c r="AN9" i="1"/>
  <c r="L9" i="1"/>
  <c r="AM14" i="1"/>
  <c r="AO9" i="1"/>
  <c r="AJ10" i="1"/>
  <c r="AN13" i="1"/>
  <c r="BB20" i="1"/>
  <c r="AI20" i="1"/>
  <c r="AY20" i="1"/>
  <c r="AP9" i="1"/>
  <c r="AW14" i="1"/>
  <c r="AK14" i="1"/>
  <c r="AE19" i="1"/>
  <c r="AJ20" i="1"/>
  <c r="AV20" i="1"/>
  <c r="AZ20" i="1"/>
  <c r="AI23" i="1"/>
  <c r="AH23" i="1"/>
  <c r="AI26" i="1"/>
  <c r="AL14" i="1"/>
  <c r="AX14" i="1"/>
  <c r="AF19" i="1"/>
  <c r="AW20" i="1"/>
  <c r="BD20" i="1"/>
  <c r="AY14" i="1"/>
  <c r="AP15" i="1"/>
  <c r="BB15" i="1"/>
  <c r="AR17" i="1"/>
  <c r="BD17" i="1"/>
  <c r="AP25" i="1"/>
  <c r="AO25" i="1"/>
  <c r="BA25" i="1"/>
  <c r="AQ15" i="1"/>
  <c r="AK23" i="1"/>
  <c r="AW23" i="1"/>
  <c r="AL23" i="1"/>
  <c r="AO13" i="1"/>
  <c r="BA13" i="1"/>
  <c r="K8" i="1"/>
  <c r="AG8" i="1" s="1"/>
  <c r="AR9" i="1"/>
  <c r="AI8" i="1"/>
  <c r="AN22" i="1"/>
  <c r="AM23" i="1"/>
  <c r="AG25" i="1"/>
  <c r="AZ25" i="1"/>
  <c r="AL29" i="1"/>
  <c r="AO30" i="1"/>
  <c r="AP31" i="1"/>
  <c r="AQ32" i="1"/>
  <c r="AR34" i="1"/>
  <c r="AR35" i="1"/>
  <c r="AZ39" i="1"/>
  <c r="AB40" i="1"/>
  <c r="BB41" i="1"/>
  <c r="AP57" i="1"/>
  <c r="BB57" i="1"/>
  <c r="AQ77" i="1"/>
  <c r="AN89" i="1"/>
  <c r="AZ89" i="1"/>
  <c r="AM90" i="1"/>
  <c r="AY101" i="1"/>
  <c r="BB103" i="1"/>
  <c r="AX26" i="1"/>
  <c r="AO29" i="1"/>
  <c r="AM29" i="1"/>
  <c r="D30" i="1"/>
  <c r="AP30" i="1"/>
  <c r="BD31" i="1"/>
  <c r="AQ31" i="1"/>
  <c r="AA35" i="1"/>
  <c r="AV35" i="1"/>
  <c r="AP39" i="1"/>
  <c r="AX40" i="1"/>
  <c r="BB43" i="1"/>
  <c r="AQ43" i="1"/>
  <c r="AY44" i="1"/>
  <c r="BD45" i="1"/>
  <c r="AV55" i="1"/>
  <c r="AN59" i="1"/>
  <c r="AY60" i="1"/>
  <c r="AW60" i="1"/>
  <c r="AK61" i="1"/>
  <c r="AL65" i="1"/>
  <c r="AX65" i="1"/>
  <c r="AJ67" i="1"/>
  <c r="AP68" i="1"/>
  <c r="BA69" i="1"/>
  <c r="AN70" i="1"/>
  <c r="AR73" i="1"/>
  <c r="BD73" i="1"/>
  <c r="AO74" i="1"/>
  <c r="AL76" i="1"/>
  <c r="AW77" i="1"/>
  <c r="AN87" i="1"/>
  <c r="BB101" i="1"/>
  <c r="AZ103" i="1"/>
  <c r="BA104" i="1"/>
  <c r="AO104" i="1"/>
  <c r="AI106" i="1"/>
  <c r="AW107" i="1"/>
  <c r="AX108" i="1"/>
  <c r="AL108" i="1"/>
  <c r="AR109" i="1"/>
  <c r="BD109" i="1"/>
  <c r="AY13" i="1"/>
  <c r="AM17" i="1"/>
  <c r="AZ19" i="1"/>
  <c r="AJ45" i="1"/>
  <c r="AO59" i="1"/>
  <c r="AX60" i="1"/>
  <c r="AM61" i="1"/>
  <c r="AN64" i="1"/>
  <c r="AK67" i="1"/>
  <c r="AJ73" i="1"/>
  <c r="AP74" i="1"/>
  <c r="AM76" i="1"/>
  <c r="AK88" i="1"/>
  <c r="AO90" i="1"/>
  <c r="BA90" i="1"/>
  <c r="AA105" i="1"/>
  <c r="AJ110" i="1"/>
  <c r="AI110" i="1"/>
  <c r="AY110" i="1"/>
  <c r="BA111" i="1"/>
  <c r="AO111" i="1"/>
  <c r="AY123" i="1"/>
  <c r="AN123" i="1"/>
  <c r="AM123" i="1"/>
  <c r="AX135" i="1"/>
  <c r="AL135" i="1"/>
  <c r="BC17" i="1"/>
  <c r="BC18" i="1"/>
  <c r="AI25" i="1"/>
  <c r="AY26" i="1"/>
  <c r="AC34" i="1"/>
  <c r="AX34" i="1"/>
  <c r="BD41" i="1"/>
  <c r="AM42" i="1"/>
  <c r="AQ68" i="1"/>
  <c r="AO70" i="1"/>
  <c r="AO87" i="1"/>
  <c r="BB89" i="1"/>
  <c r="AP89" i="1"/>
  <c r="AZ101" i="1"/>
  <c r="BA103" i="1"/>
  <c r="AY107" i="1"/>
  <c r="AW15" i="1"/>
  <c r="BA19" i="1"/>
  <c r="AX20" i="1"/>
  <c r="BC25" i="1"/>
  <c r="AZ26" i="1"/>
  <c r="E29" i="1"/>
  <c r="AA29" i="1" s="1"/>
  <c r="AQ29" i="1"/>
  <c r="AV31" i="1"/>
  <c r="AX35" i="1"/>
  <c r="AF40" i="1"/>
  <c r="J39" i="1"/>
  <c r="AF39" i="1" s="1"/>
  <c r="BB40" i="1"/>
  <c r="AJ41" i="1"/>
  <c r="BD43" i="1"/>
  <c r="AV43" i="1"/>
  <c r="AL45" i="1"/>
  <c r="AX55" i="1"/>
  <c r="AJ57" i="1"/>
  <c r="AP59" i="1"/>
  <c r="BA60" i="1"/>
  <c r="AN61" i="1"/>
  <c r="AR63" i="1"/>
  <c r="BD63" i="1"/>
  <c r="AL67" i="1"/>
  <c r="AW68" i="1"/>
  <c r="AP70" i="1"/>
  <c r="AN71" i="1"/>
  <c r="AZ71" i="1"/>
  <c r="AQ74" i="1"/>
  <c r="AO76" i="1"/>
  <c r="AY77" i="1"/>
  <c r="AN88" i="1"/>
  <c r="AQ89" i="1"/>
  <c r="BC89" i="1"/>
  <c r="AP90" i="1"/>
  <c r="C30" i="1"/>
  <c r="BA101" i="1"/>
  <c r="Z103" i="1"/>
  <c r="AP103" i="1"/>
  <c r="BC104" i="1"/>
  <c r="AQ104" i="1"/>
  <c r="BB107" i="1"/>
  <c r="AZ108" i="1"/>
  <c r="AR114" i="1"/>
  <c r="BD114" i="1"/>
  <c r="AD136" i="1"/>
  <c r="AC136" i="1"/>
  <c r="AI144" i="1"/>
  <c r="AH144" i="1"/>
  <c r="AR29" i="1"/>
  <c r="AV30" i="1"/>
  <c r="AW31" i="1"/>
  <c r="AX32" i="1"/>
  <c r="AZ34" i="1"/>
  <c r="AY35" i="1"/>
  <c r="AV39" i="1"/>
  <c r="AK41" i="1"/>
  <c r="AO42" i="1"/>
  <c r="AW43" i="1"/>
  <c r="BB44" i="1"/>
  <c r="AK57" i="1"/>
  <c r="AQ59" i="1"/>
  <c r="BB60" i="1"/>
  <c r="AY62" i="1"/>
  <c r="AJ63" i="1"/>
  <c r="BA65" i="1"/>
  <c r="AM67" i="1"/>
  <c r="AX68" i="1"/>
  <c r="BD69" i="1"/>
  <c r="BA71" i="1"/>
  <c r="BC75" i="1"/>
  <c r="BD75" i="1"/>
  <c r="AQ76" i="1"/>
  <c r="AZ77" i="1"/>
  <c r="BC103" i="1"/>
  <c r="BA108" i="1"/>
  <c r="AO108" i="1"/>
  <c r="BA116" i="1"/>
  <c r="AO116" i="1"/>
  <c r="AH40" i="1"/>
  <c r="L39" i="1"/>
  <c r="AI40" i="1"/>
  <c r="AX43" i="1"/>
  <c r="AZ62" i="1"/>
  <c r="BB65" i="1"/>
  <c r="BB71" i="1"/>
  <c r="BA77" i="1"/>
  <c r="AX87" i="1"/>
  <c r="BC101" i="1"/>
  <c r="AW106" i="1"/>
  <c r="AX107" i="1"/>
  <c r="AL107" i="1"/>
  <c r="Z108" i="1"/>
  <c r="AP108" i="1"/>
  <c r="BB108" i="1"/>
  <c r="AP135" i="1"/>
  <c r="AO135" i="1"/>
  <c r="BA135" i="1"/>
  <c r="BC142" i="1"/>
  <c r="AX142" i="1"/>
  <c r="AZ142" i="1"/>
  <c r="AI142" i="1"/>
  <c r="AW29" i="1"/>
  <c r="AX30" i="1"/>
  <c r="AY31" i="1"/>
  <c r="AH32" i="1"/>
  <c r="BB32" i="1"/>
  <c r="AG34" i="1"/>
  <c r="BA35" i="1"/>
  <c r="AY39" i="1"/>
  <c r="AJ40" i="1"/>
  <c r="AM41" i="1"/>
  <c r="AQ42" i="1"/>
  <c r="AD43" i="1"/>
  <c r="AP45" i="1"/>
  <c r="AM57" i="1"/>
  <c r="AX59" i="1"/>
  <c r="BA62" i="1"/>
  <c r="AL63" i="1"/>
  <c r="AR64" i="1"/>
  <c r="BC65" i="1"/>
  <c r="BD65" i="1"/>
  <c r="AQ67" i="1"/>
  <c r="AK69" i="1"/>
  <c r="AJ70" i="1"/>
  <c r="AV70" i="1"/>
  <c r="AN73" i="1"/>
  <c r="AW74" i="1"/>
  <c r="AK75" i="1"/>
  <c r="AV87" i="1"/>
  <c r="AV88" i="1"/>
  <c r="AJ90" i="1"/>
  <c r="AM105" i="1"/>
  <c r="AY106" i="1"/>
  <c r="AQ108" i="1"/>
  <c r="BC108" i="1"/>
  <c r="BA113" i="1"/>
  <c r="AO113" i="1"/>
  <c r="AQ116" i="1"/>
  <c r="BC116" i="1"/>
  <c r="AG117" i="1"/>
  <c r="AH117" i="1"/>
  <c r="AX133" i="1"/>
  <c r="BA133" i="1"/>
  <c r="AZ133" i="1"/>
  <c r="AI133" i="1"/>
  <c r="BC133" i="1"/>
  <c r="AK26" i="1"/>
  <c r="AX29" i="1"/>
  <c r="AY30" i="1"/>
  <c r="BC34" i="1"/>
  <c r="AK40" i="1"/>
  <c r="AN41" i="1"/>
  <c r="AE43" i="1"/>
  <c r="AZ43" i="1"/>
  <c r="BB55" i="1"/>
  <c r="BB62" i="1"/>
  <c r="AM63" i="1"/>
  <c r="AV64" i="1"/>
  <c r="BA68" i="1"/>
  <c r="AL69" i="1"/>
  <c r="AW70" i="1"/>
  <c r="BD71" i="1"/>
  <c r="AO73" i="1"/>
  <c r="AX74" i="1"/>
  <c r="AW76" i="1"/>
  <c r="AW87" i="1"/>
  <c r="AL87" i="1"/>
  <c r="AK87" i="1"/>
  <c r="BC87" i="1"/>
  <c r="AA101" i="1"/>
  <c r="BB106" i="1"/>
  <c r="AL137" i="1"/>
  <c r="AM137" i="1"/>
  <c r="AP138" i="1"/>
  <c r="AQ138" i="1"/>
  <c r="AY22" i="1"/>
  <c r="AX23" i="1"/>
  <c r="AL26" i="1"/>
  <c r="AY29" i="1"/>
  <c r="AE30" i="1"/>
  <c r="AI31" i="1"/>
  <c r="AF31" i="1"/>
  <c r="BA31" i="1"/>
  <c r="AI32" i="1"/>
  <c r="AI34" i="1"/>
  <c r="AH35" i="1"/>
  <c r="BC35" i="1"/>
  <c r="AO41" i="1"/>
  <c r="AV42" i="1"/>
  <c r="BA43" i="1"/>
  <c r="AH55" i="1"/>
  <c r="BD55" i="1"/>
  <c r="AJ61" i="1"/>
  <c r="AV61" i="1"/>
  <c r="AN63" i="1"/>
  <c r="AY64" i="1"/>
  <c r="AK65" i="1"/>
  <c r="AM69" i="1"/>
  <c r="AL70" i="1"/>
  <c r="AX70" i="1"/>
  <c r="AJ71" i="1"/>
  <c r="AP73" i="1"/>
  <c r="AZ74" i="1"/>
  <c r="AR77" i="1"/>
  <c r="BD77" i="1"/>
  <c r="AY88" i="1"/>
  <c r="AL90" i="1"/>
  <c r="AI103" i="1"/>
  <c r="AL104" i="1"/>
  <c r="AW105" i="1"/>
  <c r="AX106" i="1"/>
  <c r="BA107" i="1"/>
  <c r="AO107" i="1"/>
  <c r="BA110" i="1"/>
  <c r="AO110" i="1"/>
  <c r="AH136" i="1"/>
  <c r="AI136" i="1"/>
  <c r="BA30" i="1"/>
  <c r="AE39" i="1"/>
  <c r="AM40" i="1"/>
  <c r="BC43" i="1"/>
  <c r="BD62" i="1"/>
  <c r="AX64" i="1"/>
  <c r="AY70" i="1"/>
  <c r="AK71" i="1"/>
  <c r="AQ73" i="1"/>
  <c r="AY87" i="1"/>
  <c r="AI101" i="1"/>
  <c r="AZ137" i="1"/>
  <c r="AN137" i="1"/>
  <c r="AH141" i="1"/>
  <c r="AG141" i="1"/>
  <c r="AG39" i="1"/>
  <c r="AN40" i="1"/>
  <c r="AW45" i="1"/>
  <c r="AX61" i="1"/>
  <c r="BA64" i="1"/>
  <c r="AZ64" i="1"/>
  <c r="BD68" i="1"/>
  <c r="AZ76" i="1"/>
  <c r="BC107" i="1"/>
  <c r="AQ107" i="1"/>
  <c r="AJ114" i="1"/>
  <c r="AI114" i="1"/>
  <c r="AY114" i="1"/>
  <c r="BA115" i="1"/>
  <c r="AO115" i="1"/>
  <c r="BC118" i="1"/>
  <c r="AQ118" i="1"/>
  <c r="AG122" i="1"/>
  <c r="AF122" i="1"/>
  <c r="AE135" i="1"/>
  <c r="AV136" i="1"/>
  <c r="AJ136" i="1"/>
  <c r="AD140" i="1"/>
  <c r="AC140" i="1"/>
  <c r="BC30" i="1"/>
  <c r="AL32" i="1"/>
  <c r="AL34" i="1"/>
  <c r="AJ39" i="1"/>
  <c r="AO40" i="1"/>
  <c r="AY42" i="1"/>
  <c r="AJ43" i="1"/>
  <c r="AM55" i="1"/>
  <c r="AQ75" i="1"/>
  <c r="AH103" i="1"/>
  <c r="AW104" i="1"/>
  <c r="BA106" i="1"/>
  <c r="AO106" i="1"/>
  <c r="AR110" i="1"/>
  <c r="BD110" i="1"/>
  <c r="AH111" i="1"/>
  <c r="AB118" i="1"/>
  <c r="AH29" i="1"/>
  <c r="AI30" i="1"/>
  <c r="AL31" i="1"/>
  <c r="AP40" i="1"/>
  <c r="AL43" i="1"/>
  <c r="AQ44" i="1"/>
  <c r="AY45" i="1"/>
  <c r="BD59" i="1"/>
  <c r="AW63" i="1"/>
  <c r="AV63" i="1"/>
  <c r="AP65" i="1"/>
  <c r="AZ67" i="1"/>
  <c r="BB76" i="1"/>
  <c r="BB87" i="1"/>
  <c r="BA112" i="1"/>
  <c r="AO112" i="1"/>
  <c r="BC144" i="1"/>
  <c r="AQ144" i="1"/>
  <c r="AJ30" i="1"/>
  <c r="AM31" i="1"/>
  <c r="AN35" i="1"/>
  <c r="AR44" i="1"/>
  <c r="AZ45" i="1"/>
  <c r="AJ59" i="1"/>
  <c r="AP60" i="1"/>
  <c r="AL68" i="1"/>
  <c r="BC70" i="1"/>
  <c r="AQ71" i="1"/>
  <c r="AJ75" i="1"/>
  <c r="AV75" i="1"/>
  <c r="AV103" i="1"/>
  <c r="AQ103" i="1"/>
  <c r="BC106" i="1"/>
  <c r="AQ106" i="1"/>
  <c r="AP139" i="1"/>
  <c r="AO139" i="1"/>
  <c r="BA139" i="1"/>
  <c r="AB144" i="1"/>
  <c r="AR144" i="1"/>
  <c r="BD144" i="1"/>
  <c r="AX25" i="1"/>
  <c r="AN30" i="1"/>
  <c r="AO32" i="1"/>
  <c r="AP34" i="1"/>
  <c r="AP35" i="1"/>
  <c r="AM39" i="1"/>
  <c r="AZ41" i="1"/>
  <c r="AN43" i="1"/>
  <c r="AJ44" i="1"/>
  <c r="AV44" i="1"/>
  <c r="AP55" i="1"/>
  <c r="AN57" i="1"/>
  <c r="AZ57" i="1"/>
  <c r="AJ64" i="1"/>
  <c r="AP67" i="1"/>
  <c r="BB67" i="1"/>
  <c r="AL74" i="1"/>
  <c r="AO77" i="1"/>
  <c r="BD87" i="1"/>
  <c r="BA88" i="1"/>
  <c r="AP88" i="1"/>
  <c r="AO88" i="1"/>
  <c r="BD90" i="1"/>
  <c r="AV101" i="1"/>
  <c r="AQ101" i="1"/>
  <c r="AW103" i="1"/>
  <c r="AX104" i="1"/>
  <c r="BA105" i="1"/>
  <c r="AO105" i="1"/>
  <c r="AJ108" i="1"/>
  <c r="AW108" i="1"/>
  <c r="BA109" i="1"/>
  <c r="AO109" i="1"/>
  <c r="AQ112" i="1"/>
  <c r="BC112" i="1"/>
  <c r="BB138" i="1"/>
  <c r="AM30" i="1"/>
  <c r="BC61" i="1"/>
  <c r="AQ62" i="1"/>
  <c r="AV65" i="1"/>
  <c r="AX75" i="1"/>
  <c r="AX103" i="1"/>
  <c r="AP105" i="1"/>
  <c r="AM107" i="1"/>
  <c r="Z109" i="1"/>
  <c r="AP109" i="1"/>
  <c r="BB109" i="1"/>
  <c r="AW119" i="1"/>
  <c r="AK119" i="1"/>
  <c r="Z34" i="1"/>
  <c r="AO39" i="1"/>
  <c r="AL44" i="1"/>
  <c r="AX101" i="1"/>
  <c r="AZ104" i="1"/>
  <c r="BC105" i="1"/>
  <c r="AQ105" i="1"/>
  <c r="AA109" i="1"/>
  <c r="BA114" i="1"/>
  <c r="AO114" i="1"/>
  <c r="AR118" i="1"/>
  <c r="BA87" i="1"/>
  <c r="AX88" i="1"/>
  <c r="AL88" i="1"/>
  <c r="AB101" i="1"/>
  <c r="AR101" i="1"/>
  <c r="BD101" i="1"/>
  <c r="AB103" i="1"/>
  <c r="AR103" i="1"/>
  <c r="BD103" i="1"/>
  <c r="AB104" i="1"/>
  <c r="AR104" i="1"/>
  <c r="BD104" i="1"/>
  <c r="AB105" i="1"/>
  <c r="AR105" i="1"/>
  <c r="BD105" i="1"/>
  <c r="AB106" i="1"/>
  <c r="AR106" i="1"/>
  <c r="BD106" i="1"/>
  <c r="AB107" i="1"/>
  <c r="AR107" i="1"/>
  <c r="BD107" i="1"/>
  <c r="AB108" i="1"/>
  <c r="AR108" i="1"/>
  <c r="BD108" i="1"/>
  <c r="AH110" i="1"/>
  <c r="AX111" i="1"/>
  <c r="Z112" i="1"/>
  <c r="AP112" i="1"/>
  <c r="BB112" i="1"/>
  <c r="AH114" i="1"/>
  <c r="AX115" i="1"/>
  <c r="Z116" i="1"/>
  <c r="AP116" i="1"/>
  <c r="BB116" i="1"/>
  <c r="AG123" i="1"/>
  <c r="AF123" i="1"/>
  <c r="BD133" i="1"/>
  <c r="AR133" i="1"/>
  <c r="AQ136" i="1"/>
  <c r="BC138" i="1"/>
  <c r="AF141" i="1"/>
  <c r="AJ142" i="1"/>
  <c r="AV142" i="1"/>
  <c r="I34" i="1"/>
  <c r="AQ87" i="1"/>
  <c r="AK89" i="1"/>
  <c r="AW89" i="1"/>
  <c r="AV110" i="1"/>
  <c r="AZ111" i="1"/>
  <c r="AB112" i="1"/>
  <c r="AR112" i="1"/>
  <c r="BD112" i="1"/>
  <c r="AV114" i="1"/>
  <c r="AZ115" i="1"/>
  <c r="AB116" i="1"/>
  <c r="AR116" i="1"/>
  <c r="BD116" i="1"/>
  <c r="AY118" i="1"/>
  <c r="AX118" i="1"/>
  <c r="AI118" i="1"/>
  <c r="AG135" i="1"/>
  <c r="AK136" i="1"/>
  <c r="AX110" i="1"/>
  <c r="Z111" i="1"/>
  <c r="AP111" i="1"/>
  <c r="BB111" i="1"/>
  <c r="AH113" i="1"/>
  <c r="AX114" i="1"/>
  <c r="Z115" i="1"/>
  <c r="AP115" i="1"/>
  <c r="BB115" i="1"/>
  <c r="AP117" i="1"/>
  <c r="AW118" i="1"/>
  <c r="AK118" i="1"/>
  <c r="AL119" i="1"/>
  <c r="AW122" i="1"/>
  <c r="AK122" i="1"/>
  <c r="AO137" i="1"/>
  <c r="AE139" i="1"/>
  <c r="AE143" i="1"/>
  <c r="AD143" i="1"/>
  <c r="AJ109" i="1"/>
  <c r="AI109" i="1"/>
  <c r="AW109" i="1"/>
  <c r="AA111" i="1"/>
  <c r="AQ111" i="1"/>
  <c r="BC111" i="1"/>
  <c r="AJ113" i="1"/>
  <c r="AI113" i="1"/>
  <c r="AW113" i="1"/>
  <c r="AA115" i="1"/>
  <c r="AQ115" i="1"/>
  <c r="BC115" i="1"/>
  <c r="AW117" i="1"/>
  <c r="AV117" i="1"/>
  <c r="AI117" i="1"/>
  <c r="AQ117" i="1"/>
  <c r="AL118" i="1"/>
  <c r="AY119" i="1"/>
  <c r="AN119" i="1"/>
  <c r="AM119" i="1"/>
  <c r="AL122" i="1"/>
  <c r="AW123" i="1"/>
  <c r="AK123" i="1"/>
  <c r="BD138" i="1"/>
  <c r="AR138" i="1"/>
  <c r="AQ140" i="1"/>
  <c r="AZ110" i="1"/>
  <c r="AR111" i="1"/>
  <c r="BD111" i="1"/>
  <c r="AZ114" i="1"/>
  <c r="AR115" i="1"/>
  <c r="BD115" i="1"/>
  <c r="AY122" i="1"/>
  <c r="AN122" i="1"/>
  <c r="AM122" i="1"/>
  <c r="AV140" i="1"/>
  <c r="AJ140" i="1"/>
  <c r="AR140" i="1"/>
  <c r="AM141" i="1"/>
  <c r="AL141" i="1"/>
  <c r="AQ142" i="1"/>
  <c r="AP142" i="1"/>
  <c r="AL143" i="1"/>
  <c r="AV105" i="1"/>
  <c r="AV106" i="1"/>
  <c r="AV107" i="1"/>
  <c r="AV108" i="1"/>
  <c r="AX109" i="1"/>
  <c r="Z110" i="1"/>
  <c r="AP110" i="1"/>
  <c r="BB110" i="1"/>
  <c r="AH112" i="1"/>
  <c r="AX113" i="1"/>
  <c r="Z114" i="1"/>
  <c r="AP114" i="1"/>
  <c r="BB114" i="1"/>
  <c r="AH116" i="1"/>
  <c r="AX117" i="1"/>
  <c r="AV133" i="1"/>
  <c r="AM139" i="1"/>
  <c r="AZ141" i="1"/>
  <c r="AN141" i="1"/>
  <c r="BD142" i="1"/>
  <c r="AA110" i="1"/>
  <c r="AQ110" i="1"/>
  <c r="BC110" i="1"/>
  <c r="AJ112" i="1"/>
  <c r="AI112" i="1"/>
  <c r="AW112" i="1"/>
  <c r="AQ114" i="1"/>
  <c r="BC114" i="1"/>
  <c r="AJ116" i="1"/>
  <c r="AI116" i="1"/>
  <c r="AW116" i="1"/>
  <c r="AL133" i="1"/>
  <c r="AK133" i="1"/>
  <c r="AW133" i="1"/>
  <c r="AI138" i="1"/>
  <c r="AN139" i="1"/>
  <c r="AO141" i="1"/>
  <c r="Z113" i="1"/>
  <c r="AP113" i="1"/>
  <c r="BB113" i="1"/>
  <c r="AH115" i="1"/>
  <c r="AD119" i="1"/>
  <c r="AH137" i="1"/>
  <c r="AG137" i="1"/>
  <c r="AQ109" i="1"/>
  <c r="BC109" i="1"/>
  <c r="AJ111" i="1"/>
  <c r="AI111" i="1"/>
  <c r="AW111" i="1"/>
  <c r="AA113" i="1"/>
  <c r="AQ113" i="1"/>
  <c r="BC113" i="1"/>
  <c r="AJ115" i="1"/>
  <c r="AI115" i="1"/>
  <c r="AW115" i="1"/>
  <c r="AE118" i="1"/>
  <c r="AD118" i="1"/>
  <c r="AE119" i="1"/>
  <c r="AD122" i="1"/>
  <c r="AV138" i="1"/>
  <c r="AZ138" i="1"/>
  <c r="AR113" i="1"/>
  <c r="BD113" i="1"/>
  <c r="AC117" i="1"/>
  <c r="AB117" i="1"/>
  <c r="AR117" i="1"/>
  <c r="BD117" i="1"/>
  <c r="AL138" i="1"/>
  <c r="AK138" i="1"/>
  <c r="AW138" i="1"/>
  <c r="BA138" i="1"/>
  <c r="AN143" i="1"/>
  <c r="AZ143" i="1"/>
  <c r="AL145" i="1"/>
  <c r="AP146" i="1"/>
  <c r="AD147" i="1"/>
  <c r="AH148" i="1"/>
  <c r="AL149" i="1"/>
  <c r="AP150" i="1"/>
  <c r="AD151" i="1"/>
  <c r="AL155" i="1"/>
  <c r="AM145" i="1"/>
  <c r="AQ146" i="1"/>
  <c r="AX147" i="1"/>
  <c r="BB148" i="1"/>
  <c r="AM149" i="1"/>
  <c r="AQ150" i="1"/>
  <c r="AX151" i="1"/>
  <c r="BB154" i="1"/>
  <c r="AM155" i="1"/>
  <c r="AR142" i="1"/>
  <c r="AJ144" i="1"/>
  <c r="AN145" i="1"/>
  <c r="AR146" i="1"/>
  <c r="AY147" i="1"/>
  <c r="AJ148" i="1"/>
  <c r="BC148" i="1"/>
  <c r="AN149" i="1"/>
  <c r="AR150" i="1"/>
  <c r="AY151" i="1"/>
  <c r="AJ154" i="1"/>
  <c r="AN155" i="1"/>
  <c r="AV146" i="1"/>
  <c r="AZ147" i="1"/>
  <c r="BD148" i="1"/>
  <c r="AV150" i="1"/>
  <c r="AZ151" i="1"/>
  <c r="AK154" i="1"/>
  <c r="AO155" i="1"/>
  <c r="AW142" i="1"/>
  <c r="BA143" i="1"/>
  <c r="AW146" i="1"/>
  <c r="BA147" i="1"/>
  <c r="AW150" i="1"/>
  <c r="BA151" i="1"/>
  <c r="AL154" i="1"/>
  <c r="AP155" i="1"/>
  <c r="AJ101" i="1"/>
  <c r="AJ103" i="1"/>
  <c r="AL117" i="1"/>
  <c r="AN118" i="1"/>
  <c r="AI135" i="1"/>
  <c r="AM136" i="1"/>
  <c r="AQ137" i="1"/>
  <c r="AI139" i="1"/>
  <c r="AM140" i="1"/>
  <c r="AQ141" i="1"/>
  <c r="AI143" i="1"/>
  <c r="AM144" i="1"/>
  <c r="AQ145" i="1"/>
  <c r="AX146" i="1"/>
  <c r="AI147" i="1"/>
  <c r="AM148" i="1"/>
  <c r="AQ149" i="1"/>
  <c r="AX150" i="1"/>
  <c r="AI151" i="1"/>
  <c r="AM154" i="1"/>
  <c r="AQ155" i="1"/>
  <c r="AY133" i="1"/>
  <c r="BC135" i="1"/>
  <c r="AY138" i="1"/>
  <c r="BC139" i="1"/>
  <c r="AY142" i="1"/>
  <c r="BC143" i="1"/>
  <c r="AY146" i="1"/>
  <c r="BC147" i="1"/>
  <c r="AY150" i="1"/>
  <c r="BC151" i="1"/>
  <c r="AZ146" i="1"/>
  <c r="AZ150" i="1"/>
  <c r="BA146" i="1"/>
  <c r="BA150" i="1"/>
  <c r="AP154" i="1"/>
  <c r="AI146" i="1"/>
  <c r="AI150" i="1"/>
  <c r="AK142" i="1"/>
  <c r="AO143" i="1"/>
  <c r="AC144" i="1"/>
  <c r="AG145" i="1"/>
  <c r="AK146" i="1"/>
  <c r="AO147" i="1"/>
  <c r="AC148" i="1"/>
  <c r="AG149" i="1"/>
  <c r="AK150" i="1"/>
  <c r="AO151" i="1"/>
  <c r="BA137" i="1"/>
  <c r="BA141" i="1"/>
  <c r="BA145" i="1"/>
  <c r="BA149" i="1"/>
  <c r="AI137" i="1"/>
  <c r="AI141" i="1"/>
  <c r="AI145" i="1"/>
  <c r="AI149" i="1"/>
  <c r="AX154" i="1"/>
  <c r="AF34" i="1" l="1"/>
  <c r="AE34" i="1"/>
  <c r="AG26" i="1"/>
  <c r="AI39" i="1"/>
  <c r="AH39" i="1"/>
  <c r="AG23" i="1"/>
  <c r="AG17" i="1"/>
  <c r="AG14" i="1"/>
  <c r="K9" i="1"/>
  <c r="AI9" i="1"/>
  <c r="AH8" i="1"/>
  <c r="AC19" i="1"/>
  <c r="AA30" i="1"/>
  <c r="Z30" i="1"/>
  <c r="AE13" i="1"/>
  <c r="I8" i="1"/>
  <c r="AF8" i="1"/>
  <c r="AF13" i="1"/>
  <c r="AH10" i="1"/>
  <c r="K10" i="1"/>
  <c r="AH15" i="1"/>
  <c r="AH26" i="1"/>
  <c r="AI10" i="1"/>
  <c r="J9" i="1" l="1"/>
  <c r="AF23" i="1"/>
  <c r="AG20" i="1"/>
  <c r="AE8" i="1"/>
  <c r="AE25" i="1"/>
  <c r="AF26" i="1"/>
  <c r="J10" i="1"/>
  <c r="AF15" i="1"/>
  <c r="AF18" i="1"/>
  <c r="H8" i="1"/>
  <c r="AE22" i="1"/>
  <c r="AH20" i="1"/>
  <c r="AG10" i="1"/>
  <c r="AG15" i="1"/>
  <c r="AH9" i="1"/>
  <c r="G8" i="1" l="1"/>
  <c r="AC13" i="1"/>
  <c r="AD13" i="1"/>
  <c r="AA19" i="1"/>
  <c r="AF20" i="1"/>
  <c r="I9" i="1"/>
  <c r="AC25" i="1"/>
  <c r="AD8" i="1"/>
  <c r="AE17" i="1"/>
  <c r="I10" i="1"/>
  <c r="AE15" i="1"/>
  <c r="AF14" i="1"/>
  <c r="AD25" i="1"/>
  <c r="AE18" i="1"/>
  <c r="AB19" i="1"/>
  <c r="AE23" i="1"/>
  <c r="AF17" i="1"/>
  <c r="AF10" i="1"/>
  <c r="AC22" i="1"/>
  <c r="AD22" i="1"/>
  <c r="AG9" i="1"/>
  <c r="AD26" i="1" l="1"/>
  <c r="H9" i="1"/>
  <c r="AE9" i="1"/>
  <c r="AE26" i="1"/>
  <c r="AE14" i="1"/>
  <c r="Z19" i="1"/>
  <c r="AD18" i="1"/>
  <c r="AD23" i="1"/>
  <c r="AF9" i="1"/>
  <c r="H10" i="1"/>
  <c r="AE10" i="1"/>
  <c r="AB22" i="1"/>
  <c r="F8" i="1"/>
  <c r="AC8" i="1" s="1"/>
  <c r="E8" i="1" l="1"/>
  <c r="AA13" i="1"/>
  <c r="AB8" i="1"/>
  <c r="AB13" i="1"/>
  <c r="AD17" i="1"/>
  <c r="AB25" i="1"/>
  <c r="G10" i="1"/>
  <c r="AC15" i="1"/>
  <c r="AD9" i="1"/>
  <c r="G9" i="1"/>
  <c r="AD15" i="1"/>
  <c r="AD14" i="1"/>
  <c r="AD20" i="1"/>
  <c r="AC18" i="1"/>
  <c r="AE20" i="1"/>
  <c r="AC26" i="1"/>
  <c r="F10" i="1" l="1"/>
  <c r="Z25" i="1"/>
  <c r="AA18" i="1"/>
  <c r="AC10" i="1"/>
  <c r="AC23" i="1"/>
  <c r="AA25" i="1"/>
  <c r="AB18" i="1"/>
  <c r="C8" i="1"/>
  <c r="D8" i="1"/>
  <c r="Z8" i="1" s="1"/>
  <c r="Z13" i="1"/>
  <c r="AD10" i="1"/>
  <c r="F9" i="1"/>
  <c r="AC14" i="1"/>
  <c r="AC17" i="1"/>
  <c r="AB17" i="1" l="1"/>
  <c r="AC20" i="1"/>
  <c r="AA26" i="1"/>
  <c r="AB26" i="1"/>
  <c r="E9" i="1"/>
  <c r="AB9" i="1" s="1"/>
  <c r="AB14" i="1"/>
  <c r="Z18" i="1"/>
  <c r="AB23" i="1"/>
  <c r="AC9" i="1"/>
  <c r="E10" i="1"/>
  <c r="AA8" i="1"/>
  <c r="AB15" i="1"/>
  <c r="AB10" i="1"/>
  <c r="C9" i="1" l="1"/>
  <c r="Z14" i="1"/>
  <c r="D9" i="1"/>
  <c r="Z9" i="1" s="1"/>
  <c r="AA9" i="1"/>
  <c r="AA14" i="1"/>
  <c r="Z26" i="1"/>
  <c r="C10" i="1"/>
  <c r="D10" i="1"/>
  <c r="Z10" i="1" s="1"/>
  <c r="AA10" i="1"/>
  <c r="AB20" i="1"/>
  <c r="AA15" i="1"/>
  <c r="Z17" i="1"/>
  <c r="AA17" i="1"/>
  <c r="Z15" i="1" l="1"/>
  <c r="Z20" i="1"/>
  <c r="AA20" i="1"/>
</calcChain>
</file>

<file path=xl/sharedStrings.xml><?xml version="1.0" encoding="utf-8"?>
<sst xmlns="http://schemas.openxmlformats.org/spreadsheetml/2006/main" count="315" uniqueCount="71">
  <si>
    <t>California tourism summary (millions)</t>
  </si>
  <si>
    <t>California tourism summary (% change)</t>
  </si>
  <si>
    <t>California Tourism Summary (2019=100)</t>
  </si>
  <si>
    <t>Forecast  &gt;&gt;</t>
  </si>
  <si>
    <t>Total visits</t>
  </si>
  <si>
    <t>Business</t>
  </si>
  <si>
    <t>Leisure</t>
  </si>
  <si>
    <t>Domestic</t>
  </si>
  <si>
    <t>Total</t>
  </si>
  <si>
    <t>Day</t>
  </si>
  <si>
    <t>Overnight</t>
  </si>
  <si>
    <t>Paid accom.</t>
  </si>
  <si>
    <t>Unpaid accom.</t>
  </si>
  <si>
    <t>Gateway</t>
  </si>
  <si>
    <t>Rural/Other</t>
  </si>
  <si>
    <t>Fly</t>
  </si>
  <si>
    <t>Drive</t>
  </si>
  <si>
    <t>International</t>
  </si>
  <si>
    <t>Overseas</t>
  </si>
  <si>
    <t>Mexico</t>
  </si>
  <si>
    <t>Canada</t>
  </si>
  <si>
    <t>Total travel spending      (billions)</t>
  </si>
  <si>
    <t>Source: Tourism Economics; STR; Longwoods (domestic); OAG (air traffic); NTTO (international); Dean Runyan (spending); VisaVue; BTS</t>
  </si>
  <si>
    <t xml:space="preserve"> </t>
  </si>
  <si>
    <t>Annual domestic leisure trips to California (millions)</t>
  </si>
  <si>
    <t>Annual domestic leisure trips to California (% change)</t>
  </si>
  <si>
    <t>Annual domestic leisure trips to California (2019=100)</t>
  </si>
  <si>
    <t>California</t>
  </si>
  <si>
    <t>Western markets</t>
  </si>
  <si>
    <t>Arizona</t>
  </si>
  <si>
    <t>Colorado</t>
  </si>
  <si>
    <t>Nevada</t>
  </si>
  <si>
    <t>Oregon</t>
  </si>
  <si>
    <t>Utah</t>
  </si>
  <si>
    <t>Washington</t>
  </si>
  <si>
    <t>Rest of West</t>
  </si>
  <si>
    <t>Idaho</t>
  </si>
  <si>
    <t>Montana</t>
  </si>
  <si>
    <t>New Mexico</t>
  </si>
  <si>
    <t>Wyoming</t>
  </si>
  <si>
    <t>Rest of US</t>
  </si>
  <si>
    <t>Illinois</t>
  </si>
  <si>
    <t>New York</t>
  </si>
  <si>
    <t>Texas</t>
  </si>
  <si>
    <t>Source: Tourism Economics; STR; Longwoods (domestic); OAG (air traffic);  Dean Runyan (spending); VisaVue</t>
  </si>
  <si>
    <t>Annual domestic travel spending in California (billions)</t>
  </si>
  <si>
    <t>Annual domestic travel spending in California (% change)</t>
  </si>
  <si>
    <t>Annual domestic travel spending in California (2019=100)</t>
  </si>
  <si>
    <t>Annual international trips to California (thousands)</t>
  </si>
  <si>
    <t>Annual international trips to California (% change)</t>
  </si>
  <si>
    <t>Annual international trips to California (2019=100)</t>
  </si>
  <si>
    <t>China</t>
  </si>
  <si>
    <t>India</t>
  </si>
  <si>
    <t>Japan</t>
  </si>
  <si>
    <t>South Korea</t>
  </si>
  <si>
    <t>Australia</t>
  </si>
  <si>
    <t>United Kingdom</t>
  </si>
  <si>
    <t>Germany</t>
  </si>
  <si>
    <t>France</t>
  </si>
  <si>
    <t>Italy</t>
  </si>
  <si>
    <t>Nordics</t>
  </si>
  <si>
    <t>Brazil</t>
  </si>
  <si>
    <t>Middle East</t>
  </si>
  <si>
    <t>Land</t>
  </si>
  <si>
    <t>Air</t>
  </si>
  <si>
    <t>Rest of World</t>
  </si>
  <si>
    <t>Source: NTTO; STR; OAG (air traffic); BTS; VisaVue; Tourism Economics</t>
  </si>
  <si>
    <t>Annual international travel spending in California (billions)</t>
  </si>
  <si>
    <t>Annual international travel spending in California (% change)</t>
  </si>
  <si>
    <t>Annual international travel spending in California (2019=100)</t>
  </si>
  <si>
    <t>Source: NTTO; BEA; Tourism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</si>
</sst>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#,##0.0"/>
    <numFmt numFmtId="165" formatCode="0.0%"/>
    <numFmt numFmtId="166" formatCode="&quot;$&quot;#,##0.00"/>
    <numFmt numFmtId="167" formatCode="&quot;$&quot;#,##0"/>
    <numFmt numFmtId="168" formatCode="0.0"/>
    <numFmt numFmtId="169" formatCode="_(&quot;$&quot;* #,##0_);_(&quot;$&quot;* \(#,##0\);_(&quot;$&quot;* &quot;-&quot;??_);_(@_)"/>
    <numFmt numFmtId="170" formatCode="&quot;$&quot;#,##0.0"/>
  </numFmts>
  <fonts count="11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7"/>
      <color theme="0" tint="-0.49998474074526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0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1" xfId="0" applyFont="1" applyFill="1" applyBorder="1"/>
    <xf numFmtId="0" fontId="4" fillId="3" borderId="1" xfId="0" applyFont="1" applyFill="1" applyBorder="1"/>
    <xf numFmtId="0" fontId="4" fillId="2" borderId="0" xfId="0" applyFont="1" applyFill="1"/>
    <xf numFmtId="0" fontId="3" fillId="3" borderId="0" xfId="0" applyFont="1" applyFill="1"/>
    <xf numFmtId="164" fontId="4" fillId="2" borderId="0" xfId="0" applyNumberFormat="1" applyFont="1" applyFill="1"/>
    <xf numFmtId="164" fontId="4" fillId="3" borderId="0" xfId="0" applyNumberFormat="1" applyFont="1" applyFill="1"/>
    <xf numFmtId="9" fontId="4" fillId="2" borderId="0" xfId="2" applyFont="1" applyFill="1"/>
    <xf numFmtId="9" fontId="4" fillId="3" borderId="0" xfId="2" applyFont="1" applyFill="1"/>
    <xf numFmtId="1" fontId="4" fillId="2" borderId="0" xfId="2" applyNumberFormat="1" applyFont="1" applyFill="1"/>
    <xf numFmtId="1" fontId="4" fillId="3" borderId="0" xfId="2" applyNumberFormat="1" applyFont="1" applyFill="1"/>
    <xf numFmtId="3" fontId="4" fillId="2" borderId="0" xfId="0" applyNumberFormat="1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horizontal="left" indent="1"/>
    </xf>
    <xf numFmtId="164" fontId="3" fillId="3" borderId="0" xfId="0" applyNumberFormat="1" applyFont="1" applyFill="1"/>
    <xf numFmtId="9" fontId="3" fillId="2" borderId="0" xfId="2" applyFont="1" applyFill="1"/>
    <xf numFmtId="9" fontId="3" fillId="3" borderId="0" xfId="2" applyFont="1" applyFill="1"/>
    <xf numFmtId="1" fontId="3" fillId="2" borderId="0" xfId="2" applyNumberFormat="1" applyFont="1" applyFill="1"/>
    <xf numFmtId="1" fontId="3" fillId="3" borderId="0" xfId="2" applyNumberFormat="1" applyFont="1" applyFill="1"/>
    <xf numFmtId="165" fontId="3" fillId="2" borderId="0" xfId="2" applyNumberFormat="1" applyFont="1" applyFill="1"/>
    <xf numFmtId="3" fontId="3" fillId="2" borderId="0" xfId="0" applyNumberFormat="1" applyFont="1" applyFill="1"/>
    <xf numFmtId="3" fontId="3" fillId="3" borderId="0" xfId="0" applyNumberFormat="1" applyFont="1" applyFill="1"/>
    <xf numFmtId="9" fontId="3" fillId="2" borderId="0" xfId="0" applyNumberFormat="1" applyFont="1" applyFill="1"/>
    <xf numFmtId="9" fontId="3" fillId="3" borderId="0" xfId="0" applyNumberFormat="1" applyFont="1" applyFill="1"/>
    <xf numFmtId="0" fontId="4" fillId="2" borderId="0" xfId="0" applyFont="1" applyFill="1" applyAlignment="1">
      <alignment horizontal="left" indent="1"/>
    </xf>
    <xf numFmtId="0" fontId="6" fillId="4" borderId="0" xfId="3" applyFont="1" applyFill="1" applyAlignment="1">
      <alignment horizontal="left" indent="2"/>
    </xf>
    <xf numFmtId="0" fontId="5" fillId="4" borderId="0" xfId="3" applyFill="1" applyAlignment="1">
      <alignment horizontal="left" indent="3"/>
    </xf>
    <xf numFmtId="0" fontId="5" fillId="4" borderId="0" xfId="3" applyFill="1" applyAlignment="1">
      <alignment horizontal="left" indent="4"/>
    </xf>
    <xf numFmtId="0" fontId="4" fillId="2" borderId="1" xfId="0" applyFont="1" applyFill="1" applyBorder="1" applyAlignment="1">
      <alignment horizontal="left" inden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9" fontId="3" fillId="2" borderId="1" xfId="0" applyNumberFormat="1" applyFont="1" applyFill="1" applyBorder="1"/>
    <xf numFmtId="9" fontId="3" fillId="3" borderId="1" xfId="0" applyNumberFormat="1" applyFont="1" applyFill="1" applyBorder="1"/>
    <xf numFmtId="0" fontId="4" fillId="3" borderId="1" xfId="0" applyFont="1" applyFill="1" applyBorder="1" applyAlignment="1">
      <alignment horizontal="left" indent="1"/>
    </xf>
    <xf numFmtId="165" fontId="3" fillId="2" borderId="0" xfId="2" applyNumberFormat="1" applyFont="1" applyFill="1" applyBorder="1"/>
    <xf numFmtId="165" fontId="3" fillId="3" borderId="0" xfId="2" applyNumberFormat="1" applyFont="1" applyFill="1"/>
    <xf numFmtId="166" fontId="4" fillId="2" borderId="0" xfId="0" applyNumberFormat="1" applyFont="1" applyFill="1"/>
    <xf numFmtId="167" fontId="4" fillId="2" borderId="0" xfId="0" applyNumberFormat="1" applyFont="1" applyFill="1"/>
    <xf numFmtId="167" fontId="4" fillId="3" borderId="0" xfId="0" applyNumberFormat="1" applyFont="1" applyFill="1"/>
    <xf numFmtId="0" fontId="6" fillId="4" borderId="0" xfId="3" applyFont="1" applyFill="1" applyAlignment="1">
      <alignment horizontal="left" indent="1"/>
    </xf>
    <xf numFmtId="166" fontId="3" fillId="2" borderId="0" xfId="1" applyNumberFormat="1" applyFont="1" applyFill="1"/>
    <xf numFmtId="167" fontId="3" fillId="2" borderId="0" xfId="1" applyNumberFormat="1" applyFont="1" applyFill="1"/>
    <xf numFmtId="167" fontId="3" fillId="3" borderId="0" xfId="1" applyNumberFormat="1" applyFont="1" applyFill="1"/>
    <xf numFmtId="0" fontId="5" fillId="4" borderId="0" xfId="3" applyFill="1" applyAlignment="1">
      <alignment horizontal="left" indent="2"/>
    </xf>
    <xf numFmtId="3" fontId="7" fillId="2" borderId="0" xfId="0" applyNumberFormat="1" applyFont="1" applyFill="1"/>
    <xf numFmtId="167" fontId="4" fillId="2" borderId="0" xfId="1" applyNumberFormat="1" applyFont="1" applyFill="1"/>
    <xf numFmtId="167" fontId="4" fillId="3" borderId="0" xfId="1" applyNumberFormat="1" applyFont="1" applyFill="1"/>
    <xf numFmtId="9" fontId="7" fillId="2" borderId="0" xfId="0" applyNumberFormat="1" applyFont="1" applyFill="1"/>
    <xf numFmtId="0" fontId="3" fillId="2" borderId="1" xfId="0" applyFont="1" applyFill="1" applyBorder="1"/>
    <xf numFmtId="0" fontId="3" fillId="3" borderId="1" xfId="0" applyFont="1" applyFill="1" applyBorder="1"/>
    <xf numFmtId="0" fontId="8" fillId="2" borderId="2" xfId="0" applyFont="1" applyFill="1" applyBorder="1"/>
    <xf numFmtId="0" fontId="8" fillId="2" borderId="0" xfId="0" applyFont="1" applyFill="1"/>
    <xf numFmtId="0" fontId="6" fillId="4" borderId="0" xfId="3" applyFont="1" applyFill="1"/>
    <xf numFmtId="168" fontId="6" fillId="4" borderId="0" xfId="3" applyNumberFormat="1" applyFont="1" applyFill="1"/>
    <xf numFmtId="168" fontId="6" fillId="2" borderId="0" xfId="3" applyNumberFormat="1" applyFont="1" applyFill="1"/>
    <xf numFmtId="168" fontId="6" fillId="3" borderId="0" xfId="3" applyNumberFormat="1" applyFont="1" applyFill="1"/>
    <xf numFmtId="165" fontId="4" fillId="2" borderId="0" xfId="2" applyNumberFormat="1" applyFont="1" applyFill="1"/>
    <xf numFmtId="0" fontId="9" fillId="4" borderId="0" xfId="3" applyFont="1" applyFill="1"/>
    <xf numFmtId="168" fontId="4" fillId="2" borderId="0" xfId="0" applyNumberFormat="1" applyFont="1" applyFill="1"/>
    <xf numFmtId="168" fontId="4" fillId="3" borderId="0" xfId="0" applyNumberFormat="1" applyFont="1" applyFill="1"/>
    <xf numFmtId="168" fontId="3" fillId="2" borderId="0" xfId="0" applyNumberFormat="1" applyFont="1" applyFill="1"/>
    <xf numFmtId="168" fontId="3" fillId="3" borderId="0" xfId="0" applyNumberFormat="1" applyFont="1" applyFill="1"/>
    <xf numFmtId="0" fontId="10" fillId="4" borderId="1" xfId="3" applyFont="1" applyFill="1" applyBorder="1"/>
    <xf numFmtId="0" fontId="6" fillId="4" borderId="1" xfId="3" applyFont="1" applyFill="1" applyBorder="1"/>
    <xf numFmtId="167" fontId="3" fillId="2" borderId="0" xfId="0" applyNumberFormat="1" applyFont="1" applyFill="1"/>
    <xf numFmtId="167" fontId="3" fillId="3" borderId="0" xfId="0" applyNumberFormat="1" applyFont="1" applyFill="1"/>
    <xf numFmtId="3" fontId="4" fillId="3" borderId="0" xfId="0" applyNumberFormat="1" applyFont="1" applyFill="1"/>
    <xf numFmtId="3" fontId="7" fillId="3" borderId="0" xfId="0" applyNumberFormat="1" applyFont="1" applyFill="1"/>
    <xf numFmtId="0" fontId="7" fillId="2" borderId="0" xfId="0" applyFont="1" applyFill="1" applyAlignment="1">
      <alignment horizontal="left" indent="2"/>
    </xf>
    <xf numFmtId="9" fontId="7" fillId="2" borderId="0" xfId="2" applyFont="1" applyFill="1"/>
    <xf numFmtId="9" fontId="7" fillId="3" borderId="0" xfId="2" applyFont="1" applyFill="1"/>
    <xf numFmtId="1" fontId="7" fillId="2" borderId="0" xfId="2" applyNumberFormat="1" applyFont="1" applyFill="1"/>
    <xf numFmtId="1" fontId="7" fillId="3" borderId="0" xfId="2" applyNumberFormat="1" applyFont="1" applyFill="1"/>
    <xf numFmtId="165" fontId="3" fillId="2" borderId="1" xfId="2" applyNumberFormat="1" applyFont="1" applyFill="1" applyBorder="1"/>
    <xf numFmtId="9" fontId="3" fillId="2" borderId="1" xfId="2" applyFont="1" applyFill="1" applyBorder="1"/>
    <xf numFmtId="9" fontId="3" fillId="3" borderId="1" xfId="2" applyFont="1" applyFill="1" applyBorder="1"/>
    <xf numFmtId="9" fontId="3" fillId="2" borderId="0" xfId="2" applyFont="1" applyFill="1" applyBorder="1"/>
    <xf numFmtId="1" fontId="3" fillId="2" borderId="1" xfId="2" applyNumberFormat="1" applyFont="1" applyFill="1" applyBorder="1"/>
    <xf numFmtId="1" fontId="3" fillId="3" borderId="1" xfId="2" applyNumberFormat="1" applyFont="1" applyFill="1" applyBorder="1"/>
    <xf numFmtId="0" fontId="4" fillId="2" borderId="0" xfId="0" applyFont="1" applyFill="1" applyAlignment="1">
      <alignment horizontal="left" indent="2"/>
    </xf>
    <xf numFmtId="0" fontId="8" fillId="2" borderId="0" xfId="0" applyFont="1" applyFill="1" applyAlignment="1">
      <alignment horizontal="left"/>
    </xf>
    <xf numFmtId="169" fontId="4" fillId="2" borderId="0" xfId="1" applyNumberFormat="1" applyFont="1" applyFill="1"/>
    <xf numFmtId="170" fontId="4" fillId="2" borderId="0" xfId="1" applyNumberFormat="1" applyFont="1" applyFill="1"/>
    <xf numFmtId="170" fontId="4" fillId="3" borderId="0" xfId="1" applyNumberFormat="1" applyFont="1" applyFill="1"/>
    <xf numFmtId="169" fontId="3" fillId="2" borderId="0" xfId="1" applyNumberFormat="1" applyFont="1" applyFill="1"/>
    <xf numFmtId="170" fontId="3" fillId="2" borderId="0" xfId="1" applyNumberFormat="1" applyFont="1" applyFill="1"/>
    <xf numFmtId="170" fontId="3" fillId="3" borderId="0" xfId="1" applyNumberFormat="1" applyFont="1" applyFill="1"/>
    <xf numFmtId="169" fontId="7" fillId="2" borderId="0" xfId="1" applyNumberFormat="1" applyFont="1" applyFill="1"/>
    <xf numFmtId="170" fontId="7" fillId="2" borderId="0" xfId="1" applyNumberFormat="1" applyFont="1" applyFill="1"/>
    <xf numFmtId="170" fontId="7" fillId="3" borderId="0" xfId="1" applyNumberFormat="1" applyFont="1" applyFill="1"/>
    <xf numFmtId="170" fontId="3" fillId="2" borderId="1" xfId="0" applyNumberFormat="1" applyFont="1" applyFill="1" applyBorder="1"/>
    <xf numFmtId="170" fontId="3" fillId="3" borderId="1" xfId="0" applyNumberFormat="1" applyFont="1" applyFill="1" applyBorder="1"/>
    <xf numFmtId="0" fontId="3" fillId="2" borderId="2" xfId="0" applyFont="1" applyFill="1" applyBorder="1"/>
    <xf numFmtId="170" fontId="3" fillId="2" borderId="0" xfId="0" applyNumberFormat="1" applyFont="1" applyFill="1"/>
    <xf numFmtId="170" fontId="3" fillId="3" borderId="0" xfId="0" applyNumberFormat="1" applyFont="1" applyFill="1"/>
    <xf numFmtId="1" fontId="3" fillId="2" borderId="2" xfId="0" applyNumberFormat="1" applyFont="1" applyFill="1" applyBorder="1"/>
    <xf numFmtId="1" fontId="3" fillId="2" borderId="0" xfId="0" applyNumberFormat="1" applyFont="1" applyFill="1"/>
    <xf numFmtId="0" fontId="8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6" fillId="4" borderId="0" xfId="3" applyFont="1" applyFill="1" applyAlignment="1">
      <alignment vertical="top" wrapText="1"/>
    </xf>
  </cellXfs>
  <cellStyles count="4">
    <cellStyle name="Currency" xfId="1" builtinId="4"/>
    <cellStyle name="Normal" xfId="0" builtinId="0"/>
    <cellStyle name="Normal 2" xfId="3" xr:uid="{1A5C4DF1-8EA7-4C21-890B-44A43AB1B7A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09699-F275-430C-8487-9F5B0A304333}">
  <dimension ref="A3:BO162"/>
  <sheetViews>
    <sheetView tabSelected="1" zoomScale="80" zoomScaleNormal="80" workbookViewId="0">
      <selection activeCell="M8" sqref="M8"/>
    </sheetView>
  </sheetViews>
  <sheetFormatPr defaultColWidth="8.85546875" defaultRowHeight="13.2" outlineLevelRow="1" outlineLevelCol="1" x14ac:dyDescent="0.25"/>
  <cols>
    <col min="1" max="1" width="8.85546875" style="2"/>
    <col min="2" max="2" width="25.7109375" style="2" customWidth="1"/>
    <col min="3" max="4" width="8.85546875" style="2" hidden="1" customWidth="1" outlineLevel="1"/>
    <col min="5" max="12" width="10.7109375" style="2" hidden="1" customWidth="1" outlineLevel="1"/>
    <col min="13" max="13" width="9.7109375" style="2" customWidth="1" collapsed="1"/>
    <col min="14" max="22" width="9.7109375" style="2" customWidth="1"/>
    <col min="23" max="24" width="3.7109375" style="2" customWidth="1"/>
    <col min="25" max="25" width="25.7109375" style="2" customWidth="1"/>
    <col min="26" max="32" width="8.85546875" style="2" hidden="1" customWidth="1" outlineLevel="1"/>
    <col min="33" max="33" width="8.85546875" style="2" hidden="1" customWidth="1" outlineLevel="1" collapsed="1"/>
    <col min="34" max="35" width="8.85546875" style="2" hidden="1" customWidth="1" outlineLevel="1"/>
    <col min="36" max="36" width="7.140625" style="2" customWidth="1" collapsed="1"/>
    <col min="37" max="37" width="7.140625" style="2" customWidth="1"/>
    <col min="38" max="38" width="8.5703125" style="2" bestFit="1" customWidth="1"/>
    <col min="39" max="44" width="7.140625" style="2" customWidth="1"/>
    <col min="45" max="46" width="3.7109375" style="2" customWidth="1"/>
    <col min="47" max="47" width="25.7109375" style="2" customWidth="1"/>
    <col min="48" max="56" width="6.7109375" style="2" customWidth="1"/>
    <col min="57" max="58" width="5.7109375" style="2" customWidth="1"/>
    <col min="59" max="16384" width="8.85546875" style="2"/>
  </cols>
  <sheetData>
    <row r="3" spans="2:63" ht="15.6" x14ac:dyDescent="0.3">
      <c r="B3" s="102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"/>
      <c r="U3" s="1"/>
      <c r="V3" s="1"/>
      <c r="Y3" s="102" t="s">
        <v>1</v>
      </c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"/>
      <c r="AQ3" s="1"/>
      <c r="AR3" s="1"/>
      <c r="AS3" s="1"/>
      <c r="AU3" s="102" t="s">
        <v>2</v>
      </c>
      <c r="AV3" s="102"/>
      <c r="AW3" s="102"/>
      <c r="AX3" s="102"/>
      <c r="AY3" s="102"/>
      <c r="AZ3" s="102"/>
      <c r="BA3" s="102"/>
      <c r="BB3" s="1"/>
      <c r="BC3" s="1"/>
      <c r="BD3" s="1"/>
    </row>
    <row r="4" spans="2:63" ht="15.6" x14ac:dyDescent="0.3">
      <c r="R4" s="3" t="s">
        <v>3</v>
      </c>
      <c r="AK4" s="3"/>
      <c r="AN4" s="3" t="s">
        <v>3</v>
      </c>
      <c r="AV4" s="4"/>
      <c r="AW4" s="4"/>
      <c r="AX4" s="4"/>
      <c r="AZ4" s="3" t="s">
        <v>3</v>
      </c>
      <c r="BA4" s="4"/>
      <c r="BB4" s="4"/>
      <c r="BC4" s="4"/>
      <c r="BD4" s="4"/>
      <c r="BE4" s="4"/>
      <c r="BF4" s="4"/>
    </row>
    <row r="5" spans="2:63" ht="4.05" customHeight="1" x14ac:dyDescent="0.3">
      <c r="B5" s="4"/>
      <c r="Y5" s="4"/>
      <c r="AU5" s="4"/>
    </row>
    <row r="6" spans="2:63" x14ac:dyDescent="0.25">
      <c r="C6" s="5">
        <v>2009</v>
      </c>
      <c r="D6" s="5">
        <f>C6+1</f>
        <v>2010</v>
      </c>
      <c r="E6" s="5">
        <f t="shared" ref="E6:Q6" si="0">D6+1</f>
        <v>2011</v>
      </c>
      <c r="F6" s="5">
        <f t="shared" si="0"/>
        <v>2012</v>
      </c>
      <c r="G6" s="5">
        <f t="shared" si="0"/>
        <v>2013</v>
      </c>
      <c r="H6" s="5">
        <f t="shared" si="0"/>
        <v>2014</v>
      </c>
      <c r="I6" s="5">
        <f t="shared" si="0"/>
        <v>2015</v>
      </c>
      <c r="J6" s="5">
        <f t="shared" si="0"/>
        <v>2016</v>
      </c>
      <c r="K6" s="5">
        <f t="shared" si="0"/>
        <v>2017</v>
      </c>
      <c r="L6" s="5">
        <f t="shared" si="0"/>
        <v>2018</v>
      </c>
      <c r="M6" s="5">
        <f t="shared" si="0"/>
        <v>2019</v>
      </c>
      <c r="N6" s="5">
        <f t="shared" si="0"/>
        <v>2020</v>
      </c>
      <c r="O6" s="5">
        <f t="shared" si="0"/>
        <v>2021</v>
      </c>
      <c r="P6" s="5">
        <f t="shared" si="0"/>
        <v>2022</v>
      </c>
      <c r="Q6" s="5">
        <f t="shared" si="0"/>
        <v>2023</v>
      </c>
      <c r="R6" s="6">
        <f>Q6+1</f>
        <v>2024</v>
      </c>
      <c r="S6" s="6">
        <f>R6+1</f>
        <v>2025</v>
      </c>
      <c r="T6" s="6">
        <f>S6+1</f>
        <v>2026</v>
      </c>
      <c r="U6" s="6">
        <f>T6+1</f>
        <v>2027</v>
      </c>
      <c r="V6" s="6">
        <f>U6+1</f>
        <v>2028</v>
      </c>
      <c r="Z6" s="5">
        <v>2010</v>
      </c>
      <c r="AA6" s="5">
        <f t="shared" ref="AA6:AM6" si="1">Z6+1</f>
        <v>2011</v>
      </c>
      <c r="AB6" s="5">
        <f t="shared" si="1"/>
        <v>2012</v>
      </c>
      <c r="AC6" s="5">
        <f t="shared" si="1"/>
        <v>2013</v>
      </c>
      <c r="AD6" s="5">
        <f t="shared" si="1"/>
        <v>2014</v>
      </c>
      <c r="AE6" s="5">
        <f t="shared" si="1"/>
        <v>2015</v>
      </c>
      <c r="AF6" s="5">
        <f t="shared" si="1"/>
        <v>2016</v>
      </c>
      <c r="AG6" s="5">
        <f t="shared" si="1"/>
        <v>2017</v>
      </c>
      <c r="AH6" s="5">
        <f t="shared" si="1"/>
        <v>2018</v>
      </c>
      <c r="AI6" s="5">
        <f t="shared" si="1"/>
        <v>2019</v>
      </c>
      <c r="AJ6" s="5">
        <f t="shared" si="1"/>
        <v>2020</v>
      </c>
      <c r="AK6" s="5">
        <f t="shared" si="1"/>
        <v>2021</v>
      </c>
      <c r="AL6" s="5">
        <f t="shared" si="1"/>
        <v>2022</v>
      </c>
      <c r="AM6" s="5">
        <f t="shared" si="1"/>
        <v>2023</v>
      </c>
      <c r="AN6" s="6">
        <f>AM6+1</f>
        <v>2024</v>
      </c>
      <c r="AO6" s="6">
        <f>AN6+1</f>
        <v>2025</v>
      </c>
      <c r="AP6" s="6">
        <f>AO6+1</f>
        <v>2026</v>
      </c>
      <c r="AQ6" s="6">
        <f>AP6+1</f>
        <v>2027</v>
      </c>
      <c r="AR6" s="6">
        <f>AQ6+1</f>
        <v>2028</v>
      </c>
      <c r="AS6" s="7"/>
      <c r="AV6" s="5">
        <v>2020</v>
      </c>
      <c r="AW6" s="5">
        <f t="shared" ref="AW6:BD6" si="2">AV6+1</f>
        <v>2021</v>
      </c>
      <c r="AX6" s="5">
        <f t="shared" si="2"/>
        <v>2022</v>
      </c>
      <c r="AY6" s="5">
        <f t="shared" si="2"/>
        <v>2023</v>
      </c>
      <c r="AZ6" s="6">
        <f t="shared" si="2"/>
        <v>2024</v>
      </c>
      <c r="BA6" s="6">
        <f t="shared" si="2"/>
        <v>2025</v>
      </c>
      <c r="BB6" s="6">
        <f t="shared" si="2"/>
        <v>2026</v>
      </c>
      <c r="BC6" s="6">
        <f t="shared" si="2"/>
        <v>2027</v>
      </c>
      <c r="BD6" s="6">
        <f t="shared" si="2"/>
        <v>2028</v>
      </c>
      <c r="BE6" s="7"/>
      <c r="BF6" s="7"/>
    </row>
    <row r="7" spans="2:63" ht="4.05" customHeight="1" x14ac:dyDescent="0.25">
      <c r="R7" s="8"/>
      <c r="S7" s="8"/>
      <c r="T7" s="8"/>
      <c r="U7" s="8"/>
      <c r="V7" s="8"/>
      <c r="AN7" s="8"/>
      <c r="AO7" s="8"/>
      <c r="AP7" s="8"/>
      <c r="AQ7" s="8"/>
      <c r="AR7" s="8"/>
      <c r="AZ7" s="8"/>
      <c r="BA7" s="8"/>
      <c r="BB7" s="8"/>
      <c r="BC7" s="8"/>
      <c r="BD7" s="8"/>
    </row>
    <row r="8" spans="2:63" x14ac:dyDescent="0.25">
      <c r="B8" s="7" t="s">
        <v>4</v>
      </c>
      <c r="C8" s="9">
        <f t="shared" ref="C8:L8" si="3">C13+C29</f>
        <v>194.93855341132067</v>
      </c>
      <c r="D8" s="9">
        <f t="shared" si="3"/>
        <v>212.57175277144111</v>
      </c>
      <c r="E8" s="9">
        <f t="shared" si="3"/>
        <v>222.817953208056</v>
      </c>
      <c r="F8" s="9">
        <f t="shared" si="3"/>
        <v>229.73707319530772</v>
      </c>
      <c r="G8" s="9">
        <f t="shared" si="3"/>
        <v>243.08526250658534</v>
      </c>
      <c r="H8" s="9">
        <f t="shared" si="3"/>
        <v>251.3825266036597</v>
      </c>
      <c r="I8" s="9">
        <f t="shared" si="3"/>
        <v>263.88857278127216</v>
      </c>
      <c r="J8" s="9">
        <f t="shared" si="3"/>
        <v>268.8947995322207</v>
      </c>
      <c r="K8" s="9">
        <f t="shared" si="3"/>
        <v>273.59260681767392</v>
      </c>
      <c r="L8" s="9">
        <f t="shared" si="3"/>
        <v>281.47325492695836</v>
      </c>
      <c r="M8" s="9">
        <v>285.56365785660057</v>
      </c>
      <c r="N8" s="9">
        <v>140.64816367714431</v>
      </c>
      <c r="O8" s="9">
        <v>213.43226572850097</v>
      </c>
      <c r="P8" s="9">
        <v>259.0913483786245</v>
      </c>
      <c r="Q8" s="9">
        <v>263.91718981563577</v>
      </c>
      <c r="R8" s="10">
        <v>268.53636957622217</v>
      </c>
      <c r="S8" s="10">
        <v>275.54041433307191</v>
      </c>
      <c r="T8" s="10">
        <v>282.32850326085673</v>
      </c>
      <c r="U8" s="10">
        <v>287.24720116175916</v>
      </c>
      <c r="V8" s="10">
        <v>294.95017364059947</v>
      </c>
      <c r="Y8" s="7" t="s">
        <v>4</v>
      </c>
      <c r="Z8" s="11">
        <f t="shared" ref="Z8:AO10" si="4">D8/C8-1</f>
        <v>9.0455166777165807E-2</v>
      </c>
      <c r="AA8" s="11">
        <f t="shared" si="4"/>
        <v>4.8201138218169959E-2</v>
      </c>
      <c r="AB8" s="11">
        <f t="shared" si="4"/>
        <v>3.1052793940670398E-2</v>
      </c>
      <c r="AC8" s="11">
        <f t="shared" si="4"/>
        <v>5.8102025613993247E-2</v>
      </c>
      <c r="AD8" s="11">
        <f t="shared" si="4"/>
        <v>3.4133143291027679E-2</v>
      </c>
      <c r="AE8" s="11">
        <f t="shared" si="4"/>
        <v>4.9749067075493425E-2</v>
      </c>
      <c r="AF8" s="11">
        <f t="shared" si="4"/>
        <v>1.897098725490487E-2</v>
      </c>
      <c r="AG8" s="11">
        <f t="shared" si="4"/>
        <v>1.7470800081019533E-2</v>
      </c>
      <c r="AH8" s="11">
        <f t="shared" si="4"/>
        <v>2.8804316757492732E-2</v>
      </c>
      <c r="AI8" s="11">
        <f t="shared" si="4"/>
        <v>1.4532119332984816E-2</v>
      </c>
      <c r="AJ8" s="11">
        <f t="shared" si="4"/>
        <v>-0.50747176747619416</v>
      </c>
      <c r="AK8" s="11">
        <f t="shared" si="4"/>
        <v>0.51749059602677394</v>
      </c>
      <c r="AL8" s="11">
        <f t="shared" si="4"/>
        <v>0.21392774187294017</v>
      </c>
      <c r="AM8" s="11">
        <f t="shared" si="4"/>
        <v>1.8626023088810229E-2</v>
      </c>
      <c r="AN8" s="12">
        <f t="shared" si="4"/>
        <v>1.7502383091503981E-2</v>
      </c>
      <c r="AO8" s="12">
        <f t="shared" si="4"/>
        <v>2.608229480387636E-2</v>
      </c>
      <c r="AP8" s="12">
        <f t="shared" ref="AJ8:AR10" si="5">T8/S8-1</f>
        <v>2.4635547363224264E-2</v>
      </c>
      <c r="AQ8" s="12">
        <f t="shared" si="5"/>
        <v>1.7421896280723104E-2</v>
      </c>
      <c r="AR8" s="12">
        <f t="shared" si="5"/>
        <v>2.6816527533378709E-2</v>
      </c>
      <c r="AS8" s="11"/>
      <c r="AU8" s="7" t="s">
        <v>4</v>
      </c>
      <c r="AV8" s="13">
        <f t="shared" ref="AV8:BD10" si="6">100*N8/$M8</f>
        <v>49.252823252380587</v>
      </c>
      <c r="AW8" s="13">
        <f t="shared" si="6"/>
        <v>74.740696113256362</v>
      </c>
      <c r="AX8" s="13">
        <f t="shared" si="6"/>
        <v>90.72980445877694</v>
      </c>
      <c r="AY8" s="13">
        <f t="shared" si="6"/>
        <v>92.419739891469362</v>
      </c>
      <c r="AZ8" s="14">
        <f t="shared" si="6"/>
        <v>94.037305584267003</v>
      </c>
      <c r="BA8" s="14">
        <f t="shared" si="6"/>
        <v>96.49001431107807</v>
      </c>
      <c r="BB8" s="14">
        <f t="shared" si="6"/>
        <v>98.867098628716818</v>
      </c>
      <c r="BC8" s="14">
        <f t="shared" si="6"/>
        <v>100.58955096660233</v>
      </c>
      <c r="BD8" s="14">
        <f t="shared" si="6"/>
        <v>103.28701342966843</v>
      </c>
      <c r="BE8" s="15"/>
      <c r="BF8" s="15"/>
      <c r="BH8" s="16"/>
      <c r="BI8" s="16"/>
      <c r="BK8" s="23"/>
    </row>
    <row r="9" spans="2:63" x14ac:dyDescent="0.25">
      <c r="B9" s="17" t="s">
        <v>5</v>
      </c>
      <c r="C9" s="16">
        <f t="shared" ref="C9:L10" si="7">C14+C34</f>
        <v>47.64698445846598</v>
      </c>
      <c r="D9" s="16">
        <f t="shared" si="7"/>
        <v>47.396180076718863</v>
      </c>
      <c r="E9" s="16">
        <f t="shared" si="7"/>
        <v>48.29447900000001</v>
      </c>
      <c r="F9" s="16">
        <f t="shared" si="7"/>
        <v>46.216906178400009</v>
      </c>
      <c r="G9" s="16">
        <f t="shared" si="7"/>
        <v>46.715395507200007</v>
      </c>
      <c r="H9" s="16">
        <f t="shared" si="7"/>
        <v>46.529858713800003</v>
      </c>
      <c r="I9" s="16">
        <f t="shared" si="7"/>
        <v>48.014879181400005</v>
      </c>
      <c r="J9" s="16">
        <f t="shared" si="7"/>
        <v>48.42200247400001</v>
      </c>
      <c r="K9" s="16">
        <f t="shared" si="7"/>
        <v>49.092414217600009</v>
      </c>
      <c r="L9" s="16">
        <f t="shared" si="7"/>
        <v>50.925727681000005</v>
      </c>
      <c r="M9" s="16">
        <v>50.964658102300007</v>
      </c>
      <c r="N9" s="16">
        <v>16.940475278600186</v>
      </c>
      <c r="O9" s="16">
        <v>25.846560191013914</v>
      </c>
      <c r="P9" s="16">
        <v>39.964086652551707</v>
      </c>
      <c r="Q9" s="16">
        <v>41.543978962719237</v>
      </c>
      <c r="R9" s="18">
        <v>42.880662801824357</v>
      </c>
      <c r="S9" s="18">
        <v>44.883486116406154</v>
      </c>
      <c r="T9" s="18">
        <v>46.372462813238492</v>
      </c>
      <c r="U9" s="18">
        <v>47.835121369268997</v>
      </c>
      <c r="V9" s="18">
        <v>49.783710883814393</v>
      </c>
      <c r="Y9" s="17" t="s">
        <v>5</v>
      </c>
      <c r="Z9" s="19">
        <f t="shared" si="4"/>
        <v>-5.2638038817701682E-3</v>
      </c>
      <c r="AA9" s="19">
        <f t="shared" si="4"/>
        <v>1.89529814813576E-2</v>
      </c>
      <c r="AB9" s="19">
        <f t="shared" si="4"/>
        <v>-4.3018847384190595E-2</v>
      </c>
      <c r="AC9" s="19">
        <f t="shared" si="4"/>
        <v>1.0785865390378957E-2</v>
      </c>
      <c r="AD9" s="19">
        <f t="shared" si="4"/>
        <v>-3.9716412841117599E-3</v>
      </c>
      <c r="AE9" s="19">
        <f t="shared" si="4"/>
        <v>3.191543040640199E-2</v>
      </c>
      <c r="AF9" s="19">
        <f t="shared" si="4"/>
        <v>8.4791068839702444E-3</v>
      </c>
      <c r="AG9" s="19">
        <f t="shared" si="4"/>
        <v>1.3845188330655622E-2</v>
      </c>
      <c r="AH9" s="19">
        <f t="shared" si="4"/>
        <v>3.7344129283883198E-2</v>
      </c>
      <c r="AI9" s="19">
        <f t="shared" si="4"/>
        <v>7.6445488504095493E-4</v>
      </c>
      <c r="AJ9" s="19">
        <f t="shared" si="5"/>
        <v>-0.6676034744587902</v>
      </c>
      <c r="AK9" s="19">
        <f t="shared" si="5"/>
        <v>0.52572816086595942</v>
      </c>
      <c r="AL9" s="19">
        <f t="shared" si="5"/>
        <v>0.5462052341667516</v>
      </c>
      <c r="AM9" s="19">
        <f t="shared" si="5"/>
        <v>3.953280163520656E-2</v>
      </c>
      <c r="AN9" s="20">
        <f t="shared" si="5"/>
        <v>3.217515203116772E-2</v>
      </c>
      <c r="AO9" s="20">
        <f t="shared" si="5"/>
        <v>4.6706911314266852E-2</v>
      </c>
      <c r="AP9" s="20">
        <f t="shared" si="5"/>
        <v>3.3174265763818989E-2</v>
      </c>
      <c r="AQ9" s="20">
        <f t="shared" si="5"/>
        <v>3.1541532782531911E-2</v>
      </c>
      <c r="AR9" s="20">
        <f t="shared" si="5"/>
        <v>4.0735540305271156E-2</v>
      </c>
      <c r="AS9" s="19"/>
      <c r="AU9" s="17" t="s">
        <v>5</v>
      </c>
      <c r="AV9" s="21">
        <f t="shared" si="6"/>
        <v>33.239652554120973</v>
      </c>
      <c r="AW9" s="21">
        <f t="shared" si="6"/>
        <v>50.714673959222488</v>
      </c>
      <c r="AX9" s="21">
        <f t="shared" si="6"/>
        <v>78.415294324810048</v>
      </c>
      <c r="AY9" s="21">
        <f t="shared" si="6"/>
        <v>81.515270600519116</v>
      </c>
      <c r="AZ9" s="22">
        <f t="shared" si="6"/>
        <v>84.138036824952579</v>
      </c>
      <c r="BA9" s="22">
        <f t="shared" si="6"/>
        <v>88.067864649092172</v>
      </c>
      <c r="BB9" s="22">
        <f t="shared" si="6"/>
        <v>90.989451396213184</v>
      </c>
      <c r="BC9" s="22">
        <f t="shared" si="6"/>
        <v>93.859398160291448</v>
      </c>
      <c r="BD9" s="22">
        <f t="shared" si="6"/>
        <v>97.682811457078486</v>
      </c>
      <c r="BE9" s="15"/>
      <c r="BF9" s="15"/>
      <c r="BH9" s="16"/>
      <c r="BI9" s="16"/>
      <c r="BK9" s="23"/>
    </row>
    <row r="10" spans="2:63" x14ac:dyDescent="0.25">
      <c r="B10" s="17" t="s">
        <v>6</v>
      </c>
      <c r="C10" s="16">
        <f t="shared" si="7"/>
        <v>147.29156894645359</v>
      </c>
      <c r="D10" s="16">
        <f t="shared" si="7"/>
        <v>165.17557295881724</v>
      </c>
      <c r="E10" s="16">
        <f t="shared" si="7"/>
        <v>174.52300130805605</v>
      </c>
      <c r="F10" s="16">
        <f t="shared" si="7"/>
        <v>183.52016701690778</v>
      </c>
      <c r="G10" s="16">
        <f t="shared" si="7"/>
        <v>196.36986699938538</v>
      </c>
      <c r="H10" s="16">
        <f t="shared" si="7"/>
        <v>204.8526678898597</v>
      </c>
      <c r="I10" s="16">
        <f t="shared" si="7"/>
        <v>215.87369359987215</v>
      </c>
      <c r="J10" s="16">
        <f t="shared" si="7"/>
        <v>220.47279705822069</v>
      </c>
      <c r="K10" s="16">
        <f t="shared" si="7"/>
        <v>224.50019260007392</v>
      </c>
      <c r="L10" s="16">
        <f t="shared" si="7"/>
        <v>230.54752724595841</v>
      </c>
      <c r="M10" s="16">
        <v>234.59899975430056</v>
      </c>
      <c r="N10" s="16">
        <v>123.70768839854412</v>
      </c>
      <c r="O10" s="16">
        <v>187.58570553748706</v>
      </c>
      <c r="P10" s="16">
        <v>219.12726172607279</v>
      </c>
      <c r="Q10" s="16">
        <v>222.37321085291654</v>
      </c>
      <c r="R10" s="18">
        <v>225.65570677439786</v>
      </c>
      <c r="S10" s="18">
        <v>230.65692821666573</v>
      </c>
      <c r="T10" s="18">
        <v>235.95604044761828</v>
      </c>
      <c r="U10" s="18">
        <v>239.41207979249015</v>
      </c>
      <c r="V10" s="18">
        <v>245.16646275678505</v>
      </c>
      <c r="Y10" s="17" t="s">
        <v>6</v>
      </c>
      <c r="Z10" s="19">
        <f t="shared" si="4"/>
        <v>0.12141906111995593</v>
      </c>
      <c r="AA10" s="19">
        <f t="shared" si="4"/>
        <v>5.6590863780865419E-2</v>
      </c>
      <c r="AB10" s="19">
        <f t="shared" si="4"/>
        <v>5.1552893552240464E-2</v>
      </c>
      <c r="AC10" s="19">
        <f t="shared" si="4"/>
        <v>7.0017917874354074E-2</v>
      </c>
      <c r="AD10" s="19">
        <f t="shared" si="4"/>
        <v>4.3198078300378251E-2</v>
      </c>
      <c r="AE10" s="19">
        <f t="shared" si="4"/>
        <v>5.3799766551920092E-2</v>
      </c>
      <c r="AF10" s="19">
        <f t="shared" si="4"/>
        <v>2.1304603546892009E-2</v>
      </c>
      <c r="AG10" s="19">
        <f t="shared" si="4"/>
        <v>1.8267085987890397E-2</v>
      </c>
      <c r="AH10" s="19">
        <f t="shared" si="4"/>
        <v>2.6936879544942061E-2</v>
      </c>
      <c r="AI10" s="19">
        <f t="shared" si="4"/>
        <v>1.7573263772288739E-2</v>
      </c>
      <c r="AJ10" s="19">
        <f t="shared" si="5"/>
        <v>-0.472684501945425</v>
      </c>
      <c r="AK10" s="19">
        <f t="shared" si="5"/>
        <v>0.51636254759809019</v>
      </c>
      <c r="AL10" s="19">
        <f t="shared" si="5"/>
        <v>0.1681447746682514</v>
      </c>
      <c r="AM10" s="19">
        <f t="shared" si="5"/>
        <v>1.4813077575447808E-2</v>
      </c>
      <c r="AN10" s="20">
        <f t="shared" si="5"/>
        <v>1.4761202165005649E-2</v>
      </c>
      <c r="AO10" s="20">
        <f t="shared" si="5"/>
        <v>2.2163062099146869E-2</v>
      </c>
      <c r="AP10" s="20">
        <f t="shared" si="5"/>
        <v>2.2973999835699033E-2</v>
      </c>
      <c r="AQ10" s="20">
        <f t="shared" si="5"/>
        <v>1.4646962791525109E-2</v>
      </c>
      <c r="AR10" s="20">
        <f t="shared" si="5"/>
        <v>2.4035474606304286E-2</v>
      </c>
      <c r="AS10" s="19"/>
      <c r="AU10" s="17" t="s">
        <v>6</v>
      </c>
      <c r="AV10" s="21">
        <f t="shared" si="6"/>
        <v>52.731549805457504</v>
      </c>
      <c r="AW10" s="21">
        <f t="shared" si="6"/>
        <v>79.960147201799103</v>
      </c>
      <c r="AX10" s="21">
        <f t="shared" si="6"/>
        <v>93.405028135485836</v>
      </c>
      <c r="AY10" s="21">
        <f t="shared" si="6"/>
        <v>94.788644063193658</v>
      </c>
      <c r="AZ10" s="22">
        <f t="shared" si="6"/>
        <v>96.187838401157222</v>
      </c>
      <c r="BA10" s="22">
        <f t="shared" si="6"/>
        <v>98.319655436824775</v>
      </c>
      <c r="BB10" s="22">
        <f t="shared" si="6"/>
        <v>100.5784511846764</v>
      </c>
      <c r="BC10" s="22">
        <f t="shared" si="6"/>
        <v>102.05162001680758</v>
      </c>
      <c r="BD10" s="22">
        <f t="shared" si="6"/>
        <v>104.50447913825377</v>
      </c>
      <c r="BE10" s="15"/>
      <c r="BF10" s="15"/>
      <c r="BH10" s="16"/>
      <c r="BI10" s="16"/>
      <c r="BK10" s="23"/>
    </row>
    <row r="11" spans="2:63" ht="4.05" customHeight="1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5"/>
      <c r="T11" s="25"/>
      <c r="U11" s="25"/>
      <c r="V11" s="25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7"/>
      <c r="AO11" s="27"/>
      <c r="AP11" s="27"/>
      <c r="AQ11" s="27"/>
      <c r="AR11" s="27"/>
      <c r="AS11" s="26"/>
      <c r="AV11" s="24"/>
      <c r="AW11" s="24"/>
      <c r="AX11" s="24"/>
      <c r="AY11" s="24"/>
      <c r="AZ11" s="25"/>
      <c r="BA11" s="25"/>
      <c r="BB11" s="25"/>
      <c r="BC11" s="25"/>
      <c r="BD11" s="25"/>
      <c r="BE11" s="24"/>
      <c r="BF11" s="24"/>
      <c r="BH11" s="16"/>
      <c r="BI11" s="16"/>
      <c r="BK11" s="23"/>
    </row>
    <row r="12" spans="2:63" x14ac:dyDescent="0.25">
      <c r="B12" s="28" t="s">
        <v>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5"/>
      <c r="T12" s="25"/>
      <c r="U12" s="25"/>
      <c r="V12" s="25"/>
      <c r="Y12" s="28" t="s">
        <v>7</v>
      </c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7"/>
      <c r="AO12" s="27"/>
      <c r="AP12" s="27"/>
      <c r="AQ12" s="27"/>
      <c r="AR12" s="27"/>
      <c r="AS12" s="26"/>
      <c r="AU12" s="28" t="s">
        <v>7</v>
      </c>
      <c r="AZ12" s="8"/>
      <c r="BA12" s="8"/>
      <c r="BB12" s="8"/>
      <c r="BC12" s="8"/>
      <c r="BD12" s="8"/>
      <c r="BE12" s="24"/>
      <c r="BF12" s="24"/>
      <c r="BH12" s="16"/>
      <c r="BI12" s="16"/>
      <c r="BK12" s="23"/>
    </row>
    <row r="13" spans="2:63" x14ac:dyDescent="0.25">
      <c r="B13" s="29" t="s">
        <v>8</v>
      </c>
      <c r="C13" s="9">
        <v>182.78200081132067</v>
      </c>
      <c r="D13" s="9">
        <v>199.27600137144111</v>
      </c>
      <c r="E13" s="9">
        <v>208.61500130805601</v>
      </c>
      <c r="F13" s="9">
        <v>215.05599989530771</v>
      </c>
      <c r="G13" s="9">
        <v>227.17208810658533</v>
      </c>
      <c r="H13" s="9">
        <v>234.8489308036597</v>
      </c>
      <c r="I13" s="9">
        <v>246.31063268127218</v>
      </c>
      <c r="J13" s="9">
        <v>251.08474013222073</v>
      </c>
      <c r="K13" s="9">
        <v>256.1064719176739</v>
      </c>
      <c r="L13" s="9">
        <v>263.27740882695838</v>
      </c>
      <c r="M13" s="9">
        <v>268.10646895660057</v>
      </c>
      <c r="N13" s="9">
        <v>136.90455527714431</v>
      </c>
      <c r="O13" s="9">
        <v>208.29111159863896</v>
      </c>
      <c r="P13" s="9">
        <v>247.33498111348121</v>
      </c>
      <c r="Q13" s="9">
        <v>248.92275001078102</v>
      </c>
      <c r="R13" s="10">
        <v>250.55102123607716</v>
      </c>
      <c r="S13" s="10">
        <v>255.49969065741726</v>
      </c>
      <c r="T13" s="10">
        <v>260.93976373849165</v>
      </c>
      <c r="U13" s="10">
        <v>265.15364154216928</v>
      </c>
      <c r="V13" s="10">
        <v>272.4578925948191</v>
      </c>
      <c r="Y13" s="29" t="s">
        <v>8</v>
      </c>
      <c r="Z13" s="11">
        <f t="shared" ref="Z13:AO15" si="8">D13/C13-1</f>
        <v>9.0238647607028932E-2</v>
      </c>
      <c r="AA13" s="11">
        <f t="shared" si="8"/>
        <v>4.686464939251489E-2</v>
      </c>
      <c r="AB13" s="11">
        <f t="shared" si="8"/>
        <v>3.0875049957411527E-2</v>
      </c>
      <c r="AC13" s="11">
        <f t="shared" si="8"/>
        <v>5.6339224281935385E-2</v>
      </c>
      <c r="AD13" s="11">
        <f t="shared" si="8"/>
        <v>3.3793071856048185E-2</v>
      </c>
      <c r="AE13" s="11">
        <f t="shared" si="8"/>
        <v>4.8804573384218619E-2</v>
      </c>
      <c r="AF13" s="11">
        <f t="shared" si="8"/>
        <v>1.9382465949516092E-2</v>
      </c>
      <c r="AG13" s="11">
        <f t="shared" si="8"/>
        <v>2.000014729214028E-2</v>
      </c>
      <c r="AH13" s="11">
        <f t="shared" si="8"/>
        <v>2.7999827007845424E-2</v>
      </c>
      <c r="AI13" s="11">
        <f t="shared" si="8"/>
        <v>1.8342098363692605E-2</v>
      </c>
      <c r="AJ13" s="11">
        <f t="shared" si="8"/>
        <v>-0.48936496829061749</v>
      </c>
      <c r="AK13" s="11">
        <f t="shared" si="8"/>
        <v>0.52143302446717321</v>
      </c>
      <c r="AL13" s="11">
        <f t="shared" si="8"/>
        <v>0.18744856280798383</v>
      </c>
      <c r="AM13" s="11">
        <f t="shared" si="8"/>
        <v>6.4195080297650975E-3</v>
      </c>
      <c r="AN13" s="12">
        <f t="shared" si="8"/>
        <v>6.5412712386698768E-3</v>
      </c>
      <c r="AO13" s="12">
        <f t="shared" si="8"/>
        <v>1.9751144485167682E-2</v>
      </c>
      <c r="AP13" s="12">
        <f t="shared" ref="AJ13:AR15" si="9">T13/S13-1</f>
        <v>2.1291896937631227E-2</v>
      </c>
      <c r="AQ13" s="12">
        <f t="shared" si="9"/>
        <v>1.6148852682723813E-2</v>
      </c>
      <c r="AR13" s="12">
        <f t="shared" si="9"/>
        <v>2.7547240196918787E-2</v>
      </c>
      <c r="AS13" s="11"/>
      <c r="AU13" s="29" t="s">
        <v>8</v>
      </c>
      <c r="AV13" s="13">
        <f t="shared" ref="AV13:BD15" si="10">100*N13/$M13</f>
        <v>51.063503170938255</v>
      </c>
      <c r="AW13" s="13">
        <f t="shared" si="10"/>
        <v>77.689700069249668</v>
      </c>
      <c r="AX13" s="13">
        <f t="shared" si="10"/>
        <v>92.252522692213844</v>
      </c>
      <c r="AY13" s="13">
        <f t="shared" si="10"/>
        <v>92.844738502402606</v>
      </c>
      <c r="AZ13" s="14">
        <f t="shared" si="10"/>
        <v>93.452061120030208</v>
      </c>
      <c r="BA13" s="14">
        <f t="shared" si="10"/>
        <v>95.297846281648646</v>
      </c>
      <c r="BB13" s="14">
        <f t="shared" si="10"/>
        <v>97.326918203055726</v>
      </c>
      <c r="BC13" s="14">
        <f t="shared" si="10"/>
        <v>98.898636267180379</v>
      </c>
      <c r="BD13" s="14">
        <f t="shared" si="10"/>
        <v>101.6230207555801</v>
      </c>
      <c r="BE13" s="24"/>
      <c r="BF13" s="24"/>
      <c r="BH13" s="16"/>
      <c r="BI13" s="16"/>
      <c r="BK13" s="23"/>
    </row>
    <row r="14" spans="2:63" x14ac:dyDescent="0.25">
      <c r="B14" s="30" t="s">
        <v>5</v>
      </c>
      <c r="C14" s="16">
        <v>44.243000000000009</v>
      </c>
      <c r="D14" s="16">
        <v>43.823000000000008</v>
      </c>
      <c r="E14" s="16">
        <v>44.234000000000009</v>
      </c>
      <c r="F14" s="16">
        <v>42.576000000000008</v>
      </c>
      <c r="G14" s="16">
        <v>42.928060000000009</v>
      </c>
      <c r="H14" s="16">
        <v>43.041270000000004</v>
      </c>
      <c r="I14" s="16">
        <v>44.253200000000007</v>
      </c>
      <c r="J14" s="16">
        <v>44.68189000000001</v>
      </c>
      <c r="K14" s="16">
        <v>45.175520000000006</v>
      </c>
      <c r="L14" s="16">
        <v>47.104600000000005</v>
      </c>
      <c r="M14" s="16">
        <v>47.351020000000005</v>
      </c>
      <c r="N14" s="16">
        <v>16.113137822200187</v>
      </c>
      <c r="O14" s="16">
        <v>25.219339387170749</v>
      </c>
      <c r="P14" s="16">
        <v>38.247657031840788</v>
      </c>
      <c r="Q14" s="16">
        <v>39.080871751692627</v>
      </c>
      <c r="R14" s="18">
        <v>39.837612376536271</v>
      </c>
      <c r="S14" s="18">
        <v>41.390949886501602</v>
      </c>
      <c r="T14" s="18">
        <v>42.53318148937413</v>
      </c>
      <c r="U14" s="18">
        <v>43.750350854457963</v>
      </c>
      <c r="V14" s="18">
        <v>45.500468063334807</v>
      </c>
      <c r="Y14" s="30" t="s">
        <v>5</v>
      </c>
      <c r="Z14" s="19">
        <f t="shared" si="8"/>
        <v>-9.4930271455372361E-3</v>
      </c>
      <c r="AA14" s="19">
        <f t="shared" si="8"/>
        <v>9.3786367889008293E-3</v>
      </c>
      <c r="AB14" s="19">
        <f t="shared" si="8"/>
        <v>-3.7482479540624891E-2</v>
      </c>
      <c r="AC14" s="19">
        <f t="shared" si="8"/>
        <v>8.2689778278843828E-3</v>
      </c>
      <c r="AD14" s="19">
        <f t="shared" si="8"/>
        <v>2.6372027992878078E-3</v>
      </c>
      <c r="AE14" s="19">
        <f t="shared" si="8"/>
        <v>2.8157394054590057E-2</v>
      </c>
      <c r="AF14" s="19">
        <f t="shared" si="8"/>
        <v>9.6872090605877315E-3</v>
      </c>
      <c r="AG14" s="19">
        <f t="shared" si="8"/>
        <v>1.1047652639581518E-2</v>
      </c>
      <c r="AH14" s="19">
        <f t="shared" si="8"/>
        <v>4.2701888102228747E-2</v>
      </c>
      <c r="AI14" s="19">
        <f t="shared" si="8"/>
        <v>5.2313362176943379E-3</v>
      </c>
      <c r="AJ14" s="19">
        <f t="shared" si="9"/>
        <v>-0.65970874920539857</v>
      </c>
      <c r="AK14" s="19">
        <f t="shared" si="9"/>
        <v>0.56514141847805188</v>
      </c>
      <c r="AL14" s="19">
        <f t="shared" si="9"/>
        <v>0.51660027428385513</v>
      </c>
      <c r="AM14" s="19">
        <f t="shared" si="9"/>
        <v>2.1784725771782476E-2</v>
      </c>
      <c r="AN14" s="20">
        <f t="shared" si="9"/>
        <v>1.9363453037888556E-2</v>
      </c>
      <c r="AO14" s="20">
        <f t="shared" si="9"/>
        <v>3.8991732116963496E-2</v>
      </c>
      <c r="AP14" s="20">
        <f t="shared" si="9"/>
        <v>2.7596167906381641E-2</v>
      </c>
      <c r="AQ14" s="20">
        <f t="shared" si="9"/>
        <v>2.8616936764721324E-2</v>
      </c>
      <c r="AR14" s="20">
        <f t="shared" si="9"/>
        <v>4.0002358259911386E-2</v>
      </c>
      <c r="AS14" s="19"/>
      <c r="AU14" s="30" t="s">
        <v>5</v>
      </c>
      <c r="AV14" s="21">
        <f t="shared" si="10"/>
        <v>34.029125079460137</v>
      </c>
      <c r="AW14" s="21">
        <f t="shared" si="10"/>
        <v>53.26039309643329</v>
      </c>
      <c r="AX14" s="21">
        <f t="shared" si="10"/>
        <v>80.77472677851668</v>
      </c>
      <c r="AY14" s="21">
        <f t="shared" si="10"/>
        <v>82.534382050677308</v>
      </c>
      <c r="AZ14" s="22">
        <f t="shared" si="10"/>
        <v>84.132532681526754</v>
      </c>
      <c r="BA14" s="22">
        <f t="shared" si="10"/>
        <v>87.413005858166514</v>
      </c>
      <c r="BB14" s="22">
        <f t="shared" si="10"/>
        <v>89.825269845029993</v>
      </c>
      <c r="BC14" s="22">
        <f t="shared" si="10"/>
        <v>92.395793912059261</v>
      </c>
      <c r="BD14" s="22">
        <f t="shared" si="10"/>
        <v>96.091843561838388</v>
      </c>
      <c r="BE14" s="24"/>
      <c r="BF14" s="24"/>
      <c r="BH14" s="16"/>
      <c r="BI14" s="16"/>
      <c r="BK14" s="23"/>
    </row>
    <row r="15" spans="2:63" x14ac:dyDescent="0.25">
      <c r="B15" s="30" t="s">
        <v>6</v>
      </c>
      <c r="C15" s="16">
        <v>138.53900081132073</v>
      </c>
      <c r="D15" s="16">
        <v>155.45300137144116</v>
      </c>
      <c r="E15" s="16">
        <v>164.38100130805606</v>
      </c>
      <c r="F15" s="16">
        <v>172.47999989530777</v>
      </c>
      <c r="G15" s="16">
        <v>184.24402810658538</v>
      </c>
      <c r="H15" s="16">
        <v>191.8076608036597</v>
      </c>
      <c r="I15" s="16">
        <v>202.05743268127216</v>
      </c>
      <c r="J15" s="16">
        <v>206.40285013222069</v>
      </c>
      <c r="K15" s="16">
        <v>210.93095191767392</v>
      </c>
      <c r="L15" s="16">
        <v>216.1728088269584</v>
      </c>
      <c r="M15" s="16">
        <v>220.75544895660056</v>
      </c>
      <c r="N15" s="16">
        <v>120.79141745494412</v>
      </c>
      <c r="O15" s="16">
        <v>183.07177221146821</v>
      </c>
      <c r="P15" s="16">
        <v>209.08732408164042</v>
      </c>
      <c r="Q15" s="16">
        <v>209.84187825908839</v>
      </c>
      <c r="R15" s="18">
        <v>210.71340885954089</v>
      </c>
      <c r="S15" s="18">
        <v>214.10874077091566</v>
      </c>
      <c r="T15" s="18">
        <v>218.40658224911752</v>
      </c>
      <c r="U15" s="18">
        <v>221.40329068771132</v>
      </c>
      <c r="V15" s="18">
        <v>226.95742453148429</v>
      </c>
      <c r="Y15" s="30" t="s">
        <v>6</v>
      </c>
      <c r="Z15" s="19">
        <f t="shared" si="8"/>
        <v>0.12208836833720182</v>
      </c>
      <c r="AA15" s="19">
        <f t="shared" si="8"/>
        <v>5.7432148995838483E-2</v>
      </c>
      <c r="AB15" s="19">
        <f t="shared" si="8"/>
        <v>4.9269675466168339E-2</v>
      </c>
      <c r="AC15" s="19">
        <f t="shared" si="8"/>
        <v>6.8205172880439147E-2</v>
      </c>
      <c r="AD15" s="19">
        <f t="shared" si="8"/>
        <v>4.1052254310781633E-2</v>
      </c>
      <c r="AE15" s="19">
        <f t="shared" si="8"/>
        <v>5.3437760695619119E-2</v>
      </c>
      <c r="AF15" s="19">
        <f t="shared" si="8"/>
        <v>2.1505853030425515E-2</v>
      </c>
      <c r="AG15" s="19">
        <f t="shared" si="8"/>
        <v>2.1938174703268531E-2</v>
      </c>
      <c r="AH15" s="19">
        <f t="shared" si="8"/>
        <v>2.4851056052363374E-2</v>
      </c>
      <c r="AI15" s="19">
        <f t="shared" si="8"/>
        <v>2.1198966486624338E-2</v>
      </c>
      <c r="AJ15" s="19">
        <f t="shared" si="9"/>
        <v>-0.45282701729056241</v>
      </c>
      <c r="AK15" s="19">
        <f t="shared" si="9"/>
        <v>0.51560248293099975</v>
      </c>
      <c r="AL15" s="19">
        <f t="shared" si="9"/>
        <v>0.14210575205510856</v>
      </c>
      <c r="AM15" s="19">
        <f t="shared" si="9"/>
        <v>3.6087992457800588E-3</v>
      </c>
      <c r="AN15" s="20">
        <f t="shared" si="9"/>
        <v>4.1532729676410085E-3</v>
      </c>
      <c r="AO15" s="20">
        <f t="shared" si="9"/>
        <v>1.6113506633258723E-2</v>
      </c>
      <c r="AP15" s="20">
        <f t="shared" si="9"/>
        <v>2.0073171523624644E-2</v>
      </c>
      <c r="AQ15" s="20">
        <f t="shared" si="9"/>
        <v>1.372077896066215E-2</v>
      </c>
      <c r="AR15" s="20">
        <f t="shared" si="9"/>
        <v>2.5086049202435179E-2</v>
      </c>
      <c r="AS15" s="19"/>
      <c r="AU15" s="30" t="s">
        <v>6</v>
      </c>
      <c r="AV15" s="21">
        <f t="shared" si="10"/>
        <v>54.717298270943758</v>
      </c>
      <c r="AW15" s="21">
        <f t="shared" si="10"/>
        <v>82.929673118718441</v>
      </c>
      <c r="AX15" s="21">
        <f t="shared" si="10"/>
        <v>94.714456684938241</v>
      </c>
      <c r="AY15" s="21">
        <f t="shared" si="10"/>
        <v>95.056262144787325</v>
      </c>
      <c r="AZ15" s="22">
        <f t="shared" si="10"/>
        <v>95.451056748758276</v>
      </c>
      <c r="BA15" s="22">
        <f t="shared" si="10"/>
        <v>96.989107984830937</v>
      </c>
      <c r="BB15" s="22">
        <f t="shared" si="10"/>
        <v>98.935986985333798</v>
      </c>
      <c r="BC15" s="22">
        <f t="shared" si="10"/>
        <v>100.29346579401449</v>
      </c>
      <c r="BD15" s="22">
        <f t="shared" si="10"/>
        <v>102.80943261160589</v>
      </c>
      <c r="BE15" s="24"/>
      <c r="BF15" s="24"/>
      <c r="BH15" s="16"/>
      <c r="BI15" s="16"/>
      <c r="BK15" s="23"/>
    </row>
    <row r="16" spans="2:63" ht="4.05" customHeight="1" x14ac:dyDescent="0.25">
      <c r="B16" s="30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S16" s="25"/>
      <c r="T16" s="25"/>
      <c r="U16" s="25"/>
      <c r="V16" s="25"/>
      <c r="Y16" s="30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7"/>
      <c r="AP16" s="27"/>
      <c r="AQ16" s="27"/>
      <c r="AR16" s="27"/>
      <c r="AS16" s="26"/>
      <c r="AU16" s="30"/>
      <c r="AV16" s="24"/>
      <c r="AW16" s="24"/>
      <c r="AX16" s="24"/>
      <c r="AY16" s="24"/>
      <c r="AZ16" s="25"/>
      <c r="BA16" s="25"/>
      <c r="BB16" s="25"/>
      <c r="BC16" s="25"/>
      <c r="BD16" s="25"/>
      <c r="BE16" s="24"/>
      <c r="BF16" s="24"/>
      <c r="BH16" s="16"/>
      <c r="BI16" s="16"/>
      <c r="BK16" s="23"/>
    </row>
    <row r="17" spans="1:63" x14ac:dyDescent="0.25">
      <c r="A17" s="19"/>
      <c r="B17" s="30" t="s">
        <v>9</v>
      </c>
      <c r="C17" s="16">
        <v>94.868755152424555</v>
      </c>
      <c r="D17" s="16">
        <v>104.12634161069948</v>
      </c>
      <c r="E17" s="16">
        <v>109.56200130805604</v>
      </c>
      <c r="F17" s="16">
        <v>113.258</v>
      </c>
      <c r="G17" s="16">
        <v>120.11860763001491</v>
      </c>
      <c r="H17" s="16">
        <v>124.38664062064865</v>
      </c>
      <c r="I17" s="16">
        <v>131.154241099334</v>
      </c>
      <c r="J17" s="16">
        <v>133.27975154389799</v>
      </c>
      <c r="K17" s="16">
        <v>136.88782346629131</v>
      </c>
      <c r="L17" s="16">
        <v>141.13786348851693</v>
      </c>
      <c r="M17" s="16">
        <v>91.08950826492071</v>
      </c>
      <c r="N17" s="16">
        <v>51.540478922411232</v>
      </c>
      <c r="O17" s="16">
        <v>71.988051866045481</v>
      </c>
      <c r="P17" s="16">
        <v>80.939038063302149</v>
      </c>
      <c r="Q17" s="16">
        <v>82.144507503557719</v>
      </c>
      <c r="R17" s="18">
        <v>82.932388029141521</v>
      </c>
      <c r="S17" s="18">
        <v>84.825897298262532</v>
      </c>
      <c r="T17" s="18">
        <v>87.153881088656192</v>
      </c>
      <c r="U17" s="18">
        <v>88.826469916626706</v>
      </c>
      <c r="V17" s="18">
        <v>91.000936126669558</v>
      </c>
      <c r="Y17" s="30" t="s">
        <v>9</v>
      </c>
      <c r="Z17" s="19">
        <f t="shared" ref="Z17:AO20" si="11">D17/C17-1</f>
        <v>9.7583091961108481E-2</v>
      </c>
      <c r="AA17" s="19">
        <f t="shared" si="11"/>
        <v>5.2202541770640876E-2</v>
      </c>
      <c r="AB17" s="19">
        <f t="shared" si="11"/>
        <v>3.3734311602723333E-2</v>
      </c>
      <c r="AC17" s="19">
        <f t="shared" si="11"/>
        <v>6.0575037789956765E-2</v>
      </c>
      <c r="AD17" s="19">
        <f t="shared" si="11"/>
        <v>3.5531822045256956E-2</v>
      </c>
      <c r="AE17" s="19">
        <f t="shared" si="11"/>
        <v>5.4407775987173945E-2</v>
      </c>
      <c r="AF17" s="19">
        <f t="shared" si="11"/>
        <v>1.6206189191809273E-2</v>
      </c>
      <c r="AG17" s="19">
        <f t="shared" si="11"/>
        <v>2.7071418430765437E-2</v>
      </c>
      <c r="AH17" s="19">
        <f t="shared" si="11"/>
        <v>3.1047611939510444E-2</v>
      </c>
      <c r="AI17" s="19">
        <f t="shared" si="11"/>
        <v>-0.35460615589995936</v>
      </c>
      <c r="AJ17" s="19">
        <f t="shared" si="11"/>
        <v>-0.43417765773295014</v>
      </c>
      <c r="AK17" s="19">
        <f t="shared" si="11"/>
        <v>0.396728423389622</v>
      </c>
      <c r="AL17" s="19">
        <f t="shared" si="11"/>
        <v>0.12433988648439276</v>
      </c>
      <c r="AM17" s="19">
        <f t="shared" si="11"/>
        <v>1.4893547898515713E-2</v>
      </c>
      <c r="AN17" s="20">
        <f t="shared" si="11"/>
        <v>9.5913963030294092E-3</v>
      </c>
      <c r="AO17" s="20">
        <f t="shared" si="11"/>
        <v>2.2831963652796938E-2</v>
      </c>
      <c r="AP17" s="20">
        <f t="shared" ref="AJ17:AR20" si="12">T17/S17-1</f>
        <v>2.7444257762556434E-2</v>
      </c>
      <c r="AQ17" s="20">
        <f t="shared" si="12"/>
        <v>1.9191214517103372E-2</v>
      </c>
      <c r="AR17" s="20">
        <f t="shared" si="12"/>
        <v>2.4479935002300834E-2</v>
      </c>
      <c r="AS17" s="19"/>
      <c r="AU17" s="30" t="s">
        <v>9</v>
      </c>
      <c r="AV17" s="21">
        <f t="shared" ref="AV17:BD20" si="13">100*N17/$M17</f>
        <v>56.582234226704983</v>
      </c>
      <c r="AW17" s="21">
        <f t="shared" si="13"/>
        <v>79.030014803327958</v>
      </c>
      <c r="AX17" s="21">
        <f t="shared" si="13"/>
        <v>88.856597872833632</v>
      </c>
      <c r="AY17" s="21">
        <f t="shared" si="13"/>
        <v>90.17998786935182</v>
      </c>
      <c r="AZ17" s="22">
        <f t="shared" si="13"/>
        <v>91.044939871609159</v>
      </c>
      <c r="BA17" s="22">
        <f t="shared" si="13"/>
        <v>93.123674629528836</v>
      </c>
      <c r="BB17" s="22">
        <f t="shared" si="13"/>
        <v>95.679384759858067</v>
      </c>
      <c r="BC17" s="22">
        <f t="shared" si="13"/>
        <v>97.515588357648952</v>
      </c>
      <c r="BD17" s="22">
        <f t="shared" si="13"/>
        <v>99.902763622355323</v>
      </c>
      <c r="BE17" s="24"/>
      <c r="BF17" s="24"/>
      <c r="BH17" s="16"/>
      <c r="BI17" s="16"/>
      <c r="BK17" s="23"/>
    </row>
    <row r="18" spans="1:63" x14ac:dyDescent="0.25">
      <c r="A18" s="19"/>
      <c r="B18" s="30" t="s">
        <v>10</v>
      </c>
      <c r="C18" s="16">
        <v>87.913245658896159</v>
      </c>
      <c r="D18" s="16">
        <v>95.149659760741685</v>
      </c>
      <c r="E18" s="16">
        <v>99.053000000000026</v>
      </c>
      <c r="F18" s="16">
        <v>101.79800000000002</v>
      </c>
      <c r="G18" s="16">
        <v>107.05348047657044</v>
      </c>
      <c r="H18" s="16">
        <v>110.46229018301105</v>
      </c>
      <c r="I18" s="16">
        <v>115.15639158193817</v>
      </c>
      <c r="J18" s="16">
        <v>117.80498858832273</v>
      </c>
      <c r="K18" s="16">
        <v>119.21864845138261</v>
      </c>
      <c r="L18" s="16">
        <v>122.13950533844148</v>
      </c>
      <c r="M18" s="16">
        <v>177.01696069167986</v>
      </c>
      <c r="N18" s="16">
        <v>85.364076354733072</v>
      </c>
      <c r="O18" s="16">
        <v>136.30305973259348</v>
      </c>
      <c r="P18" s="16">
        <v>166.39594305017906</v>
      </c>
      <c r="Q18" s="16">
        <v>166.7782425072233</v>
      </c>
      <c r="R18" s="18">
        <v>167.61863320693564</v>
      </c>
      <c r="S18" s="18">
        <v>170.67379335915473</v>
      </c>
      <c r="T18" s="18">
        <v>173.78588264983546</v>
      </c>
      <c r="U18" s="18">
        <v>176.32717162554258</v>
      </c>
      <c r="V18" s="18">
        <v>181.45695646814954</v>
      </c>
      <c r="Y18" s="30" t="s">
        <v>10</v>
      </c>
      <c r="Z18" s="19">
        <f t="shared" si="11"/>
        <v>8.231312639648003E-2</v>
      </c>
      <c r="AA18" s="19">
        <f t="shared" si="11"/>
        <v>4.1023165496056224E-2</v>
      </c>
      <c r="AB18" s="19">
        <f t="shared" si="11"/>
        <v>2.771243677627111E-2</v>
      </c>
      <c r="AC18" s="19">
        <f t="shared" si="11"/>
        <v>5.1626559230735669E-2</v>
      </c>
      <c r="AD18" s="19">
        <f t="shared" si="11"/>
        <v>3.1842119389912327E-2</v>
      </c>
      <c r="AE18" s="19">
        <f t="shared" si="11"/>
        <v>4.2495057735540742E-2</v>
      </c>
      <c r="AF18" s="19">
        <f t="shared" si="11"/>
        <v>2.2999999999999909E-2</v>
      </c>
      <c r="AG18" s="19">
        <f t="shared" si="11"/>
        <v>1.2000000000000011E-2</v>
      </c>
      <c r="AH18" s="19">
        <f t="shared" si="11"/>
        <v>2.4499999999999966E-2</v>
      </c>
      <c r="AI18" s="19">
        <f t="shared" si="11"/>
        <v>0.44930143773856068</v>
      </c>
      <c r="AJ18" s="19">
        <f t="shared" si="12"/>
        <v>-0.51776329216601813</v>
      </c>
      <c r="AK18" s="19">
        <f t="shared" si="12"/>
        <v>0.59672622903083816</v>
      </c>
      <c r="AL18" s="19">
        <f t="shared" si="12"/>
        <v>0.22077922077922074</v>
      </c>
      <c r="AM18" s="19">
        <f t="shared" si="12"/>
        <v>2.2975287139599399E-3</v>
      </c>
      <c r="AN18" s="20">
        <f t="shared" si="12"/>
        <v>5.0389708338360872E-3</v>
      </c>
      <c r="AO18" s="20">
        <f t="shared" si="12"/>
        <v>1.8226852789375192E-2</v>
      </c>
      <c r="AP18" s="20">
        <f t="shared" si="12"/>
        <v>1.8234136767159459E-2</v>
      </c>
      <c r="AQ18" s="20">
        <f t="shared" si="12"/>
        <v>1.4623103654671565E-2</v>
      </c>
      <c r="AR18" s="20">
        <f t="shared" si="12"/>
        <v>2.9092424016763818E-2</v>
      </c>
      <c r="AS18" s="19"/>
      <c r="AU18" s="30" t="s">
        <v>10</v>
      </c>
      <c r="AV18" s="21">
        <f t="shared" si="13"/>
        <v>48.223670783398191</v>
      </c>
      <c r="AW18" s="21">
        <f t="shared" si="13"/>
        <v>77</v>
      </c>
      <c r="AX18" s="21">
        <f t="shared" si="13"/>
        <v>93.999999999999986</v>
      </c>
      <c r="AY18" s="21">
        <f t="shared" si="13"/>
        <v>94.215967699112241</v>
      </c>
      <c r="AZ18" s="22">
        <f t="shared" si="13"/>
        <v>94.690719212429698</v>
      </c>
      <c r="BA18" s="22">
        <f t="shared" si="13"/>
        <v>96.416633012034723</v>
      </c>
      <c r="BB18" s="22">
        <f t="shared" si="13"/>
        <v>98.174707085005195</v>
      </c>
      <c r="BC18" s="22">
        <f t="shared" si="13"/>
        <v>99.610326002976223</v>
      </c>
      <c r="BD18" s="22">
        <f t="shared" si="13"/>
        <v>102.50823184350288</v>
      </c>
      <c r="BE18" s="24"/>
      <c r="BF18" s="24"/>
      <c r="BH18" s="16"/>
      <c r="BI18" s="16"/>
      <c r="BK18" s="23"/>
    </row>
    <row r="19" spans="1:63" x14ac:dyDescent="0.25">
      <c r="B19" s="31" t="s">
        <v>11</v>
      </c>
      <c r="C19" s="16">
        <v>61.639830000000003</v>
      </c>
      <c r="D19" s="16">
        <v>64.995500000000007</v>
      </c>
      <c r="E19" s="16">
        <v>67.584019999999995</v>
      </c>
      <c r="F19" s="16">
        <v>69.350359999999995</v>
      </c>
      <c r="G19" s="16">
        <v>72.359679999999997</v>
      </c>
      <c r="H19" s="16">
        <v>74.56456</v>
      </c>
      <c r="I19" s="16">
        <v>77.148780000000002</v>
      </c>
      <c r="J19" s="16">
        <v>78.833685000000003</v>
      </c>
      <c r="K19" s="16">
        <v>79.858522905000001</v>
      </c>
      <c r="L19" s="16">
        <v>82.310121643206301</v>
      </c>
      <c r="M19" s="16">
        <v>119.46388750021515</v>
      </c>
      <c r="N19" s="16">
        <v>72.753507487631026</v>
      </c>
      <c r="O19" s="16">
        <v>97.853744856370483</v>
      </c>
      <c r="P19" s="16">
        <v>111.10141537520009</v>
      </c>
      <c r="Q19" s="16">
        <v>111.74142247983961</v>
      </c>
      <c r="R19" s="18">
        <v>111.80162834902607</v>
      </c>
      <c r="S19" s="18">
        <v>113.66874637719705</v>
      </c>
      <c r="T19" s="18">
        <v>115.56761196214059</v>
      </c>
      <c r="U19" s="18">
        <v>117.25756913098581</v>
      </c>
      <c r="V19" s="18">
        <v>120.57814757308536</v>
      </c>
      <c r="Y19" s="31" t="s">
        <v>11</v>
      </c>
      <c r="Z19" s="19">
        <f t="shared" si="11"/>
        <v>5.4439961953172133E-2</v>
      </c>
      <c r="AA19" s="19">
        <f t="shared" si="11"/>
        <v>3.9826141809817361E-2</v>
      </c>
      <c r="AB19" s="19">
        <f t="shared" si="11"/>
        <v>2.6135468118055227E-2</v>
      </c>
      <c r="AC19" s="19">
        <f t="shared" si="11"/>
        <v>4.339299752733794E-2</v>
      </c>
      <c r="AD19" s="19">
        <f t="shared" si="11"/>
        <v>3.0471113194530552E-2</v>
      </c>
      <c r="AE19" s="19">
        <f t="shared" si="11"/>
        <v>3.4657483394255895E-2</v>
      </c>
      <c r="AF19" s="19">
        <f t="shared" si="11"/>
        <v>2.183968430868255E-2</v>
      </c>
      <c r="AG19" s="19">
        <f t="shared" si="11"/>
        <v>1.2999999999999901E-2</v>
      </c>
      <c r="AH19" s="19">
        <f t="shared" si="11"/>
        <v>3.0699274780260133E-2</v>
      </c>
      <c r="AI19" s="19">
        <f t="shared" si="11"/>
        <v>0.451387570754191</v>
      </c>
      <c r="AJ19" s="19">
        <f t="shared" si="12"/>
        <v>-0.39100000000000001</v>
      </c>
      <c r="AK19" s="19">
        <f t="shared" si="12"/>
        <v>0.3450038113008751</v>
      </c>
      <c r="AL19" s="19">
        <f t="shared" si="12"/>
        <v>0.13538235596680037</v>
      </c>
      <c r="AM19" s="19">
        <f t="shared" si="12"/>
        <v>5.7605666181492765E-3</v>
      </c>
      <c r="AN19" s="20">
        <f t="shared" si="12"/>
        <v>5.3879633756515055E-4</v>
      </c>
      <c r="AO19" s="20">
        <f t="shared" si="12"/>
        <v>1.6700275798686492E-2</v>
      </c>
      <c r="AP19" s="20">
        <f t="shared" si="12"/>
        <v>1.6705256681923464E-2</v>
      </c>
      <c r="AQ19" s="20">
        <f t="shared" si="12"/>
        <v>1.4623103654671343E-2</v>
      </c>
      <c r="AR19" s="20">
        <f t="shared" si="12"/>
        <v>2.8318670314495531E-2</v>
      </c>
      <c r="AS19" s="19"/>
      <c r="AU19" s="31" t="s">
        <v>11</v>
      </c>
      <c r="AV19" s="21">
        <f t="shared" si="13"/>
        <v>60.9</v>
      </c>
      <c r="AW19" s="21">
        <f t="shared" si="13"/>
        <v>81.9107321082233</v>
      </c>
      <c r="AX19" s="21">
        <f t="shared" si="13"/>
        <v>93</v>
      </c>
      <c r="AY19" s="21">
        <f t="shared" si="13"/>
        <v>93.535732695487894</v>
      </c>
      <c r="AZ19" s="22">
        <f t="shared" si="13"/>
        <v>93.586129405695687</v>
      </c>
      <c r="BA19" s="22">
        <f t="shared" si="13"/>
        <v>95.149043577702372</v>
      </c>
      <c r="BB19" s="22">
        <f t="shared" si="13"/>
        <v>96.738532773707405</v>
      </c>
      <c r="BC19" s="22">
        <f t="shared" si="13"/>
        <v>98.153150365858167</v>
      </c>
      <c r="BD19" s="22">
        <f t="shared" si="13"/>
        <v>100.93271707139799</v>
      </c>
      <c r="BE19" s="24"/>
      <c r="BF19" s="24"/>
      <c r="BH19" s="16"/>
      <c r="BI19" s="16"/>
      <c r="BK19" s="23"/>
    </row>
    <row r="20" spans="1:63" x14ac:dyDescent="0.25">
      <c r="B20" s="31" t="s">
        <v>12</v>
      </c>
      <c r="C20" s="16">
        <v>26.273415658896141</v>
      </c>
      <c r="D20" s="16">
        <v>30.154159760741599</v>
      </c>
      <c r="E20" s="16">
        <v>31.468979999999998</v>
      </c>
      <c r="F20" s="16">
        <v>32.44764</v>
      </c>
      <c r="G20" s="16">
        <v>34.693800476570502</v>
      </c>
      <c r="H20" s="16">
        <v>35.897730183010999</v>
      </c>
      <c r="I20" s="16">
        <v>38.0076115819382</v>
      </c>
      <c r="J20" s="16">
        <v>38.971303588322698</v>
      </c>
      <c r="K20" s="16">
        <v>39.360125546382598</v>
      </c>
      <c r="L20" s="16">
        <v>39.829383695235201</v>
      </c>
      <c r="M20" s="16">
        <v>57.553073191464705</v>
      </c>
      <c r="N20" s="16">
        <v>12.610568867102046</v>
      </c>
      <c r="O20" s="16">
        <v>38.449314876222999</v>
      </c>
      <c r="P20" s="16">
        <v>55.294527674978966</v>
      </c>
      <c r="Q20" s="16">
        <v>55.036820027383683</v>
      </c>
      <c r="R20" s="18">
        <v>55.817004857909566</v>
      </c>
      <c r="S20" s="18">
        <v>57.005046981957676</v>
      </c>
      <c r="T20" s="18">
        <v>58.218270687694869</v>
      </c>
      <c r="U20" s="18">
        <v>59.069602494556761</v>
      </c>
      <c r="V20" s="18">
        <v>60.878808895064182</v>
      </c>
      <c r="Y20" s="31" t="s">
        <v>12</v>
      </c>
      <c r="Z20" s="19">
        <f t="shared" si="11"/>
        <v>0.14770611298616765</v>
      </c>
      <c r="AA20" s="19">
        <f t="shared" si="11"/>
        <v>4.3603278940313794E-2</v>
      </c>
      <c r="AB20" s="19">
        <f t="shared" si="11"/>
        <v>3.1099196732782719E-2</v>
      </c>
      <c r="AC20" s="19">
        <f t="shared" si="11"/>
        <v>6.9224155487748851E-2</v>
      </c>
      <c r="AD20" s="19">
        <f t="shared" si="11"/>
        <v>3.4701580394847165E-2</v>
      </c>
      <c r="AE20" s="19">
        <f t="shared" si="11"/>
        <v>5.8774785708477051E-2</v>
      </c>
      <c r="AF20" s="19">
        <f t="shared" si="11"/>
        <v>2.5355237182082213E-2</v>
      </c>
      <c r="AG20" s="19">
        <f t="shared" si="11"/>
        <v>9.9771350265123182E-3</v>
      </c>
      <c r="AH20" s="19">
        <f t="shared" si="11"/>
        <v>1.1922171038291518E-2</v>
      </c>
      <c r="AI20" s="19">
        <f t="shared" si="11"/>
        <v>0.4449903024321662</v>
      </c>
      <c r="AJ20" s="19">
        <f t="shared" si="12"/>
        <v>-0.78088800184223295</v>
      </c>
      <c r="AK20" s="19">
        <f t="shared" si="12"/>
        <v>2.048975449198652</v>
      </c>
      <c r="AL20" s="19">
        <f t="shared" si="12"/>
        <v>0.43811477143310618</v>
      </c>
      <c r="AM20" s="19">
        <f t="shared" si="12"/>
        <v>-4.6606356619969258E-3</v>
      </c>
      <c r="AN20" s="20">
        <f t="shared" si="12"/>
        <v>1.4175688750507343E-2</v>
      </c>
      <c r="AO20" s="20">
        <f t="shared" si="12"/>
        <v>2.1284591086039972E-2</v>
      </c>
      <c r="AP20" s="20">
        <f t="shared" si="12"/>
        <v>2.1282741967060925E-2</v>
      </c>
      <c r="AQ20" s="20">
        <f t="shared" si="12"/>
        <v>1.4623103654671565E-2</v>
      </c>
      <c r="AR20" s="20">
        <f t="shared" si="12"/>
        <v>3.062838285858005E-2</v>
      </c>
      <c r="AS20" s="19"/>
      <c r="AU20" s="31" t="s">
        <v>12</v>
      </c>
      <c r="AV20" s="21">
        <f t="shared" si="13"/>
        <v>21.911199815776705</v>
      </c>
      <c r="AW20" s="21">
        <f t="shared" si="13"/>
        <v>66.806710300789192</v>
      </c>
      <c r="AX20" s="21">
        <f t="shared" si="13"/>
        <v>96.0757169144172</v>
      </c>
      <c r="AY20" s="21">
        <f t="shared" si="13"/>
        <v>95.627943001913948</v>
      </c>
      <c r="AZ20" s="22">
        <f t="shared" si="13"/>
        <v>96.983534957760341</v>
      </c>
      <c r="BA20" s="22">
        <f t="shared" si="13"/>
        <v>99.047789841414925</v>
      </c>
      <c r="BB20" s="22">
        <f t="shared" si="13"/>
        <v>101.15579839501744</v>
      </c>
      <c r="BC20" s="22">
        <f t="shared" si="13"/>
        <v>102.63501012021885</v>
      </c>
      <c r="BD20" s="22">
        <f t="shared" si="13"/>
        <v>105.77855450487516</v>
      </c>
      <c r="BE20" s="24"/>
      <c r="BF20" s="24"/>
      <c r="BH20" s="16"/>
      <c r="BI20" s="16"/>
      <c r="BK20" s="23"/>
    </row>
    <row r="21" spans="1:63" ht="4.05" customHeight="1" x14ac:dyDescent="0.25">
      <c r="B21" s="3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8"/>
      <c r="S21" s="18"/>
      <c r="T21" s="18"/>
      <c r="U21" s="18"/>
      <c r="V21" s="18"/>
      <c r="Y21" s="31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20"/>
      <c r="AO21" s="20"/>
      <c r="AP21" s="20"/>
      <c r="AQ21" s="20"/>
      <c r="AR21" s="20"/>
      <c r="AS21" s="19"/>
      <c r="AU21" s="31"/>
      <c r="AV21" s="21"/>
      <c r="AW21" s="21"/>
      <c r="AX21" s="21"/>
      <c r="AY21" s="21"/>
      <c r="AZ21" s="22"/>
      <c r="BA21" s="22"/>
      <c r="BB21" s="22"/>
      <c r="BC21" s="22"/>
      <c r="BD21" s="22"/>
      <c r="BE21" s="24"/>
      <c r="BF21" s="24"/>
      <c r="BH21" s="16"/>
      <c r="BI21" s="16"/>
      <c r="BK21" s="23"/>
    </row>
    <row r="22" spans="1:63" x14ac:dyDescent="0.25">
      <c r="B22" s="30" t="s">
        <v>13</v>
      </c>
      <c r="C22" s="16" t="e">
        <v>#DIV/0!</v>
      </c>
      <c r="D22" s="16">
        <v>0</v>
      </c>
      <c r="E22" s="16">
        <v>104.15</v>
      </c>
      <c r="F22" s="16">
        <v>107.48</v>
      </c>
      <c r="G22" s="16">
        <v>110.27</v>
      </c>
      <c r="H22" s="16">
        <v>113.64</v>
      </c>
      <c r="I22" s="16">
        <v>116.09</v>
      </c>
      <c r="J22" s="16">
        <v>117.78471</v>
      </c>
      <c r="K22" s="16">
        <v>118.76985051390172</v>
      </c>
      <c r="L22" s="16">
        <v>120.95359689010408</v>
      </c>
      <c r="M22" s="16">
        <v>118.64160632312363</v>
      </c>
      <c r="N22" s="16">
        <v>63.192315847576459</v>
      </c>
      <c r="O22" s="16">
        <v>87.773709572687906</v>
      </c>
      <c r="P22" s="16">
        <v>109.05094367338533</v>
      </c>
      <c r="Q22" s="16">
        <v>111.74540785679581</v>
      </c>
      <c r="R22" s="18">
        <v>113.24906159870687</v>
      </c>
      <c r="S22" s="18">
        <v>115.99685955846743</v>
      </c>
      <c r="T22" s="18">
        <v>118.59712261914446</v>
      </c>
      <c r="U22" s="18">
        <v>120.37975326014485</v>
      </c>
      <c r="V22" s="18">
        <v>123.42342534545305</v>
      </c>
      <c r="Y22" s="30" t="s">
        <v>13</v>
      </c>
      <c r="Z22" s="19"/>
      <c r="AA22" s="19"/>
      <c r="AB22" s="19">
        <f t="shared" ref="AB22:AQ23" si="14">F22/E22-1</f>
        <v>3.1973115698511689E-2</v>
      </c>
      <c r="AC22" s="19">
        <f t="shared" si="14"/>
        <v>2.5958317826572319E-2</v>
      </c>
      <c r="AD22" s="19">
        <f t="shared" si="14"/>
        <v>3.0561349415072048E-2</v>
      </c>
      <c r="AE22" s="19">
        <f t="shared" si="14"/>
        <v>2.155931010207679E-2</v>
      </c>
      <c r="AF22" s="19">
        <f t="shared" si="14"/>
        <v>1.4598242742699608E-2</v>
      </c>
      <c r="AG22" s="19">
        <f t="shared" si="14"/>
        <v>8.3639083027136074E-3</v>
      </c>
      <c r="AH22" s="19">
        <f t="shared" si="14"/>
        <v>1.8386369661606672E-2</v>
      </c>
      <c r="AI22" s="19">
        <f t="shared" si="14"/>
        <v>-1.9114690479862917E-2</v>
      </c>
      <c r="AJ22" s="19">
        <f t="shared" si="14"/>
        <v>-0.46736800178286131</v>
      </c>
      <c r="AK22" s="19">
        <f t="shared" si="14"/>
        <v>0.38899339888734574</v>
      </c>
      <c r="AL22" s="19">
        <f t="shared" si="14"/>
        <v>0.24241010439552113</v>
      </c>
      <c r="AM22" s="19">
        <f t="shared" si="14"/>
        <v>2.470830689444159E-2</v>
      </c>
      <c r="AN22" s="20">
        <f t="shared" si="14"/>
        <v>1.3456067419235884E-2</v>
      </c>
      <c r="AO22" s="20">
        <f t="shared" si="14"/>
        <v>2.4263317690854436E-2</v>
      </c>
      <c r="AP22" s="20">
        <f t="shared" si="14"/>
        <v>2.2416667749236563E-2</v>
      </c>
      <c r="AQ22" s="20">
        <f t="shared" si="14"/>
        <v>1.5030977157220127E-2</v>
      </c>
      <c r="AR22" s="20">
        <f t="shared" ref="AL22:AR23" si="15">V22/U22-1</f>
        <v>2.52839202845907E-2</v>
      </c>
      <c r="AS22" s="19"/>
      <c r="AU22" s="30" t="s">
        <v>13</v>
      </c>
      <c r="AV22" s="21">
        <f t="shared" ref="AV22:BD23" si="16">100*N22/$M22</f>
        <v>53.263199821713869</v>
      </c>
      <c r="AW22" s="21">
        <f t="shared" si="16"/>
        <v>73.982232955978219</v>
      </c>
      <c r="AX22" s="21">
        <f t="shared" si="16"/>
        <v>91.916273770250669</v>
      </c>
      <c r="AY22" s="21">
        <f t="shared" si="16"/>
        <v>94.18736927115954</v>
      </c>
      <c r="AZ22" s="22">
        <f t="shared" si="16"/>
        <v>95.454760862112721</v>
      </c>
      <c r="BA22" s="22">
        <f t="shared" si="16"/>
        <v>97.770810050014703</v>
      </c>
      <c r="BB22" s="22">
        <f t="shared" si="16"/>
        <v>99.962505814479613</v>
      </c>
      <c r="BC22" s="22">
        <f t="shared" si="16"/>
        <v>101.46503995595553</v>
      </c>
      <c r="BD22" s="22">
        <f t="shared" si="16"/>
        <v>104.03047393787472</v>
      </c>
      <c r="BE22" s="24"/>
      <c r="BF22" s="24"/>
      <c r="BH22" s="16"/>
      <c r="BI22" s="16"/>
      <c r="BK22" s="23"/>
    </row>
    <row r="23" spans="1:63" x14ac:dyDescent="0.25">
      <c r="B23" s="30" t="s">
        <v>14</v>
      </c>
      <c r="C23" s="16" t="e">
        <v>#DIV/0!</v>
      </c>
      <c r="D23" s="16">
        <v>0</v>
      </c>
      <c r="E23" s="16">
        <v>120.59</v>
      </c>
      <c r="F23" s="16">
        <v>125.4</v>
      </c>
      <c r="G23" s="16">
        <v>130.05000000000001</v>
      </c>
      <c r="H23" s="16">
        <v>136.47999999999999</v>
      </c>
      <c r="I23" s="16">
        <v>142.84</v>
      </c>
      <c r="J23" s="16">
        <v>146.54684080000001</v>
      </c>
      <c r="K23" s="16">
        <v>150.09393617214354</v>
      </c>
      <c r="L23" s="16">
        <v>154.0514603345249</v>
      </c>
      <c r="M23" s="16">
        <v>149.46486263347691</v>
      </c>
      <c r="N23" s="16">
        <v>73.712239429567859</v>
      </c>
      <c r="O23" s="16">
        <v>120.51740202595106</v>
      </c>
      <c r="P23" s="16">
        <v>138.28403744009586</v>
      </c>
      <c r="Q23" s="16">
        <v>137.17734215398519</v>
      </c>
      <c r="R23" s="18">
        <v>137.30195963737029</v>
      </c>
      <c r="S23" s="18">
        <v>139.50283109894983</v>
      </c>
      <c r="T23" s="18">
        <v>142.34264111934721</v>
      </c>
      <c r="U23" s="18">
        <v>144.77388828202442</v>
      </c>
      <c r="V23" s="18">
        <v>149.03446724936606</v>
      </c>
      <c r="Y23" s="30" t="s">
        <v>14</v>
      </c>
      <c r="Z23" s="19"/>
      <c r="AA23" s="19"/>
      <c r="AB23" s="19">
        <f t="shared" si="14"/>
        <v>3.9887221162617115E-2</v>
      </c>
      <c r="AC23" s="19">
        <f t="shared" si="14"/>
        <v>3.7081339712918604E-2</v>
      </c>
      <c r="AD23" s="19">
        <f t="shared" si="14"/>
        <v>4.9442522106881714E-2</v>
      </c>
      <c r="AE23" s="19">
        <f t="shared" si="14"/>
        <v>4.6600234466588564E-2</v>
      </c>
      <c r="AF23" s="19">
        <f t="shared" si="14"/>
        <v>2.5950999719966505E-2</v>
      </c>
      <c r="AG23" s="19">
        <f t="shared" si="14"/>
        <v>2.4204516131360654E-2</v>
      </c>
      <c r="AH23" s="19">
        <f t="shared" si="14"/>
        <v>2.6366982326604171E-2</v>
      </c>
      <c r="AI23" s="19">
        <f t="shared" si="14"/>
        <v>-2.9773153017103038E-2</v>
      </c>
      <c r="AJ23" s="19">
        <f t="shared" si="14"/>
        <v>-0.5068256302464369</v>
      </c>
      <c r="AK23" s="19">
        <f t="shared" si="14"/>
        <v>0.6349713827525969</v>
      </c>
      <c r="AL23" s="19">
        <f t="shared" si="15"/>
        <v>0.14741966815978258</v>
      </c>
      <c r="AM23" s="19">
        <f t="shared" si="15"/>
        <v>-8.003058824414766E-3</v>
      </c>
      <c r="AN23" s="20">
        <f t="shared" si="15"/>
        <v>9.0844071935158865E-4</v>
      </c>
      <c r="AO23" s="20">
        <f t="shared" si="15"/>
        <v>1.6029424979747464E-2</v>
      </c>
      <c r="AP23" s="20">
        <f t="shared" si="15"/>
        <v>2.0356647947761708E-2</v>
      </c>
      <c r="AQ23" s="20">
        <f t="shared" si="15"/>
        <v>1.7080244848335591E-2</v>
      </c>
      <c r="AR23" s="20">
        <f t="shared" si="15"/>
        <v>2.9429194849294182E-2</v>
      </c>
      <c r="AS23" s="19"/>
      <c r="AU23" s="30" t="s">
        <v>14</v>
      </c>
      <c r="AV23" s="21">
        <f t="shared" si="16"/>
        <v>49.317436975356308</v>
      </c>
      <c r="AW23" s="21">
        <f t="shared" si="16"/>
        <v>80.632598125412358</v>
      </c>
      <c r="AX23" s="21">
        <f t="shared" si="16"/>
        <v>92.519428983921742</v>
      </c>
      <c r="AY23" s="21">
        <f t="shared" si="16"/>
        <v>91.778990551362156</v>
      </c>
      <c r="AZ23" s="22">
        <f t="shared" si="16"/>
        <v>91.862366323559982</v>
      </c>
      <c r="BA23" s="22">
        <f t="shared" si="16"/>
        <v>93.334867233005568</v>
      </c>
      <c r="BB23" s="22">
        <f t="shared" si="16"/>
        <v>95.234852266518942</v>
      </c>
      <c r="BC23" s="22">
        <f t="shared" si="16"/>
        <v>96.861486861326156</v>
      </c>
      <c r="BD23" s="22">
        <f t="shared" si="16"/>
        <v>99.712042431560462</v>
      </c>
      <c r="BE23" s="24"/>
      <c r="BF23" s="24"/>
      <c r="BH23" s="16"/>
      <c r="BI23" s="16"/>
      <c r="BK23" s="23"/>
    </row>
    <row r="24" spans="1:63" ht="4.05" customHeight="1" x14ac:dyDescent="0.25">
      <c r="B24" s="31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8"/>
      <c r="S24" s="18"/>
      <c r="T24" s="18"/>
      <c r="U24" s="18"/>
      <c r="V24" s="18"/>
      <c r="Y24" s="31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0"/>
      <c r="AO24" s="20"/>
      <c r="AP24" s="20"/>
      <c r="AQ24" s="20"/>
      <c r="AR24" s="20"/>
      <c r="AS24" s="19"/>
      <c r="AU24" s="31"/>
      <c r="AV24" s="21"/>
      <c r="AW24" s="21"/>
      <c r="AX24" s="21"/>
      <c r="AY24" s="21"/>
      <c r="AZ24" s="22"/>
      <c r="BA24" s="22"/>
      <c r="BB24" s="22"/>
      <c r="BC24" s="22"/>
      <c r="BD24" s="22"/>
      <c r="BE24" s="24"/>
      <c r="BF24" s="24"/>
      <c r="BH24" s="16"/>
      <c r="BI24" s="16"/>
      <c r="BK24" s="23"/>
    </row>
    <row r="25" spans="1:63" x14ac:dyDescent="0.25">
      <c r="B25" s="30" t="s">
        <v>15</v>
      </c>
      <c r="C25" s="16">
        <v>28.463066849955808</v>
      </c>
      <c r="D25" s="16">
        <v>27.121430900768601</v>
      </c>
      <c r="E25" s="16">
        <v>23.499251884411699</v>
      </c>
      <c r="F25" s="16">
        <v>30.820601447256099</v>
      </c>
      <c r="G25" s="16">
        <v>28.153241445678901</v>
      </c>
      <c r="H25" s="16">
        <v>29.1357732284063</v>
      </c>
      <c r="I25" s="16">
        <v>30.25135319</v>
      </c>
      <c r="J25" s="16">
        <v>32.234036588757</v>
      </c>
      <c r="K25" s="16">
        <v>33.392967420427297</v>
      </c>
      <c r="L25" s="16">
        <v>35.543862167955098</v>
      </c>
      <c r="M25" s="16">
        <v>54.649560708110563</v>
      </c>
      <c r="N25" s="16">
        <v>17.433209865887271</v>
      </c>
      <c r="O25" s="16">
        <v>41.77041208368329</v>
      </c>
      <c r="P25" s="16">
        <v>49.714331203809728</v>
      </c>
      <c r="Q25" s="16">
        <v>49.533138024645318</v>
      </c>
      <c r="R25" s="18">
        <v>49.358576238609331</v>
      </c>
      <c r="S25" s="18">
        <v>49.830129963385467</v>
      </c>
      <c r="T25" s="18">
        <v>50.382196875405093</v>
      </c>
      <c r="U25" s="18">
        <v>50.683853435072209</v>
      </c>
      <c r="V25" s="18">
        <v>51.559253182556027</v>
      </c>
      <c r="Y25" s="30" t="s">
        <v>15</v>
      </c>
      <c r="Z25" s="19">
        <f t="shared" ref="Z25:AO26" si="17">D25/C25-1</f>
        <v>-4.7136029165785076E-2</v>
      </c>
      <c r="AA25" s="19">
        <f t="shared" si="17"/>
        <v>-0.13355412660967869</v>
      </c>
      <c r="AB25" s="19">
        <f t="shared" si="17"/>
        <v>0.31155670822444526</v>
      </c>
      <c r="AC25" s="19">
        <f t="shared" si="17"/>
        <v>-8.6544709587900281E-2</v>
      </c>
      <c r="AD25" s="19">
        <f t="shared" si="17"/>
        <v>3.4899419472644855E-2</v>
      </c>
      <c r="AE25" s="19">
        <f t="shared" si="17"/>
        <v>3.8289011684990992E-2</v>
      </c>
      <c r="AF25" s="19">
        <f t="shared" si="17"/>
        <v>6.5540321000000956E-2</v>
      </c>
      <c r="AG25" s="19">
        <f t="shared" si="17"/>
        <v>3.5953636414079337E-2</v>
      </c>
      <c r="AH25" s="19">
        <f t="shared" si="17"/>
        <v>6.4411608601517845E-2</v>
      </c>
      <c r="AI25" s="19">
        <f t="shared" si="17"/>
        <v>0.53752455064887084</v>
      </c>
      <c r="AJ25" s="19">
        <f t="shared" si="17"/>
        <v>-0.68100000000000005</v>
      </c>
      <c r="AK25" s="19">
        <f t="shared" si="17"/>
        <v>1.396025310600904</v>
      </c>
      <c r="AL25" s="19">
        <f t="shared" si="17"/>
        <v>0.1901805302808961</v>
      </c>
      <c r="AM25" s="19">
        <f t="shared" si="17"/>
        <v>-3.6446870505325579E-3</v>
      </c>
      <c r="AN25" s="20">
        <f t="shared" si="17"/>
        <v>-3.5241414737167132E-3</v>
      </c>
      <c r="AO25" s="20">
        <f t="shared" si="17"/>
        <v>9.5536330403160896E-3</v>
      </c>
      <c r="AP25" s="20">
        <f t="shared" ref="AJ25:AR26" si="18">T25/S25-1</f>
        <v>1.1078977968254966E-2</v>
      </c>
      <c r="AQ25" s="20">
        <f t="shared" si="18"/>
        <v>5.9873641558962909E-3</v>
      </c>
      <c r="AR25" s="20">
        <f t="shared" si="18"/>
        <v>1.7271767794949433E-2</v>
      </c>
      <c r="AS25" s="19"/>
      <c r="AU25" s="30" t="s">
        <v>15</v>
      </c>
      <c r="AV25" s="21">
        <f t="shared" ref="AV25:BD26" si="19">100*N25/$M25</f>
        <v>31.900000000000002</v>
      </c>
      <c r="AW25" s="21">
        <f t="shared" si="19"/>
        <v>76.433207408168826</v>
      </c>
      <c r="AX25" s="21">
        <f t="shared" si="19"/>
        <v>90.969315324124096</v>
      </c>
      <c r="AY25" s="21">
        <f t="shared" si="19"/>
        <v>90.637760638566448</v>
      </c>
      <c r="AZ25" s="22">
        <f t="shared" si="19"/>
        <v>90.318340347215283</v>
      </c>
      <c r="BA25" s="22">
        <f t="shared" si="19"/>
        <v>91.181208627702944</v>
      </c>
      <c r="BB25" s="22">
        <f t="shared" si="19"/>
        <v>92.191403229208106</v>
      </c>
      <c r="BC25" s="22">
        <f t="shared" si="19"/>
        <v>92.743386732384465</v>
      </c>
      <c r="BD25" s="22">
        <f t="shared" si="19"/>
        <v>94.345228972543424</v>
      </c>
      <c r="BE25" s="24"/>
      <c r="BF25" s="24"/>
      <c r="BH25" s="16"/>
      <c r="BI25" s="16"/>
      <c r="BK25" s="23"/>
    </row>
    <row r="26" spans="1:63" x14ac:dyDescent="0.25">
      <c r="B26" s="30" t="s">
        <v>16</v>
      </c>
      <c r="C26" s="16">
        <v>154.31893396136488</v>
      </c>
      <c r="D26" s="16">
        <v>172.15457047067301</v>
      </c>
      <c r="E26" s="16">
        <v>185.11574942364399</v>
      </c>
      <c r="F26" s="16">
        <v>184.235398448052</v>
      </c>
      <c r="G26" s="16">
        <v>199.01884666090601</v>
      </c>
      <c r="H26" s="16">
        <v>205.71315757525301</v>
      </c>
      <c r="I26" s="16">
        <v>216.05927949127201</v>
      </c>
      <c r="J26" s="16">
        <v>218.85070354346399</v>
      </c>
      <c r="K26" s="16">
        <v>222.71350449724699</v>
      </c>
      <c r="L26" s="16">
        <v>227.73350665900301</v>
      </c>
      <c r="M26" s="16">
        <v>213.45690824849001</v>
      </c>
      <c r="N26" s="16">
        <v>119.47134541125703</v>
      </c>
      <c r="O26" s="16">
        <v>166.52069951495568</v>
      </c>
      <c r="P26" s="16">
        <v>197.62064990967147</v>
      </c>
      <c r="Q26" s="16">
        <v>199.38961198613569</v>
      </c>
      <c r="R26" s="18">
        <v>201.19244499746782</v>
      </c>
      <c r="S26" s="18">
        <v>205.66956069403179</v>
      </c>
      <c r="T26" s="18">
        <v>210.55756686308655</v>
      </c>
      <c r="U26" s="18">
        <v>214.46978810709709</v>
      </c>
      <c r="V26" s="18">
        <v>220.89863941226307</v>
      </c>
      <c r="Y26" s="30" t="s">
        <v>16</v>
      </c>
      <c r="Z26" s="19">
        <f t="shared" si="17"/>
        <v>0.11557646266383248</v>
      </c>
      <c r="AA26" s="19">
        <f t="shared" si="17"/>
        <v>7.5288032827330431E-2</v>
      </c>
      <c r="AB26" s="19">
        <f t="shared" si="17"/>
        <v>-4.7556784246233219E-3</v>
      </c>
      <c r="AC26" s="19">
        <f t="shared" si="17"/>
        <v>8.0242170274473335E-2</v>
      </c>
      <c r="AD26" s="19">
        <f t="shared" si="17"/>
        <v>3.3636567725432442E-2</v>
      </c>
      <c r="AE26" s="19">
        <f t="shared" si="17"/>
        <v>5.0293924015211378E-2</v>
      </c>
      <c r="AF26" s="19">
        <f t="shared" si="17"/>
        <v>1.2919713787644893E-2</v>
      </c>
      <c r="AG26" s="19">
        <f t="shared" si="17"/>
        <v>1.7650393127549791E-2</v>
      </c>
      <c r="AH26" s="19">
        <f t="shared" si="17"/>
        <v>2.2540178571964775E-2</v>
      </c>
      <c r="AI26" s="19">
        <f t="shared" si="17"/>
        <v>-6.2689933598089609E-2</v>
      </c>
      <c r="AJ26" s="19">
        <f t="shared" si="18"/>
        <v>-0.44030227744057016</v>
      </c>
      <c r="AK26" s="19">
        <f t="shared" si="18"/>
        <v>0.39381287572965995</v>
      </c>
      <c r="AL26" s="19">
        <f t="shared" si="18"/>
        <v>0.18676327018385264</v>
      </c>
      <c r="AM26" s="19">
        <f t="shared" si="18"/>
        <v>8.9513017858851018E-3</v>
      </c>
      <c r="AN26" s="20">
        <f t="shared" si="18"/>
        <v>9.0417599661987147E-3</v>
      </c>
      <c r="AO26" s="20">
        <f t="shared" si="18"/>
        <v>2.2252901676403924E-2</v>
      </c>
      <c r="AP26" s="20">
        <f t="shared" si="18"/>
        <v>2.3766308210900089E-2</v>
      </c>
      <c r="AQ26" s="20">
        <f t="shared" si="18"/>
        <v>1.8580292802083953E-2</v>
      </c>
      <c r="AR26" s="20">
        <f t="shared" si="18"/>
        <v>2.9975556752803278E-2</v>
      </c>
      <c r="AS26" s="19"/>
      <c r="AU26" s="30" t="s">
        <v>16</v>
      </c>
      <c r="AV26" s="21">
        <f t="shared" si="19"/>
        <v>55.969772255942978</v>
      </c>
      <c r="AW26" s="21">
        <f t="shared" si="19"/>
        <v>78.011389221990029</v>
      </c>
      <c r="AX26" s="21">
        <f t="shared" si="19"/>
        <v>92.58105138467424</v>
      </c>
      <c r="AY26" s="21">
        <f t="shared" si="19"/>
        <v>93.409772315272988</v>
      </c>
      <c r="AZ26" s="22">
        <f t="shared" si="19"/>
        <v>94.254361055044967</v>
      </c>
      <c r="BA26" s="22">
        <f t="shared" si="19"/>
        <v>96.351794084175154</v>
      </c>
      <c r="BB26" s="22">
        <f t="shared" si="19"/>
        <v>98.641720519052825</v>
      </c>
      <c r="BC26" s="22">
        <f t="shared" si="19"/>
        <v>100.47451256879818</v>
      </c>
      <c r="BD26" s="22">
        <f t="shared" si="19"/>
        <v>103.48629202251443</v>
      </c>
      <c r="BE26" s="24"/>
      <c r="BF26" s="24"/>
      <c r="BH26" s="16"/>
      <c r="BI26" s="16"/>
      <c r="BK26" s="23"/>
    </row>
    <row r="27" spans="1:63" ht="4.05" customHeight="1" x14ac:dyDescent="0.25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  <c r="S27" s="34"/>
      <c r="T27" s="34"/>
      <c r="U27" s="34"/>
      <c r="V27" s="34"/>
      <c r="Y27" s="32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6"/>
      <c r="AO27" s="36"/>
      <c r="AP27" s="36"/>
      <c r="AQ27" s="36"/>
      <c r="AR27" s="36"/>
      <c r="AS27" s="26"/>
      <c r="AU27" s="32"/>
      <c r="AV27" s="32"/>
      <c r="AW27" s="32"/>
      <c r="AX27" s="32"/>
      <c r="AY27" s="32"/>
      <c r="AZ27" s="37"/>
      <c r="BA27" s="37"/>
      <c r="BB27" s="37"/>
      <c r="BC27" s="37"/>
      <c r="BD27" s="37"/>
      <c r="BE27" s="24"/>
      <c r="BF27" s="24"/>
      <c r="BH27" s="16"/>
      <c r="BI27" s="16"/>
      <c r="BK27" s="23"/>
    </row>
    <row r="28" spans="1:63" x14ac:dyDescent="0.25">
      <c r="B28" s="28" t="s">
        <v>17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  <c r="S28" s="25"/>
      <c r="T28" s="25"/>
      <c r="U28" s="25"/>
      <c r="V28" s="25"/>
      <c r="Y28" s="28" t="s">
        <v>17</v>
      </c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7"/>
      <c r="AO28" s="27"/>
      <c r="AP28" s="27"/>
      <c r="AQ28" s="27"/>
      <c r="AR28" s="27"/>
      <c r="AS28" s="26"/>
      <c r="AU28" s="28" t="s">
        <v>17</v>
      </c>
      <c r="AW28" s="24"/>
      <c r="AX28" s="24"/>
      <c r="AY28" s="24"/>
      <c r="AZ28" s="25"/>
      <c r="BA28" s="25"/>
      <c r="BB28" s="25"/>
      <c r="BC28" s="25"/>
      <c r="BD28" s="25"/>
      <c r="BE28" s="24"/>
      <c r="BF28" s="24"/>
      <c r="BH28" s="16"/>
      <c r="BI28" s="16"/>
      <c r="BK28" s="23"/>
    </row>
    <row r="29" spans="1:63" x14ac:dyDescent="0.25">
      <c r="B29" s="29" t="s">
        <v>8</v>
      </c>
      <c r="C29" s="9">
        <f>C101/1000</f>
        <v>12.156552599999999</v>
      </c>
      <c r="D29" s="9">
        <f t="shared" ref="D29:L29" si="20">D101/1000</f>
        <v>13.295751399999999</v>
      </c>
      <c r="E29" s="9">
        <f t="shared" si="20"/>
        <v>14.202951899999999</v>
      </c>
      <c r="F29" s="9">
        <f t="shared" si="20"/>
        <v>14.6810733</v>
      </c>
      <c r="G29" s="9">
        <f t="shared" si="20"/>
        <v>15.913174399999999</v>
      </c>
      <c r="H29" s="9">
        <f t="shared" si="20"/>
        <v>16.533595800000001</v>
      </c>
      <c r="I29" s="9">
        <f t="shared" si="20"/>
        <v>17.577940099999999</v>
      </c>
      <c r="J29" s="9">
        <f t="shared" si="20"/>
        <v>17.810059399999997</v>
      </c>
      <c r="K29" s="9">
        <f t="shared" si="20"/>
        <v>17.4861349</v>
      </c>
      <c r="L29" s="9">
        <f t="shared" si="20"/>
        <v>18.195846099999997</v>
      </c>
      <c r="M29" s="9">
        <v>17.457188900000002</v>
      </c>
      <c r="N29" s="9">
        <v>3.7436084000000003</v>
      </c>
      <c r="O29" s="9">
        <v>5.1411541298619996</v>
      </c>
      <c r="P29" s="9">
        <v>11.7563672651433</v>
      </c>
      <c r="Q29" s="9">
        <v>14.994439804854755</v>
      </c>
      <c r="R29" s="10">
        <v>17.985348340145034</v>
      </c>
      <c r="S29" s="10">
        <v>20.040723675654622</v>
      </c>
      <c r="T29" s="10">
        <v>21.38873952236511</v>
      </c>
      <c r="U29" s="10">
        <v>22.093559619589861</v>
      </c>
      <c r="V29" s="10">
        <v>22.492281045780356</v>
      </c>
      <c r="Y29" s="29" t="s">
        <v>8</v>
      </c>
      <c r="Z29" s="11">
        <f t="shared" ref="Z29:AO32" si="21">D29/C29-1</f>
        <v>9.3710679127896768E-2</v>
      </c>
      <c r="AA29" s="11">
        <f t="shared" si="21"/>
        <v>6.8232360301201167E-2</v>
      </c>
      <c r="AB29" s="11">
        <f t="shared" si="21"/>
        <v>3.3663523144086716E-2</v>
      </c>
      <c r="AC29" s="11">
        <f t="shared" si="21"/>
        <v>8.3924456667619829E-2</v>
      </c>
      <c r="AD29" s="11">
        <f t="shared" si="21"/>
        <v>3.8987909288545231E-2</v>
      </c>
      <c r="AE29" s="11">
        <f t="shared" si="21"/>
        <v>6.3164983142989239E-2</v>
      </c>
      <c r="AF29" s="11">
        <f t="shared" si="21"/>
        <v>1.3205147968390119E-2</v>
      </c>
      <c r="AG29" s="11">
        <f t="shared" si="21"/>
        <v>-1.818772709988814E-2</v>
      </c>
      <c r="AH29" s="11">
        <f t="shared" si="21"/>
        <v>4.0587082511870376E-2</v>
      </c>
      <c r="AI29" s="11">
        <f t="shared" si="21"/>
        <v>-4.0594825650893784E-2</v>
      </c>
      <c r="AJ29" s="11">
        <f t="shared" si="21"/>
        <v>-0.78555491256670773</v>
      </c>
      <c r="AK29" s="11">
        <f t="shared" si="21"/>
        <v>0.37331514959256928</v>
      </c>
      <c r="AL29" s="11">
        <f t="shared" si="21"/>
        <v>1.2867175284353647</v>
      </c>
      <c r="AM29" s="11">
        <f t="shared" si="21"/>
        <v>0.27543138681215606</v>
      </c>
      <c r="AN29" s="12">
        <f t="shared" si="21"/>
        <v>0.19946784102743953</v>
      </c>
      <c r="AO29" s="12">
        <f t="shared" si="21"/>
        <v>0.11428054084011219</v>
      </c>
      <c r="AP29" s="12">
        <f t="shared" ref="AJ29:AR32" si="22">T29/S29-1</f>
        <v>6.7263830814056513E-2</v>
      </c>
      <c r="AQ29" s="12">
        <f t="shared" si="22"/>
        <v>3.2952858044194455E-2</v>
      </c>
      <c r="AR29" s="12">
        <f t="shared" si="22"/>
        <v>1.8046952734450228E-2</v>
      </c>
      <c r="AS29" s="11"/>
      <c r="AU29" s="29" t="s">
        <v>8</v>
      </c>
      <c r="AV29" s="13">
        <f t="shared" ref="AV29:BD32" si="23">100*N29/$M29</f>
        <v>21.44450874332923</v>
      </c>
      <c r="AW29" s="13">
        <f t="shared" si="23"/>
        <v>29.450068732784345</v>
      </c>
      <c r="AX29" s="13">
        <f t="shared" si="23"/>
        <v>67.343988384884241</v>
      </c>
      <c r="AY29" s="13">
        <f t="shared" si="23"/>
        <v>85.892636499194637</v>
      </c>
      <c r="AZ29" s="14">
        <f t="shared" si="23"/>
        <v>103.02545526184362</v>
      </c>
      <c r="BA29" s="14">
        <f t="shared" si="23"/>
        <v>114.7992600094659</v>
      </c>
      <c r="BB29" s="14">
        <f t="shared" si="23"/>
        <v>122.52109801232147</v>
      </c>
      <c r="BC29" s="14">
        <f t="shared" si="23"/>
        <v>126.55851836254035</v>
      </c>
      <c r="BD29" s="14">
        <f t="shared" si="23"/>
        <v>128.84251396157117</v>
      </c>
      <c r="BE29" s="38"/>
      <c r="BF29" s="38"/>
      <c r="BH29" s="16"/>
      <c r="BI29" s="16"/>
      <c r="BK29" s="23"/>
    </row>
    <row r="30" spans="1:63" x14ac:dyDescent="0.25">
      <c r="B30" s="30" t="s">
        <v>18</v>
      </c>
      <c r="C30" s="16">
        <f>(C101-SUM(C115:C116))/1000</f>
        <v>4.6695525999999994</v>
      </c>
      <c r="D30" s="16">
        <f t="shared" ref="D30:L30" si="24">(D101-SUM(D115:D116))/1000</f>
        <v>5.5723215999999995</v>
      </c>
      <c r="E30" s="16">
        <f t="shared" si="24"/>
        <v>6.1449367999999982</v>
      </c>
      <c r="F30" s="16">
        <f t="shared" si="24"/>
        <v>6.069</v>
      </c>
      <c r="G30" s="16">
        <f t="shared" si="24"/>
        <v>6.8849999999999998</v>
      </c>
      <c r="H30" s="16">
        <f t="shared" si="24"/>
        <v>7.2939999999999996</v>
      </c>
      <c r="I30" s="16">
        <f t="shared" si="24"/>
        <v>8.2040000000000006</v>
      </c>
      <c r="J30" s="16">
        <f t="shared" si="24"/>
        <v>8.3499999999999979</v>
      </c>
      <c r="K30" s="16">
        <f t="shared" si="24"/>
        <v>8.1769999999999996</v>
      </c>
      <c r="L30" s="16">
        <f t="shared" si="24"/>
        <v>8.5329999999999995</v>
      </c>
      <c r="M30" s="16">
        <v>8.0490000000000013</v>
      </c>
      <c r="N30" s="16">
        <v>1.335</v>
      </c>
      <c r="O30" s="16">
        <v>1.1120000000000005</v>
      </c>
      <c r="P30" s="16">
        <v>4.455000000000001</v>
      </c>
      <c r="Q30" s="16">
        <v>6.282</v>
      </c>
      <c r="R30" s="18">
        <v>7.8223542742431622</v>
      </c>
      <c r="S30" s="18">
        <v>8.9110037246467808</v>
      </c>
      <c r="T30" s="18">
        <v>9.6350015981408195</v>
      </c>
      <c r="U30" s="18">
        <v>10.078027083466104</v>
      </c>
      <c r="V30" s="18">
        <v>10.341838816281509</v>
      </c>
      <c r="Y30" s="30" t="s">
        <v>18</v>
      </c>
      <c r="Z30" s="19">
        <f t="shared" si="21"/>
        <v>0.19333094138397766</v>
      </c>
      <c r="AA30" s="19">
        <f t="shared" si="21"/>
        <v>0.10276061597019082</v>
      </c>
      <c r="AB30" s="19">
        <f t="shared" si="21"/>
        <v>-1.2357620992944685E-2</v>
      </c>
      <c r="AC30" s="19">
        <f t="shared" si="21"/>
        <v>0.13445378151260501</v>
      </c>
      <c r="AD30" s="19">
        <f t="shared" si="21"/>
        <v>5.9404502541757331E-2</v>
      </c>
      <c r="AE30" s="19">
        <f t="shared" si="21"/>
        <v>0.12476007677543199</v>
      </c>
      <c r="AF30" s="19">
        <f t="shared" si="21"/>
        <v>1.7796196977084122E-2</v>
      </c>
      <c r="AG30" s="19">
        <f t="shared" si="21"/>
        <v>-2.0718562874251334E-2</v>
      </c>
      <c r="AH30" s="19">
        <f t="shared" si="21"/>
        <v>4.353674941910235E-2</v>
      </c>
      <c r="AI30" s="19">
        <f t="shared" si="21"/>
        <v>-5.6720965662721001E-2</v>
      </c>
      <c r="AJ30" s="19">
        <f t="shared" si="22"/>
        <v>-0.83414088706671641</v>
      </c>
      <c r="AK30" s="19">
        <f t="shared" si="22"/>
        <v>-0.16704119850187227</v>
      </c>
      <c r="AL30" s="19">
        <f t="shared" si="22"/>
        <v>3.0062949640287755</v>
      </c>
      <c r="AM30" s="19">
        <f t="shared" si="22"/>
        <v>0.41010101010100986</v>
      </c>
      <c r="AN30" s="20">
        <f t="shared" si="22"/>
        <v>0.24520125346118471</v>
      </c>
      <c r="AO30" s="20">
        <f t="shared" si="22"/>
        <v>0.13917158597485657</v>
      </c>
      <c r="AP30" s="20">
        <f t="shared" si="22"/>
        <v>8.1247623260614965E-2</v>
      </c>
      <c r="AQ30" s="20">
        <f t="shared" si="22"/>
        <v>4.5980841914003534E-2</v>
      </c>
      <c r="AR30" s="20">
        <f t="shared" si="22"/>
        <v>2.6176922390714008E-2</v>
      </c>
      <c r="AS30" s="19"/>
      <c r="AU30" s="30" t="s">
        <v>18</v>
      </c>
      <c r="AV30" s="21">
        <f t="shared" si="23"/>
        <v>16.585911293328362</v>
      </c>
      <c r="AW30" s="21">
        <f t="shared" si="23"/>
        <v>13.815380792645055</v>
      </c>
      <c r="AX30" s="21">
        <f t="shared" si="23"/>
        <v>55.348490495713762</v>
      </c>
      <c r="AY30" s="21">
        <f t="shared" si="23"/>
        <v>78.04696235557212</v>
      </c>
      <c r="AZ30" s="22">
        <f t="shared" si="23"/>
        <v>97.184175353996281</v>
      </c>
      <c r="BA30" s="22">
        <f t="shared" si="23"/>
        <v>110.70945116967052</v>
      </c>
      <c r="BB30" s="22">
        <f t="shared" si="23"/>
        <v>119.70433094969336</v>
      </c>
      <c r="BC30" s="22">
        <f t="shared" si="23"/>
        <v>125.20843686751277</v>
      </c>
      <c r="BD30" s="22">
        <f t="shared" si="23"/>
        <v>128.48600840205623</v>
      </c>
      <c r="BE30" s="38"/>
      <c r="BF30" s="38"/>
      <c r="BH30" s="16"/>
      <c r="BI30" s="16"/>
      <c r="BK30" s="23"/>
    </row>
    <row r="31" spans="1:63" x14ac:dyDescent="0.25">
      <c r="B31" s="30" t="s">
        <v>19</v>
      </c>
      <c r="C31" s="16">
        <f>C116/1000</f>
        <v>6.2539999999999996</v>
      </c>
      <c r="D31" s="16">
        <f t="shared" ref="D31:L31" si="25">D116/1000</f>
        <v>6.3674597999999998</v>
      </c>
      <c r="E31" s="16">
        <f t="shared" si="25"/>
        <v>6.5825150999999993</v>
      </c>
      <c r="F31" s="16">
        <f t="shared" si="25"/>
        <v>7.0690733000000003</v>
      </c>
      <c r="G31" s="16">
        <f t="shared" si="25"/>
        <v>7.4608169000000002</v>
      </c>
      <c r="H31" s="16">
        <f t="shared" si="25"/>
        <v>7.6145502999999994</v>
      </c>
      <c r="I31" s="16">
        <f t="shared" si="25"/>
        <v>7.7945064000000004</v>
      </c>
      <c r="J31" s="16">
        <f t="shared" si="25"/>
        <v>7.9182386999999999</v>
      </c>
      <c r="K31" s="16">
        <f t="shared" si="25"/>
        <v>7.6516776000000002</v>
      </c>
      <c r="L31" s="16">
        <f t="shared" si="25"/>
        <v>7.9407479999999993</v>
      </c>
      <c r="M31" s="16">
        <v>7.6765303999999999</v>
      </c>
      <c r="N31" s="16">
        <v>2.0078325000000001</v>
      </c>
      <c r="O31" s="16">
        <v>3.7189135056719991</v>
      </c>
      <c r="P31" s="16">
        <v>5.9996565370595745</v>
      </c>
      <c r="Q31" s="16">
        <v>6.9435303999999993</v>
      </c>
      <c r="R31" s="18">
        <v>8.287277228769776</v>
      </c>
      <c r="S31" s="18">
        <v>9.1564008371374133</v>
      </c>
      <c r="T31" s="18">
        <v>9.6928316926092037</v>
      </c>
      <c r="U31" s="18">
        <v>9.8928085989960035</v>
      </c>
      <c r="V31" s="18">
        <v>9.9921723268142433</v>
      </c>
      <c r="Y31" s="30" t="s">
        <v>19</v>
      </c>
      <c r="Z31" s="19">
        <f t="shared" si="21"/>
        <v>1.8141957147425725E-2</v>
      </c>
      <c r="AA31" s="19">
        <f t="shared" si="21"/>
        <v>3.3774111930789052E-2</v>
      </c>
      <c r="AB31" s="19">
        <f t="shared" si="21"/>
        <v>7.3916761694933442E-2</v>
      </c>
      <c r="AC31" s="19">
        <f t="shared" si="21"/>
        <v>5.5416542363480703E-2</v>
      </c>
      <c r="AD31" s="19">
        <f t="shared" si="21"/>
        <v>2.0605437991649378E-2</v>
      </c>
      <c r="AE31" s="19">
        <f t="shared" si="21"/>
        <v>2.3633188160829599E-2</v>
      </c>
      <c r="AF31" s="19">
        <f t="shared" si="21"/>
        <v>1.5874295773238289E-2</v>
      </c>
      <c r="AG31" s="19">
        <f t="shared" si="21"/>
        <v>-3.3664191002476307E-2</v>
      </c>
      <c r="AH31" s="19">
        <f t="shared" si="21"/>
        <v>3.7778695746407243E-2</v>
      </c>
      <c r="AI31" s="19">
        <f t="shared" si="21"/>
        <v>-3.3273641223723449E-2</v>
      </c>
      <c r="AJ31" s="19">
        <f t="shared" si="22"/>
        <v>-0.73844531378394596</v>
      </c>
      <c r="AK31" s="19">
        <f t="shared" si="22"/>
        <v>0.85220306259212308</v>
      </c>
      <c r="AL31" s="19">
        <f t="shared" si="22"/>
        <v>0.61328208572451071</v>
      </c>
      <c r="AM31" s="19">
        <f t="shared" si="22"/>
        <v>0.15732131616371103</v>
      </c>
      <c r="AN31" s="20">
        <f t="shared" si="22"/>
        <v>0.19352501556985713</v>
      </c>
      <c r="AO31" s="20">
        <f t="shared" si="22"/>
        <v>0.10487444601834039</v>
      </c>
      <c r="AP31" s="20">
        <f t="shared" si="22"/>
        <v>5.8585339918287849E-2</v>
      </c>
      <c r="AQ31" s="20">
        <f t="shared" si="22"/>
        <v>2.0631422553151646E-2</v>
      </c>
      <c r="AR31" s="20">
        <f t="shared" si="22"/>
        <v>1.0044036213166407E-2</v>
      </c>
      <c r="AS31" s="19"/>
      <c r="AU31" s="30" t="s">
        <v>19</v>
      </c>
      <c r="AV31" s="21">
        <f t="shared" si="23"/>
        <v>26.155468621605408</v>
      </c>
      <c r="AW31" s="21">
        <f t="shared" si="23"/>
        <v>48.445239084469712</v>
      </c>
      <c r="AX31" s="21">
        <f t="shared" si="23"/>
        <v>78.155836353615882</v>
      </c>
      <c r="AY31" s="21">
        <f t="shared" si="23"/>
        <v>90.451415394642353</v>
      </c>
      <c r="AZ31" s="22">
        <f t="shared" si="23"/>
        <v>107.95602696720613</v>
      </c>
      <c r="BA31" s="22">
        <f t="shared" si="23"/>
        <v>119.27785548973289</v>
      </c>
      <c r="BB31" s="22">
        <f t="shared" si="23"/>
        <v>126.2657891983233</v>
      </c>
      <c r="BC31" s="22">
        <f t="shared" si="23"/>
        <v>128.87083204928106</v>
      </c>
      <c r="BD31" s="22">
        <f t="shared" si="23"/>
        <v>130.16521535320493</v>
      </c>
      <c r="BE31" s="38"/>
      <c r="BF31" s="38"/>
      <c r="BH31" s="16"/>
      <c r="BI31" s="16"/>
      <c r="BK31" s="23"/>
    </row>
    <row r="32" spans="1:63" x14ac:dyDescent="0.25">
      <c r="B32" s="30" t="s">
        <v>20</v>
      </c>
      <c r="C32" s="16">
        <f>C115/1000</f>
        <v>1.2330000000000001</v>
      </c>
      <c r="D32" s="16">
        <f t="shared" ref="D32:L32" si="26">D115/1000</f>
        <v>1.3559700000000001</v>
      </c>
      <c r="E32" s="16">
        <f t="shared" si="26"/>
        <v>1.4755</v>
      </c>
      <c r="F32" s="16">
        <f t="shared" si="26"/>
        <v>1.5429999999999999</v>
      </c>
      <c r="G32" s="16">
        <f t="shared" si="26"/>
        <v>1.5673575000000002</v>
      </c>
      <c r="H32" s="16">
        <f t="shared" si="26"/>
        <v>1.6250454999999999</v>
      </c>
      <c r="I32" s="16">
        <f t="shared" si="26"/>
        <v>1.5794337000000001</v>
      </c>
      <c r="J32" s="16">
        <f t="shared" si="26"/>
        <v>1.5418206999999999</v>
      </c>
      <c r="K32" s="16">
        <f t="shared" si="26"/>
        <v>1.6574573000000001</v>
      </c>
      <c r="L32" s="16">
        <f t="shared" si="26"/>
        <v>1.7220981</v>
      </c>
      <c r="M32" s="16">
        <v>1.7316585</v>
      </c>
      <c r="N32" s="16">
        <v>0.40077589999999996</v>
      </c>
      <c r="O32" s="16">
        <v>0.31024062418999998</v>
      </c>
      <c r="P32" s="16">
        <v>1.3017107280837257</v>
      </c>
      <c r="Q32" s="16">
        <v>1.7689094048547549</v>
      </c>
      <c r="R32" s="18">
        <v>1.8757168371320978</v>
      </c>
      <c r="S32" s="18">
        <v>1.9733191138704291</v>
      </c>
      <c r="T32" s="18">
        <v>2.0609062316150886</v>
      </c>
      <c r="U32" s="18">
        <v>2.1227239371277538</v>
      </c>
      <c r="V32" s="18">
        <v>2.1582699026846051</v>
      </c>
      <c r="Y32" s="30" t="s">
        <v>20</v>
      </c>
      <c r="Z32" s="19">
        <f t="shared" si="21"/>
        <v>9.9732360097323669E-2</v>
      </c>
      <c r="AA32" s="19">
        <f t="shared" si="21"/>
        <v>8.8150917793166528E-2</v>
      </c>
      <c r="AB32" s="19">
        <f t="shared" si="21"/>
        <v>4.574720433751267E-2</v>
      </c>
      <c r="AC32" s="19">
        <f t="shared" si="21"/>
        <v>1.578580686973452E-2</v>
      </c>
      <c r="AD32" s="19">
        <f t="shared" si="21"/>
        <v>3.6805897824842004E-2</v>
      </c>
      <c r="AE32" s="19">
        <f t="shared" si="21"/>
        <v>-2.806801409560522E-2</v>
      </c>
      <c r="AF32" s="19">
        <f t="shared" si="21"/>
        <v>-2.3814231645177708E-2</v>
      </c>
      <c r="AG32" s="19">
        <f t="shared" si="21"/>
        <v>7.5000030807732765E-2</v>
      </c>
      <c r="AH32" s="19">
        <f t="shared" si="21"/>
        <v>3.8999979064317181E-2</v>
      </c>
      <c r="AI32" s="19">
        <f t="shared" si="21"/>
        <v>5.5516001091924227E-3</v>
      </c>
      <c r="AJ32" s="19">
        <f t="shared" si="22"/>
        <v>-0.7685595052373202</v>
      </c>
      <c r="AK32" s="19">
        <f t="shared" si="22"/>
        <v>-0.22589999999999999</v>
      </c>
      <c r="AL32" s="19">
        <f t="shared" si="22"/>
        <v>3.1958100473860629</v>
      </c>
      <c r="AM32" s="19">
        <f t="shared" si="22"/>
        <v>0.35891129011343526</v>
      </c>
      <c r="AN32" s="20">
        <f t="shared" si="22"/>
        <v>6.0380385781324319E-2</v>
      </c>
      <c r="AO32" s="20">
        <f t="shared" si="22"/>
        <v>5.2034654061943408E-2</v>
      </c>
      <c r="AP32" s="20">
        <f t="shared" si="22"/>
        <v>4.4385683556709576E-2</v>
      </c>
      <c r="AQ32" s="20">
        <f t="shared" si="22"/>
        <v>2.9995399385162713E-2</v>
      </c>
      <c r="AR32" s="20">
        <f t="shared" si="22"/>
        <v>1.6745449059639927E-2</v>
      </c>
      <c r="AS32" s="19"/>
      <c r="AU32" s="30" t="s">
        <v>20</v>
      </c>
      <c r="AV32" s="21">
        <f t="shared" si="23"/>
        <v>23.14404947626798</v>
      </c>
      <c r="AW32" s="21">
        <f t="shared" si="23"/>
        <v>17.915808699579042</v>
      </c>
      <c r="AX32" s="21">
        <f t="shared" si="23"/>
        <v>75.171330148740395</v>
      </c>
      <c r="AY32" s="21">
        <f t="shared" si="23"/>
        <v>102.15116923196778</v>
      </c>
      <c r="AZ32" s="22">
        <f t="shared" si="23"/>
        <v>108.31909623820735</v>
      </c>
      <c r="BA32" s="22">
        <f t="shared" si="23"/>
        <v>113.95544293926481</v>
      </c>
      <c r="BB32" s="22">
        <f t="shared" si="23"/>
        <v>119.0134331691317</v>
      </c>
      <c r="BC32" s="22">
        <f t="shared" si="23"/>
        <v>122.58328862923918</v>
      </c>
      <c r="BD32" s="22">
        <f t="shared" si="23"/>
        <v>124.63600084454326</v>
      </c>
      <c r="BE32" s="38"/>
      <c r="BF32" s="38"/>
      <c r="BH32" s="16"/>
      <c r="BI32" s="16"/>
      <c r="BK32" s="23"/>
    </row>
    <row r="33" spans="2:63" ht="4.05" customHeight="1" x14ac:dyDescent="0.25">
      <c r="B33" s="3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8"/>
      <c r="S33" s="18"/>
      <c r="T33" s="18"/>
      <c r="U33" s="18"/>
      <c r="V33" s="18"/>
      <c r="Y33" s="30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20"/>
      <c r="AO33" s="20"/>
      <c r="AP33" s="20"/>
      <c r="AQ33" s="20"/>
      <c r="AR33" s="20"/>
      <c r="AS33" s="19"/>
      <c r="AU33" s="30"/>
      <c r="AV33" s="16"/>
      <c r="AW33" s="23"/>
      <c r="AX33" s="23"/>
      <c r="AY33" s="23"/>
      <c r="AZ33" s="39"/>
      <c r="BA33" s="39"/>
      <c r="BB33" s="39"/>
      <c r="BC33" s="39"/>
      <c r="BD33" s="39"/>
      <c r="BE33" s="38"/>
      <c r="BF33" s="38"/>
      <c r="BH33" s="16"/>
      <c r="BI33" s="16"/>
      <c r="BK33" s="23"/>
    </row>
    <row r="34" spans="2:63" x14ac:dyDescent="0.25">
      <c r="B34" s="30" t="s">
        <v>5</v>
      </c>
      <c r="C34" s="16">
        <f>C122/1000</f>
        <v>3.4039844584659704</v>
      </c>
      <c r="D34" s="16">
        <f t="shared" ref="D34:L35" si="27">D122/1000</f>
        <v>3.5731800767188577</v>
      </c>
      <c r="E34" s="16">
        <f t="shared" si="27"/>
        <v>4.0604789999999999</v>
      </c>
      <c r="F34" s="16">
        <f t="shared" si="27"/>
        <v>3.6409061783999999</v>
      </c>
      <c r="G34" s="16">
        <f t="shared" si="27"/>
        <v>3.7873355071999999</v>
      </c>
      <c r="H34" s="16">
        <f t="shared" si="27"/>
        <v>3.4885887138</v>
      </c>
      <c r="I34" s="16">
        <f t="shared" si="27"/>
        <v>3.7616791813999999</v>
      </c>
      <c r="J34" s="16">
        <f t="shared" si="27"/>
        <v>3.7401124739999996</v>
      </c>
      <c r="K34" s="16">
        <f t="shared" si="27"/>
        <v>3.9168942176000003</v>
      </c>
      <c r="L34" s="16">
        <f t="shared" si="27"/>
        <v>3.8211276809999997</v>
      </c>
      <c r="M34" s="16">
        <v>3.6136381022999999</v>
      </c>
      <c r="N34" s="16">
        <v>0.82733745640000012</v>
      </c>
      <c r="O34" s="16">
        <v>0.62722080384316392</v>
      </c>
      <c r="P34" s="16">
        <v>1.716429620710922</v>
      </c>
      <c r="Q34" s="16">
        <v>2.4631072110266126</v>
      </c>
      <c r="R34" s="18">
        <v>3.0430504252880857</v>
      </c>
      <c r="S34" s="18">
        <v>3.492536229904553</v>
      </c>
      <c r="T34" s="18">
        <v>3.8392813238643604</v>
      </c>
      <c r="U34" s="18">
        <v>4.0847705148110318</v>
      </c>
      <c r="V34" s="18">
        <v>4.2832428204795887</v>
      </c>
      <c r="Y34" s="30" t="s">
        <v>5</v>
      </c>
      <c r="Z34" s="19">
        <f t="shared" ref="Z34:AO35" si="28">D34/C34-1</f>
        <v>4.9705167669636285E-2</v>
      </c>
      <c r="AA34" s="19">
        <f t="shared" si="28"/>
        <v>0.13637681639840937</v>
      </c>
      <c r="AB34" s="19">
        <f t="shared" si="28"/>
        <v>-0.10333086850098228</v>
      </c>
      <c r="AC34" s="19">
        <f t="shared" si="28"/>
        <v>4.0217825350377101E-2</v>
      </c>
      <c r="AD34" s="19">
        <f t="shared" si="28"/>
        <v>-7.8880466975281283E-2</v>
      </c>
      <c r="AE34" s="19">
        <f t="shared" si="28"/>
        <v>7.8281072950709518E-2</v>
      </c>
      <c r="AF34" s="19">
        <f t="shared" si="28"/>
        <v>-5.733266012327487E-3</v>
      </c>
      <c r="AG34" s="19">
        <f t="shared" si="28"/>
        <v>4.7266424426785969E-2</v>
      </c>
      <c r="AH34" s="19">
        <f t="shared" si="28"/>
        <v>-2.4449610145121481E-2</v>
      </c>
      <c r="AI34" s="19">
        <f t="shared" si="28"/>
        <v>-5.4300613855881141E-2</v>
      </c>
      <c r="AJ34" s="19">
        <f t="shared" si="28"/>
        <v>-0.77105138008329654</v>
      </c>
      <c r="AK34" s="19">
        <f t="shared" si="28"/>
        <v>-0.24188032465930565</v>
      </c>
      <c r="AL34" s="19">
        <f t="shared" si="28"/>
        <v>1.7365635996029778</v>
      </c>
      <c r="AM34" s="19">
        <f t="shared" si="28"/>
        <v>0.4350178890564862</v>
      </c>
      <c r="AN34" s="20">
        <f t="shared" si="28"/>
        <v>0.23545187625826292</v>
      </c>
      <c r="AO34" s="20">
        <f t="shared" si="28"/>
        <v>0.14770895706531539</v>
      </c>
      <c r="AP34" s="20">
        <f t="shared" ref="AJ34:AR35" si="29">T34/S34-1</f>
        <v>9.9281745738478255E-2</v>
      </c>
      <c r="AQ34" s="20">
        <f t="shared" si="29"/>
        <v>6.3941443785520358E-2</v>
      </c>
      <c r="AR34" s="20">
        <f t="shared" si="29"/>
        <v>4.8588361316483475E-2</v>
      </c>
      <c r="AS34" s="19"/>
      <c r="AU34" s="30" t="s">
        <v>5</v>
      </c>
      <c r="AV34" s="21">
        <f t="shared" ref="AV34:BD35" si="30">100*N34/$M34</f>
        <v>22.894861991670343</v>
      </c>
      <c r="AW34" s="21">
        <f t="shared" si="30"/>
        <v>17.357045340095123</v>
      </c>
      <c r="AX34" s="21">
        <f t="shared" si="30"/>
        <v>47.498658474362799</v>
      </c>
      <c r="AY34" s="21">
        <f t="shared" si="30"/>
        <v>68.16142461689509</v>
      </c>
      <c r="AZ34" s="22">
        <f t="shared" si="30"/>
        <v>84.210159931379181</v>
      </c>
      <c r="BA34" s="22">
        <f t="shared" si="30"/>
        <v>96.648754829146611</v>
      </c>
      <c r="BB34" s="22">
        <f t="shared" si="30"/>
        <v>106.24421193203447</v>
      </c>
      <c r="BC34" s="22">
        <f t="shared" si="30"/>
        <v>113.03762023682356</v>
      </c>
      <c r="BD34" s="22">
        <f t="shared" si="30"/>
        <v>118.52993297124581</v>
      </c>
      <c r="BE34" s="38"/>
      <c r="BF34" s="38"/>
      <c r="BH34" s="16"/>
      <c r="BI34" s="16"/>
      <c r="BK34" s="23"/>
    </row>
    <row r="35" spans="2:63" x14ac:dyDescent="0.25">
      <c r="B35" s="30" t="s">
        <v>6</v>
      </c>
      <c r="C35" s="16">
        <f>C123/1000</f>
        <v>8.7525681351328739</v>
      </c>
      <c r="D35" s="16">
        <f t="shared" si="27"/>
        <v>9.7225715873760787</v>
      </c>
      <c r="E35" s="16">
        <f t="shared" si="27"/>
        <v>10.141999999999999</v>
      </c>
      <c r="F35" s="16">
        <f t="shared" si="27"/>
        <v>11.0401671216</v>
      </c>
      <c r="G35" s="16">
        <f t="shared" si="27"/>
        <v>12.125838892800001</v>
      </c>
      <c r="H35" s="16">
        <f t="shared" si="27"/>
        <v>13.0450070862</v>
      </c>
      <c r="I35" s="16">
        <f t="shared" si="27"/>
        <v>13.816260918600001</v>
      </c>
      <c r="J35" s="16">
        <f t="shared" si="27"/>
        <v>14.069946925999998</v>
      </c>
      <c r="K35" s="16">
        <f t="shared" si="27"/>
        <v>13.5692406824</v>
      </c>
      <c r="L35" s="16">
        <f t="shared" si="27"/>
        <v>14.374718418999999</v>
      </c>
      <c r="M35" s="16">
        <v>13.843550797700001</v>
      </c>
      <c r="N35" s="16">
        <v>2.9162709435999998</v>
      </c>
      <c r="O35" s="16">
        <v>4.5139333260188357</v>
      </c>
      <c r="P35" s="16">
        <v>10.03993764443238</v>
      </c>
      <c r="Q35" s="16">
        <v>12.531332593828143</v>
      </c>
      <c r="R35" s="18">
        <v>14.942297914856951</v>
      </c>
      <c r="S35" s="18">
        <v>16.54818744575007</v>
      </c>
      <c r="T35" s="18">
        <v>17.549458198500751</v>
      </c>
      <c r="U35" s="18">
        <v>18.008789104778828</v>
      </c>
      <c r="V35" s="18">
        <v>18.20903822530077</v>
      </c>
      <c r="Y35" s="30" t="s">
        <v>6</v>
      </c>
      <c r="Z35" s="19">
        <f t="shared" si="28"/>
        <v>0.11082501013041002</v>
      </c>
      <c r="AA35" s="19">
        <f t="shared" si="28"/>
        <v>4.3139657944870402E-2</v>
      </c>
      <c r="AB35" s="19">
        <f t="shared" si="28"/>
        <v>8.8559171918753732E-2</v>
      </c>
      <c r="AC35" s="19">
        <f t="shared" si="28"/>
        <v>9.8338345719050979E-2</v>
      </c>
      <c r="AD35" s="19">
        <f t="shared" si="28"/>
        <v>7.580244150743054E-2</v>
      </c>
      <c r="AE35" s="19">
        <f t="shared" si="28"/>
        <v>5.9122530735601586E-2</v>
      </c>
      <c r="AF35" s="19">
        <f t="shared" si="28"/>
        <v>1.8361408263394496E-2</v>
      </c>
      <c r="AG35" s="19">
        <f t="shared" si="28"/>
        <v>-3.5586931936092636E-2</v>
      </c>
      <c r="AH35" s="19">
        <f t="shared" si="28"/>
        <v>5.9360560804610385E-2</v>
      </c>
      <c r="AI35" s="19">
        <f t="shared" si="28"/>
        <v>-3.6951514862226364E-2</v>
      </c>
      <c r="AJ35" s="19">
        <f t="shared" si="29"/>
        <v>-0.78934082835998143</v>
      </c>
      <c r="AK35" s="19">
        <f t="shared" si="29"/>
        <v>0.54784428927121454</v>
      </c>
      <c r="AL35" s="19">
        <f t="shared" si="29"/>
        <v>1.2242104433756285</v>
      </c>
      <c r="AM35" s="19">
        <f t="shared" si="29"/>
        <v>0.2481484484893548</v>
      </c>
      <c r="AN35" s="20">
        <f t="shared" si="29"/>
        <v>0.19239496701382275</v>
      </c>
      <c r="AO35" s="20">
        <f t="shared" si="29"/>
        <v>0.10747272876258229</v>
      </c>
      <c r="AP35" s="20">
        <f t="shared" si="29"/>
        <v>6.0506370019867584E-2</v>
      </c>
      <c r="AQ35" s="20">
        <f t="shared" si="29"/>
        <v>2.6173509237870096E-2</v>
      </c>
      <c r="AR35" s="20">
        <f t="shared" si="29"/>
        <v>1.1119521660054588E-2</v>
      </c>
      <c r="AS35" s="19"/>
      <c r="AU35" s="30" t="s">
        <v>6</v>
      </c>
      <c r="AV35" s="21">
        <f t="shared" si="30"/>
        <v>21.065917164001853</v>
      </c>
      <c r="AW35" s="21">
        <f t="shared" si="30"/>
        <v>32.606759580560727</v>
      </c>
      <c r="AX35" s="21">
        <f t="shared" si="30"/>
        <v>72.524295183721492</v>
      </c>
      <c r="AY35" s="21">
        <f t="shared" si="30"/>
        <v>90.52108651134597</v>
      </c>
      <c r="AZ35" s="22">
        <f t="shared" si="30"/>
        <v>107.93688796475179</v>
      </c>
      <c r="BA35" s="22">
        <f t="shared" si="30"/>
        <v>119.53715984846477</v>
      </c>
      <c r="BB35" s="22">
        <f t="shared" si="30"/>
        <v>126.76991947338004</v>
      </c>
      <c r="BC35" s="22">
        <f t="shared" si="30"/>
        <v>130.08793313180061</v>
      </c>
      <c r="BD35" s="22">
        <f t="shared" si="30"/>
        <v>131.53444872197139</v>
      </c>
      <c r="BE35" s="38"/>
      <c r="BF35" s="38"/>
      <c r="BH35" s="16"/>
      <c r="BI35" s="16"/>
      <c r="BK35" s="23"/>
    </row>
    <row r="36" spans="2:63" ht="4.05" customHeight="1" x14ac:dyDescent="0.25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  <c r="S36" s="34"/>
      <c r="T36" s="34"/>
      <c r="U36" s="34"/>
      <c r="V36" s="34"/>
      <c r="Y36" s="32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6"/>
      <c r="AO36" s="36"/>
      <c r="AP36" s="36"/>
      <c r="AQ36" s="36"/>
      <c r="AR36" s="36"/>
      <c r="AS36" s="26"/>
      <c r="AU36" s="32"/>
      <c r="AV36" s="33"/>
      <c r="AW36" s="33"/>
      <c r="AX36" s="33"/>
      <c r="AY36" s="33"/>
      <c r="AZ36" s="34"/>
      <c r="BA36" s="34"/>
      <c r="BB36" s="34"/>
      <c r="BC36" s="34"/>
      <c r="BD36" s="34"/>
      <c r="BE36" s="24"/>
      <c r="BF36" s="24"/>
      <c r="BH36" s="16"/>
      <c r="BI36" s="16"/>
      <c r="BK36" s="23"/>
    </row>
    <row r="37" spans="2:63" ht="4.05" customHeight="1" x14ac:dyDescent="0.25">
      <c r="B37" s="28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  <c r="S37" s="25"/>
      <c r="T37" s="25"/>
      <c r="U37" s="25"/>
      <c r="V37" s="25"/>
      <c r="Y37" s="28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7"/>
      <c r="AO37" s="27"/>
      <c r="AP37" s="27"/>
      <c r="AQ37" s="27"/>
      <c r="AR37" s="27"/>
      <c r="AS37" s="26"/>
      <c r="AU37" s="28"/>
      <c r="AV37" s="24"/>
      <c r="AW37" s="24"/>
      <c r="AX37" s="24"/>
      <c r="AY37" s="24"/>
      <c r="AZ37" s="25"/>
      <c r="BA37" s="25"/>
      <c r="BB37" s="25"/>
      <c r="BC37" s="25"/>
      <c r="BD37" s="25"/>
      <c r="BE37" s="24"/>
      <c r="BF37" s="24"/>
      <c r="BH37" s="16"/>
      <c r="BI37" s="16"/>
      <c r="BK37" s="23"/>
    </row>
    <row r="38" spans="2:63" x14ac:dyDescent="0.25">
      <c r="B38" s="103" t="s">
        <v>21</v>
      </c>
      <c r="C38" s="24"/>
      <c r="D38" s="24"/>
      <c r="R38" s="8"/>
      <c r="S38" s="8"/>
      <c r="T38" s="8"/>
      <c r="U38" s="8"/>
      <c r="V38" s="8"/>
      <c r="Y38" s="103" t="s">
        <v>21</v>
      </c>
      <c r="Z38" s="26"/>
      <c r="AA38" s="19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7"/>
      <c r="AO38" s="27"/>
      <c r="AP38" s="27"/>
      <c r="AQ38" s="27"/>
      <c r="AR38" s="27"/>
      <c r="AS38" s="26"/>
      <c r="AU38" s="103" t="s">
        <v>21</v>
      </c>
      <c r="AV38" s="24"/>
      <c r="AW38" s="24"/>
      <c r="AX38" s="23"/>
      <c r="AY38" s="23"/>
      <c r="AZ38" s="8"/>
      <c r="BA38" s="8"/>
      <c r="BB38" s="8"/>
      <c r="BC38" s="8"/>
      <c r="BD38" s="8"/>
      <c r="BH38" s="16"/>
      <c r="BI38" s="16"/>
      <c r="BK38" s="23"/>
    </row>
    <row r="39" spans="2:63" x14ac:dyDescent="0.25">
      <c r="B39" s="103"/>
      <c r="C39" s="24"/>
      <c r="D39" s="24"/>
      <c r="E39" s="40">
        <f t="shared" ref="E39:L39" si="31">SUM(E40:E43)</f>
        <v>86.573463687150834</v>
      </c>
      <c r="F39" s="40">
        <f t="shared" si="31"/>
        <v>108.60044823737461</v>
      </c>
      <c r="G39" s="40">
        <f t="shared" si="31"/>
        <v>111.90614944831047</v>
      </c>
      <c r="H39" s="40">
        <f t="shared" si="31"/>
        <v>117.48502318722919</v>
      </c>
      <c r="I39" s="40">
        <f t="shared" si="31"/>
        <v>123.03934378597413</v>
      </c>
      <c r="J39" s="40">
        <f t="shared" si="31"/>
        <v>127.56270325766684</v>
      </c>
      <c r="K39" s="40">
        <f t="shared" si="31"/>
        <v>133.10763336476964</v>
      </c>
      <c r="L39" s="40">
        <f t="shared" si="31"/>
        <v>140.55061796170955</v>
      </c>
      <c r="M39" s="41">
        <v>144.85065166800001</v>
      </c>
      <c r="N39" s="41">
        <v>68.255537027000003</v>
      </c>
      <c r="O39" s="41">
        <v>105.02807364500001</v>
      </c>
      <c r="P39" s="41">
        <v>142.50601855100001</v>
      </c>
      <c r="Q39" s="41">
        <v>150.41691302999999</v>
      </c>
      <c r="R39" s="42">
        <v>156.7169585120233</v>
      </c>
      <c r="S39" s="42">
        <v>167.2203673348952</v>
      </c>
      <c r="T39" s="42">
        <v>178.20388557296283</v>
      </c>
      <c r="U39" s="42">
        <v>186.42773325176299</v>
      </c>
      <c r="V39" s="42">
        <v>193.28440303202575</v>
      </c>
      <c r="Y39" s="103"/>
      <c r="Z39" s="26"/>
      <c r="AA39" s="26"/>
      <c r="AB39" s="19">
        <f t="shared" ref="AB39:AQ41" si="32">F39/E39-1</f>
        <v>0.25443113411544149</v>
      </c>
      <c r="AC39" s="19">
        <f t="shared" si="32"/>
        <v>3.0439112034882143E-2</v>
      </c>
      <c r="AD39" s="19">
        <f t="shared" si="32"/>
        <v>4.9853147181117219E-2</v>
      </c>
      <c r="AE39" s="19">
        <f t="shared" si="32"/>
        <v>4.7276839618044963E-2</v>
      </c>
      <c r="AF39" s="19">
        <f t="shared" si="32"/>
        <v>3.676352077723255E-2</v>
      </c>
      <c r="AG39" s="19">
        <f t="shared" si="32"/>
        <v>4.3468270626896954E-2</v>
      </c>
      <c r="AH39" s="19">
        <f t="shared" si="32"/>
        <v>5.5917038029990929E-2</v>
      </c>
      <c r="AI39" s="19">
        <f t="shared" si="32"/>
        <v>3.059419993060386E-2</v>
      </c>
      <c r="AJ39" s="11">
        <f t="shared" si="32"/>
        <v>-0.52878681427376129</v>
      </c>
      <c r="AK39" s="11">
        <f t="shared" si="32"/>
        <v>0.53874803744425614</v>
      </c>
      <c r="AL39" s="11">
        <f t="shared" si="32"/>
        <v>0.35683740170915912</v>
      </c>
      <c r="AM39" s="11">
        <f t="shared" si="32"/>
        <v>5.5512704371632138E-2</v>
      </c>
      <c r="AN39" s="12">
        <f t="shared" si="32"/>
        <v>4.1883890282782277E-2</v>
      </c>
      <c r="AO39" s="12">
        <f t="shared" si="32"/>
        <v>6.7021520342140262E-2</v>
      </c>
      <c r="AP39" s="12">
        <f t="shared" si="32"/>
        <v>6.5682897443172905E-2</v>
      </c>
      <c r="AQ39" s="12">
        <f t="shared" si="32"/>
        <v>4.6148531791878611E-2</v>
      </c>
      <c r="AR39" s="12">
        <f t="shared" ref="AJ39:AR45" si="33">V39/U39-1</f>
        <v>3.6779236976523855E-2</v>
      </c>
      <c r="AS39" s="11"/>
      <c r="AU39" s="103"/>
      <c r="AV39" s="13">
        <f t="shared" ref="AV39:BD45" si="34">100*N39/$M39</f>
        <v>47.121318572623871</v>
      </c>
      <c r="AW39" s="13">
        <f t="shared" si="34"/>
        <v>72.507836475410556</v>
      </c>
      <c r="AX39" s="13">
        <f t="shared" si="34"/>
        <v>98.381344446848658</v>
      </c>
      <c r="AY39" s="13">
        <f t="shared" si="34"/>
        <v>103.84275893681027</v>
      </c>
      <c r="AZ39" s="14">
        <f t="shared" si="34"/>
        <v>108.19209765878102</v>
      </c>
      <c r="BA39" s="14">
        <f t="shared" si="34"/>
        <v>115.44329653287782</v>
      </c>
      <c r="BB39" s="14">
        <f t="shared" si="34"/>
        <v>123.02594673954864</v>
      </c>
      <c r="BC39" s="14">
        <f t="shared" si="34"/>
        <v>128.70341355388467</v>
      </c>
      <c r="BD39" s="14">
        <f t="shared" si="34"/>
        <v>133.43702690067056</v>
      </c>
      <c r="BE39" s="38"/>
      <c r="BF39" s="38"/>
      <c r="BH39" s="16"/>
      <c r="BI39" s="16"/>
      <c r="BK39" s="23"/>
    </row>
    <row r="40" spans="2:63" ht="13.05" customHeight="1" x14ac:dyDescent="0.25">
      <c r="B40" s="43" t="s">
        <v>7</v>
      </c>
      <c r="C40" s="24"/>
      <c r="D40" s="24"/>
      <c r="E40" s="44">
        <v>86.573463687150834</v>
      </c>
      <c r="F40" s="44">
        <v>89.326674081408896</v>
      </c>
      <c r="G40" s="44">
        <v>89.951802319988275</v>
      </c>
      <c r="H40" s="44">
        <v>94.276475314538345</v>
      </c>
      <c r="I40" s="44">
        <v>97.484144945397588</v>
      </c>
      <c r="J40" s="44">
        <v>101.12650330860369</v>
      </c>
      <c r="K40" s="44">
        <v>106.16222231100001</v>
      </c>
      <c r="L40" s="44">
        <v>111.97652872820422</v>
      </c>
      <c r="M40" s="45">
        <v>116.71383566800002</v>
      </c>
      <c r="N40" s="45">
        <v>62.955578184824759</v>
      </c>
      <c r="O40" s="45">
        <v>99.854221812570231</v>
      </c>
      <c r="P40" s="45">
        <v>124.9200216012249</v>
      </c>
      <c r="Q40" s="45">
        <v>127.86817361102277</v>
      </c>
      <c r="R40" s="46">
        <v>128.90344791072494</v>
      </c>
      <c r="S40" s="46">
        <v>134.62447096321549</v>
      </c>
      <c r="T40" s="46">
        <v>141.73151680525848</v>
      </c>
      <c r="U40" s="46">
        <v>147.51546782039193</v>
      </c>
      <c r="V40" s="46">
        <v>152.52863229562121</v>
      </c>
      <c r="Y40" s="43" t="s">
        <v>7</v>
      </c>
      <c r="Z40" s="26"/>
      <c r="AA40" s="19"/>
      <c r="AB40" s="19">
        <f t="shared" si="32"/>
        <v>3.1802012729989615E-2</v>
      </c>
      <c r="AC40" s="19">
        <f t="shared" si="32"/>
        <v>6.9982258380028028E-3</v>
      </c>
      <c r="AD40" s="19">
        <f t="shared" si="32"/>
        <v>4.8077669185168537E-2</v>
      </c>
      <c r="AE40" s="19">
        <f t="shared" si="32"/>
        <v>3.4024072496954938E-2</v>
      </c>
      <c r="AF40" s="19">
        <f t="shared" si="32"/>
        <v>3.736359759062613E-2</v>
      </c>
      <c r="AG40" s="19">
        <f t="shared" si="32"/>
        <v>4.9796233802616774E-2</v>
      </c>
      <c r="AH40" s="19">
        <f t="shared" si="32"/>
        <v>5.4768130231593215E-2</v>
      </c>
      <c r="AI40" s="19">
        <f t="shared" si="32"/>
        <v>4.2306249297068943E-2</v>
      </c>
      <c r="AJ40" s="19">
        <f t="shared" si="32"/>
        <v>-0.46059884139266971</v>
      </c>
      <c r="AK40" s="19">
        <f t="shared" si="32"/>
        <v>0.58610602414640001</v>
      </c>
      <c r="AL40" s="19">
        <f t="shared" si="33"/>
        <v>0.25102393603050688</v>
      </c>
      <c r="AM40" s="19">
        <f t="shared" si="33"/>
        <v>2.3600316202386562E-2</v>
      </c>
      <c r="AN40" s="20">
        <f t="shared" si="33"/>
        <v>8.0964189169658862E-3</v>
      </c>
      <c r="AO40" s="20">
        <f t="shared" si="33"/>
        <v>4.4382234495796924E-2</v>
      </c>
      <c r="AP40" s="20">
        <f t="shared" si="33"/>
        <v>5.2791634323190006E-2</v>
      </c>
      <c r="AQ40" s="20">
        <f t="shared" si="33"/>
        <v>4.0809208463356006E-2</v>
      </c>
      <c r="AR40" s="20">
        <f t="shared" si="33"/>
        <v>3.398399197928903E-2</v>
      </c>
      <c r="AS40" s="19"/>
      <c r="AU40" s="43" t="s">
        <v>7</v>
      </c>
      <c r="AV40" s="21">
        <f t="shared" si="34"/>
        <v>53.94011586073303</v>
      </c>
      <c r="AW40" s="21">
        <f t="shared" si="34"/>
        <v>85.554742709863433</v>
      </c>
      <c r="AX40" s="21">
        <f t="shared" si="34"/>
        <v>107.03103097097066</v>
      </c>
      <c r="AY40" s="21">
        <f t="shared" si="34"/>
        <v>109.55699714535301</v>
      </c>
      <c r="AZ40" s="22">
        <f t="shared" si="34"/>
        <v>110.44401648952662</v>
      </c>
      <c r="BA40" s="22">
        <f t="shared" si="34"/>
        <v>115.34576872802245</v>
      </c>
      <c r="BB40" s="22">
        <f t="shared" si="34"/>
        <v>121.43506037143946</v>
      </c>
      <c r="BC40" s="22">
        <f t="shared" si="34"/>
        <v>126.39072906489778</v>
      </c>
      <c r="BD40" s="22">
        <f t="shared" si="34"/>
        <v>130.68599058769578</v>
      </c>
      <c r="BE40" s="38"/>
      <c r="BF40" s="38"/>
      <c r="BH40" s="16"/>
      <c r="BI40" s="16"/>
      <c r="BK40" s="23"/>
    </row>
    <row r="41" spans="2:63" ht="13.05" customHeight="1" x14ac:dyDescent="0.25">
      <c r="B41" s="47" t="s">
        <v>5</v>
      </c>
      <c r="C41" s="24"/>
      <c r="D41" s="24"/>
      <c r="E41" s="44"/>
      <c r="F41" s="44"/>
      <c r="G41" s="44"/>
      <c r="H41" s="44"/>
      <c r="I41" s="44"/>
      <c r="J41" s="44"/>
      <c r="K41" s="44"/>
      <c r="L41" s="44"/>
      <c r="M41" s="45">
        <v>28.47540004004145</v>
      </c>
      <c r="N41" s="45">
        <v>10.245024291812809</v>
      </c>
      <c r="O41" s="45">
        <v>16.73379955585429</v>
      </c>
      <c r="P41" s="45">
        <v>26.386273515297379</v>
      </c>
      <c r="Q41" s="45">
        <v>27.387920805305512</v>
      </c>
      <c r="R41" s="46">
        <v>27.935225080793721</v>
      </c>
      <c r="S41" s="46">
        <v>29.684954337859303</v>
      </c>
      <c r="T41" s="46">
        <v>31.426922388328396</v>
      </c>
      <c r="U41" s="46">
        <v>33.079911383765719</v>
      </c>
      <c r="V41" s="46">
        <v>34.591422578391011</v>
      </c>
      <c r="Y41" s="47" t="s">
        <v>5</v>
      </c>
      <c r="Z41" s="26"/>
      <c r="AA41" s="19"/>
      <c r="AB41" s="19"/>
      <c r="AC41" s="19"/>
      <c r="AD41" s="19"/>
      <c r="AE41" s="19"/>
      <c r="AF41" s="19"/>
      <c r="AG41" s="19"/>
      <c r="AH41" s="19"/>
      <c r="AI41" s="19"/>
      <c r="AJ41" s="19">
        <f t="shared" si="32"/>
        <v>-0.64021491261206187</v>
      </c>
      <c r="AK41" s="19">
        <f t="shared" si="32"/>
        <v>0.63335869971796055</v>
      </c>
      <c r="AL41" s="19">
        <f t="shared" si="32"/>
        <v>0.5768250018308716</v>
      </c>
      <c r="AM41" s="19">
        <f t="shared" si="32"/>
        <v>3.7960922728532687E-2</v>
      </c>
      <c r="AN41" s="20">
        <f t="shared" si="32"/>
        <v>1.9983418214871707E-2</v>
      </c>
      <c r="AO41" s="20">
        <f t="shared" si="32"/>
        <v>6.2635230323186963E-2</v>
      </c>
      <c r="AP41" s="20">
        <f t="shared" si="32"/>
        <v>5.868185042977947E-2</v>
      </c>
      <c r="AQ41" s="20">
        <f t="shared" si="32"/>
        <v>5.2597864181929133E-2</v>
      </c>
      <c r="AR41" s="20">
        <f t="shared" si="33"/>
        <v>4.5692721999463393E-2</v>
      </c>
      <c r="AS41" s="19"/>
      <c r="AU41" s="47" t="s">
        <v>5</v>
      </c>
      <c r="AV41" s="21">
        <f t="shared" si="34"/>
        <v>35.978508738793806</v>
      </c>
      <c r="AW41" s="21">
        <f t="shared" si="34"/>
        <v>58.765810251387535</v>
      </c>
      <c r="AX41" s="21">
        <f t="shared" si="34"/>
        <v>92.663398857236814</v>
      </c>
      <c r="AY41" s="21">
        <f t="shared" si="34"/>
        <v>96.180986981019586</v>
      </c>
      <c r="AZ41" s="22">
        <f t="shared" si="34"/>
        <v>98.103011868180445</v>
      </c>
      <c r="BA41" s="22">
        <f t="shared" si="34"/>
        <v>104.24771661194227</v>
      </c>
      <c r="BB41" s="22">
        <f t="shared" si="34"/>
        <v>110.3651655258103</v>
      </c>
      <c r="BC41" s="22">
        <f t="shared" si="34"/>
        <v>116.17013751255298</v>
      </c>
      <c r="BD41" s="22">
        <f t="shared" si="34"/>
        <v>121.47826731055351</v>
      </c>
      <c r="BE41" s="38"/>
      <c r="BF41" s="38"/>
      <c r="BH41" s="16"/>
      <c r="BI41" s="16"/>
      <c r="BK41" s="23"/>
    </row>
    <row r="42" spans="2:63" ht="13.05" customHeight="1" x14ac:dyDescent="0.25">
      <c r="B42" s="47" t="s">
        <v>6</v>
      </c>
      <c r="C42" s="24"/>
      <c r="D42" s="24"/>
      <c r="E42" s="44"/>
      <c r="F42" s="44"/>
      <c r="G42" s="44"/>
      <c r="H42" s="44"/>
      <c r="I42" s="44"/>
      <c r="J42" s="44"/>
      <c r="K42" s="44"/>
      <c r="L42" s="44"/>
      <c r="M42" s="45">
        <v>88.238435627958566</v>
      </c>
      <c r="N42" s="45">
        <v>52.710553893011948</v>
      </c>
      <c r="O42" s="45">
        <v>83.120422256715941</v>
      </c>
      <c r="P42" s="45">
        <v>98.533748085927527</v>
      </c>
      <c r="Q42" s="45">
        <v>100.48025280571726</v>
      </c>
      <c r="R42" s="46">
        <v>100.96822282993122</v>
      </c>
      <c r="S42" s="46">
        <v>104.93951662535619</v>
      </c>
      <c r="T42" s="46">
        <v>110.30459441693009</v>
      </c>
      <c r="U42" s="46">
        <v>114.43555643662621</v>
      </c>
      <c r="V42" s="46">
        <v>117.93720971723019</v>
      </c>
      <c r="Y42" s="47" t="s">
        <v>6</v>
      </c>
      <c r="Z42" s="26"/>
      <c r="AA42" s="19"/>
      <c r="AB42" s="19"/>
      <c r="AC42" s="19"/>
      <c r="AD42" s="19"/>
      <c r="AE42" s="19"/>
      <c r="AF42" s="19"/>
      <c r="AG42" s="19"/>
      <c r="AH42" s="19"/>
      <c r="AI42" s="19"/>
      <c r="AJ42" s="19">
        <f t="shared" si="33"/>
        <v>-0.40263499100033362</v>
      </c>
      <c r="AK42" s="19">
        <f t="shared" si="33"/>
        <v>0.57692181390140074</v>
      </c>
      <c r="AL42" s="19">
        <f t="shared" si="33"/>
        <v>0.18543368056538267</v>
      </c>
      <c r="AM42" s="19">
        <f t="shared" si="33"/>
        <v>1.9754700877634868E-2</v>
      </c>
      <c r="AN42" s="20">
        <f t="shared" si="33"/>
        <v>4.856377353642527E-3</v>
      </c>
      <c r="AO42" s="20">
        <f t="shared" si="33"/>
        <v>3.9332115433131198E-2</v>
      </c>
      <c r="AP42" s="20">
        <f t="shared" si="33"/>
        <v>5.1125428857536237E-2</v>
      </c>
      <c r="AQ42" s="20">
        <f t="shared" si="33"/>
        <v>3.7450498245629626E-2</v>
      </c>
      <c r="AR42" s="20">
        <f t="shared" si="33"/>
        <v>3.0599346825767038E-2</v>
      </c>
      <c r="AS42" s="19"/>
      <c r="AU42" s="47" t="s">
        <v>6</v>
      </c>
      <c r="AV42" s="21">
        <f t="shared" si="34"/>
        <v>59.736500899966636</v>
      </c>
      <c r="AW42" s="21">
        <f t="shared" si="34"/>
        <v>94.199791355298032</v>
      </c>
      <c r="AX42" s="21">
        <f t="shared" si="34"/>
        <v>111.66760537480208</v>
      </c>
      <c r="AY42" s="21">
        <f t="shared" si="34"/>
        <v>113.87356551670307</v>
      </c>
      <c r="AZ42" s="22">
        <f t="shared" si="34"/>
        <v>114.42657852145692</v>
      </c>
      <c r="BA42" s="22">
        <f t="shared" si="34"/>
        <v>118.92721791648111</v>
      </c>
      <c r="BB42" s="22">
        <f t="shared" si="34"/>
        <v>125.00742293529488</v>
      </c>
      <c r="BC42" s="22">
        <f t="shared" si="34"/>
        <v>129.68901320862383</v>
      </c>
      <c r="BD42" s="22">
        <f t="shared" si="34"/>
        <v>133.65741230328598</v>
      </c>
      <c r="BE42" s="38"/>
      <c r="BF42" s="38"/>
      <c r="BH42" s="16"/>
      <c r="BI42" s="16"/>
      <c r="BK42" s="23"/>
    </row>
    <row r="43" spans="2:63" x14ac:dyDescent="0.25">
      <c r="B43" s="43" t="s">
        <v>17</v>
      </c>
      <c r="C43" s="48"/>
      <c r="D43" s="48"/>
      <c r="E43" s="44">
        <f>E133/1000</f>
        <v>0</v>
      </c>
      <c r="F43" s="44">
        <f t="shared" ref="F43:L43" si="35">F133/1000</f>
        <v>19.273774155965707</v>
      </c>
      <c r="G43" s="44">
        <f t="shared" si="35"/>
        <v>21.954347128322194</v>
      </c>
      <c r="H43" s="44">
        <f t="shared" si="35"/>
        <v>23.208547872690847</v>
      </c>
      <c r="I43" s="44">
        <f t="shared" si="35"/>
        <v>25.555198840576544</v>
      </c>
      <c r="J43" s="44">
        <f t="shared" si="35"/>
        <v>26.436199949063152</v>
      </c>
      <c r="K43" s="44">
        <f t="shared" si="35"/>
        <v>26.945411053769643</v>
      </c>
      <c r="L43" s="44">
        <f t="shared" si="35"/>
        <v>28.574089233505322</v>
      </c>
      <c r="M43" s="49">
        <v>28.136815999999996</v>
      </c>
      <c r="N43" s="49">
        <v>5.299958842175247</v>
      </c>
      <c r="O43" s="49">
        <v>5.1738518324297704</v>
      </c>
      <c r="P43" s="49">
        <v>17.585996949775105</v>
      </c>
      <c r="Q43" s="49">
        <v>22.548739418977213</v>
      </c>
      <c r="R43" s="50">
        <v>27.813510601298358</v>
      </c>
      <c r="S43" s="50">
        <v>32.595896371679714</v>
      </c>
      <c r="T43" s="50">
        <v>36.472368767704346</v>
      </c>
      <c r="U43" s="50">
        <v>38.912265431371054</v>
      </c>
      <c r="V43" s="50">
        <v>40.755770736404529</v>
      </c>
      <c r="Y43" s="43" t="s">
        <v>17</v>
      </c>
      <c r="Z43" s="51"/>
      <c r="AA43" s="19"/>
      <c r="AB43" s="19" t="e">
        <f t="shared" ref="AB43:AI43" si="36">F43/E43-1</f>
        <v>#DIV/0!</v>
      </c>
      <c r="AC43" s="19">
        <f t="shared" si="36"/>
        <v>0.13907877879365849</v>
      </c>
      <c r="AD43" s="19">
        <f t="shared" si="36"/>
        <v>5.7127672120601103E-2</v>
      </c>
      <c r="AE43" s="19">
        <f t="shared" si="36"/>
        <v>0.10111149481467407</v>
      </c>
      <c r="AF43" s="19">
        <f t="shared" si="36"/>
        <v>3.4474437627452614E-2</v>
      </c>
      <c r="AG43" s="19">
        <f t="shared" si="36"/>
        <v>1.9261887324488081E-2</v>
      </c>
      <c r="AH43" s="19">
        <f t="shared" si="36"/>
        <v>6.0443619749783961E-2</v>
      </c>
      <c r="AI43" s="19">
        <f t="shared" si="36"/>
        <v>-1.5303138095914881E-2</v>
      </c>
      <c r="AJ43" s="11">
        <f t="shared" si="33"/>
        <v>-0.8116361552005299</v>
      </c>
      <c r="AK43" s="11">
        <f t="shared" si="33"/>
        <v>-2.3793960198702058E-2</v>
      </c>
      <c r="AL43" s="11">
        <f t="shared" si="33"/>
        <v>2.3990144131198052</v>
      </c>
      <c r="AM43" s="11">
        <f t="shared" si="33"/>
        <v>0.28219852894183362</v>
      </c>
      <c r="AN43" s="12">
        <f t="shared" si="33"/>
        <v>0.23348405799972416</v>
      </c>
      <c r="AO43" s="12">
        <f t="shared" si="33"/>
        <v>0.17194470122581751</v>
      </c>
      <c r="AP43" s="12">
        <f t="shared" si="33"/>
        <v>0.11892516627929361</v>
      </c>
      <c r="AQ43" s="12">
        <f t="shared" si="33"/>
        <v>6.6897126402911233E-2</v>
      </c>
      <c r="AR43" s="12">
        <f t="shared" si="33"/>
        <v>4.7375943924026664E-2</v>
      </c>
      <c r="AS43" s="11"/>
      <c r="AU43" s="43" t="s">
        <v>17</v>
      </c>
      <c r="AV43" s="13">
        <f t="shared" si="34"/>
        <v>18.836384479947011</v>
      </c>
      <c r="AW43" s="13">
        <f t="shared" si="34"/>
        <v>18.388192297343707</v>
      </c>
      <c r="AX43" s="13">
        <f t="shared" si="34"/>
        <v>62.501730649889829</v>
      </c>
      <c r="AY43" s="13">
        <f t="shared" si="34"/>
        <v>80.139627095607452</v>
      </c>
      <c r="AZ43" s="14">
        <f t="shared" si="34"/>
        <v>98.850952436474557</v>
      </c>
      <c r="BA43" s="14">
        <f t="shared" si="34"/>
        <v>115.84784991905167</v>
      </c>
      <c r="BB43" s="14">
        <f t="shared" si="34"/>
        <v>129.62507473377354</v>
      </c>
      <c r="BC43" s="14">
        <f t="shared" si="34"/>
        <v>138.29661974322559</v>
      </c>
      <c r="BD43" s="14">
        <f t="shared" si="34"/>
        <v>144.84855264506308</v>
      </c>
      <c r="BE43" s="38"/>
      <c r="BF43" s="38"/>
      <c r="BH43" s="16"/>
      <c r="BI43" s="16"/>
      <c r="BK43" s="23"/>
    </row>
    <row r="44" spans="2:63" x14ac:dyDescent="0.25">
      <c r="B44" s="47" t="s">
        <v>5</v>
      </c>
      <c r="C44" s="48"/>
      <c r="D44" s="48"/>
      <c r="E44" s="44"/>
      <c r="F44" s="44"/>
      <c r="G44" s="44"/>
      <c r="H44" s="44"/>
      <c r="I44" s="44"/>
      <c r="J44" s="44"/>
      <c r="K44" s="44"/>
      <c r="L44" s="44"/>
      <c r="M44" s="45">
        <v>6.5425467671709967</v>
      </c>
      <c r="N44" s="45">
        <v>1.400225419671943</v>
      </c>
      <c r="O44" s="45">
        <v>0.77229638497572906</v>
      </c>
      <c r="P44" s="45">
        <v>2.9103122732302111</v>
      </c>
      <c r="Q44" s="45">
        <v>4.0809312334060124</v>
      </c>
      <c r="R44" s="46">
        <v>5.1680884203846702</v>
      </c>
      <c r="S44" s="46">
        <v>6.3534344449348659</v>
      </c>
      <c r="T44" s="46">
        <v>7.1453060760741955</v>
      </c>
      <c r="U44" s="46">
        <v>8.145838020201662</v>
      </c>
      <c r="V44" s="46">
        <v>8.7510272353619953</v>
      </c>
      <c r="Y44" s="47" t="s">
        <v>5</v>
      </c>
      <c r="Z44" s="51"/>
      <c r="AA44" s="19"/>
      <c r="AB44" s="19"/>
      <c r="AC44" s="19"/>
      <c r="AD44" s="19"/>
      <c r="AE44" s="19"/>
      <c r="AF44" s="19"/>
      <c r="AG44" s="19"/>
      <c r="AH44" s="19"/>
      <c r="AI44" s="19"/>
      <c r="AJ44" s="19">
        <f t="shared" si="33"/>
        <v>-0.78598159562298364</v>
      </c>
      <c r="AK44" s="19">
        <f t="shared" si="33"/>
        <v>-0.44844853255365891</v>
      </c>
      <c r="AL44" s="19">
        <f t="shared" si="33"/>
        <v>2.768387797544428</v>
      </c>
      <c r="AM44" s="19">
        <f t="shared" si="33"/>
        <v>0.40223139315442213</v>
      </c>
      <c r="AN44" s="20">
        <f t="shared" si="33"/>
        <v>0.26639929094597825</v>
      </c>
      <c r="AO44" s="20">
        <f t="shared" si="33"/>
        <v>0.22935869670394848</v>
      </c>
      <c r="AP44" s="20">
        <f t="shared" si="33"/>
        <v>0.12463678314500148</v>
      </c>
      <c r="AQ44" s="20">
        <f t="shared" si="33"/>
        <v>0.14002646401358687</v>
      </c>
      <c r="AR44" s="20">
        <f t="shared" si="33"/>
        <v>7.4294285457121134E-2</v>
      </c>
      <c r="AS44" s="19"/>
      <c r="AU44" s="47" t="s">
        <v>5</v>
      </c>
      <c r="AV44" s="21">
        <f t="shared" si="34"/>
        <v>21.40184043770163</v>
      </c>
      <c r="AW44" s="21">
        <f t="shared" si="34"/>
        <v>11.804216499466778</v>
      </c>
      <c r="AX44" s="21">
        <f t="shared" si="34"/>
        <v>44.4828654161632</v>
      </c>
      <c r="AY44" s="21">
        <f t="shared" si="34"/>
        <v>62.375270344007191</v>
      </c>
      <c r="AZ44" s="22">
        <f t="shared" si="34"/>
        <v>78.991998136214406</v>
      </c>
      <c r="BA44" s="22">
        <f t="shared" si="34"/>
        <v>97.109499878777271</v>
      </c>
      <c r="BB44" s="22">
        <f t="shared" si="34"/>
        <v>109.212915556488</v>
      </c>
      <c r="BC44" s="22">
        <f t="shared" si="34"/>
        <v>124.50561394647745</v>
      </c>
      <c r="BD44" s="22">
        <f t="shared" si="34"/>
        <v>133.75566957003116</v>
      </c>
      <c r="BE44" s="38"/>
      <c r="BF44" s="38"/>
      <c r="BH44" s="16"/>
      <c r="BI44" s="16"/>
      <c r="BK44" s="23"/>
    </row>
    <row r="45" spans="2:63" x14ac:dyDescent="0.25">
      <c r="B45" s="47" t="s">
        <v>6</v>
      </c>
      <c r="C45" s="48"/>
      <c r="D45" s="48"/>
      <c r="E45" s="44"/>
      <c r="F45" s="44"/>
      <c r="G45" s="44"/>
      <c r="H45" s="44"/>
      <c r="I45" s="44"/>
      <c r="J45" s="44"/>
      <c r="K45" s="44"/>
      <c r="L45" s="44"/>
      <c r="M45" s="45">
        <v>21.594269232828999</v>
      </c>
      <c r="N45" s="45">
        <v>3.8997334225033038</v>
      </c>
      <c r="O45" s="45">
        <v>4.401555447454041</v>
      </c>
      <c r="P45" s="45">
        <v>14.675684676544893</v>
      </c>
      <c r="Q45" s="45">
        <v>18.467808185571201</v>
      </c>
      <c r="R45" s="46">
        <v>22.645422180913688</v>
      </c>
      <c r="S45" s="46">
        <v>26.242461926744848</v>
      </c>
      <c r="T45" s="46">
        <v>29.32706269163015</v>
      </c>
      <c r="U45" s="46">
        <v>30.766427411169392</v>
      </c>
      <c r="V45" s="46">
        <v>32.004743501042533</v>
      </c>
      <c r="Y45" s="47" t="s">
        <v>6</v>
      </c>
      <c r="Z45" s="51"/>
      <c r="AA45" s="19"/>
      <c r="AB45" s="19"/>
      <c r="AC45" s="19"/>
      <c r="AD45" s="19"/>
      <c r="AE45" s="19"/>
      <c r="AF45" s="19"/>
      <c r="AG45" s="19"/>
      <c r="AH45" s="19"/>
      <c r="AI45" s="19"/>
      <c r="AJ45" s="19">
        <f t="shared" si="33"/>
        <v>-0.81940887276821217</v>
      </c>
      <c r="AK45" s="19">
        <f t="shared" si="33"/>
        <v>0.1286811098561218</v>
      </c>
      <c r="AL45" s="19">
        <f t="shared" si="33"/>
        <v>2.3342042038874329</v>
      </c>
      <c r="AM45" s="19">
        <f t="shared" si="33"/>
        <v>0.25839499775346009</v>
      </c>
      <c r="AN45" s="20">
        <f t="shared" si="33"/>
        <v>0.22621060135368065</v>
      </c>
      <c r="AO45" s="20">
        <f t="shared" si="33"/>
        <v>0.15884180551347216</v>
      </c>
      <c r="AP45" s="20">
        <f t="shared" si="33"/>
        <v>0.11754235458151308</v>
      </c>
      <c r="AQ45" s="20">
        <f t="shared" si="33"/>
        <v>4.9079743671364362E-2</v>
      </c>
      <c r="AR45" s="20">
        <f t="shared" si="33"/>
        <v>4.0248939967062469E-2</v>
      </c>
      <c r="AS45" s="19"/>
      <c r="AU45" s="47" t="s">
        <v>6</v>
      </c>
      <c r="AV45" s="21">
        <f t="shared" si="34"/>
        <v>18.059112723178789</v>
      </c>
      <c r="AW45" s="21">
        <f t="shared" si="34"/>
        <v>20.382979391414239</v>
      </c>
      <c r="AX45" s="21">
        <f t="shared" si="34"/>
        <v>67.961015574604261</v>
      </c>
      <c r="AY45" s="21">
        <f t="shared" si="34"/>
        <v>85.521802041327007</v>
      </c>
      <c r="AZ45" s="22">
        <f t="shared" si="34"/>
        <v>104.86774030994602</v>
      </c>
      <c r="BA45" s="22">
        <f t="shared" si="34"/>
        <v>121.52512152089578</v>
      </c>
      <c r="BB45" s="22">
        <f t="shared" si="34"/>
        <v>135.80947044526638</v>
      </c>
      <c r="BC45" s="22">
        <f t="shared" si="34"/>
        <v>142.47496444286381</v>
      </c>
      <c r="BD45" s="22">
        <f t="shared" si="34"/>
        <v>148.20943073353399</v>
      </c>
      <c r="BE45" s="38"/>
      <c r="BF45" s="38"/>
      <c r="BH45" s="16"/>
      <c r="BI45" s="16"/>
      <c r="BK45" s="23"/>
    </row>
    <row r="46" spans="2:63" ht="4.05" customHeight="1" x14ac:dyDescent="0.25"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3"/>
      <c r="R46" s="53"/>
      <c r="S46" s="53"/>
      <c r="T46" s="53"/>
      <c r="U46" s="53"/>
      <c r="V46" s="53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3"/>
      <c r="AN46" s="53"/>
      <c r="AO46" s="53"/>
      <c r="AP46" s="53"/>
      <c r="AQ46" s="53"/>
      <c r="AR46" s="53"/>
      <c r="AX46" s="52"/>
      <c r="AY46" s="53"/>
      <c r="AZ46" s="53"/>
      <c r="BA46" s="53"/>
      <c r="BB46" s="53"/>
      <c r="BC46" s="53"/>
      <c r="BD46" s="53"/>
      <c r="BK46" s="23"/>
    </row>
    <row r="47" spans="2:63" x14ac:dyDescent="0.25">
      <c r="B47" s="54" t="s">
        <v>22</v>
      </c>
      <c r="C47" s="54"/>
      <c r="D47" s="54"/>
      <c r="E47" s="55"/>
      <c r="Y47" s="54"/>
      <c r="Z47" s="54"/>
      <c r="AA47" s="55"/>
      <c r="AU47" s="54"/>
      <c r="AV47" s="54"/>
      <c r="AW47" s="54"/>
      <c r="AX47" s="55"/>
    </row>
    <row r="49" spans="2:56" x14ac:dyDescent="0.25">
      <c r="K49" s="2" t="s">
        <v>23</v>
      </c>
    </row>
    <row r="50" spans="2:56" ht="15.6" x14ac:dyDescent="0.3">
      <c r="B50" s="102" t="s">
        <v>24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"/>
      <c r="U50" s="1"/>
      <c r="V50" s="1"/>
      <c r="Y50" s="102" t="s">
        <v>25</v>
      </c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"/>
      <c r="AQ50" s="1"/>
      <c r="AR50" s="1"/>
      <c r="AS50" s="1"/>
      <c r="AU50" s="4" t="s">
        <v>26</v>
      </c>
      <c r="AV50" s="4"/>
      <c r="AW50" s="4"/>
      <c r="AX50" s="4"/>
      <c r="AY50" s="4"/>
      <c r="AZ50" s="4"/>
      <c r="BA50" s="4"/>
      <c r="BB50" s="1"/>
      <c r="BC50" s="1"/>
      <c r="BD50" s="1"/>
    </row>
    <row r="51" spans="2:56" ht="15.6" x14ac:dyDescent="0.3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"/>
      <c r="R51" s="3" t="s">
        <v>3</v>
      </c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N51" s="3" t="s">
        <v>3</v>
      </c>
      <c r="AV51" s="4"/>
      <c r="AW51" s="4"/>
      <c r="AX51" s="4"/>
      <c r="AZ51" s="3" t="s">
        <v>3</v>
      </c>
      <c r="BA51" s="4"/>
      <c r="BB51" s="4"/>
      <c r="BC51" s="4"/>
      <c r="BD51" s="4"/>
    </row>
    <row r="52" spans="2:56" ht="4.05" customHeight="1" x14ac:dyDescent="0.3">
      <c r="B52" s="4"/>
      <c r="Y52" s="4" t="s">
        <v>23</v>
      </c>
      <c r="AU52" s="4" t="s">
        <v>23</v>
      </c>
    </row>
    <row r="53" spans="2:56" x14ac:dyDescent="0.25">
      <c r="B53" s="56"/>
      <c r="C53" s="5">
        <v>2009</v>
      </c>
      <c r="D53" s="5">
        <f>C53+1</f>
        <v>2010</v>
      </c>
      <c r="E53" s="5">
        <f t="shared" ref="E53:Q53" si="37">D53+1</f>
        <v>2011</v>
      </c>
      <c r="F53" s="5">
        <f t="shared" si="37"/>
        <v>2012</v>
      </c>
      <c r="G53" s="5">
        <f t="shared" si="37"/>
        <v>2013</v>
      </c>
      <c r="H53" s="5">
        <f t="shared" si="37"/>
        <v>2014</v>
      </c>
      <c r="I53" s="5">
        <f t="shared" si="37"/>
        <v>2015</v>
      </c>
      <c r="J53" s="5">
        <f t="shared" si="37"/>
        <v>2016</v>
      </c>
      <c r="K53" s="5">
        <f t="shared" si="37"/>
        <v>2017</v>
      </c>
      <c r="L53" s="5">
        <f t="shared" si="37"/>
        <v>2018</v>
      </c>
      <c r="M53" s="5">
        <f t="shared" si="37"/>
        <v>2019</v>
      </c>
      <c r="N53" s="5">
        <f t="shared" si="37"/>
        <v>2020</v>
      </c>
      <c r="O53" s="5">
        <f t="shared" si="37"/>
        <v>2021</v>
      </c>
      <c r="P53" s="5">
        <f t="shared" si="37"/>
        <v>2022</v>
      </c>
      <c r="Q53" s="5">
        <f t="shared" si="37"/>
        <v>2023</v>
      </c>
      <c r="R53" s="6">
        <f>Q53+1</f>
        <v>2024</v>
      </c>
      <c r="S53" s="6">
        <f>R53+1</f>
        <v>2025</v>
      </c>
      <c r="T53" s="6">
        <f>S53+1</f>
        <v>2026</v>
      </c>
      <c r="U53" s="6">
        <f>T53+1</f>
        <v>2027</v>
      </c>
      <c r="V53" s="6">
        <f>U53+1</f>
        <v>2028</v>
      </c>
      <c r="Y53" s="56"/>
      <c r="Z53" s="5">
        <v>2010</v>
      </c>
      <c r="AA53" s="5">
        <f t="shared" ref="AA53:AM53" si="38">Z53+1</f>
        <v>2011</v>
      </c>
      <c r="AB53" s="5">
        <f t="shared" si="38"/>
        <v>2012</v>
      </c>
      <c r="AC53" s="5">
        <f t="shared" si="38"/>
        <v>2013</v>
      </c>
      <c r="AD53" s="5">
        <f t="shared" si="38"/>
        <v>2014</v>
      </c>
      <c r="AE53" s="5">
        <f t="shared" si="38"/>
        <v>2015</v>
      </c>
      <c r="AF53" s="5">
        <f t="shared" si="38"/>
        <v>2016</v>
      </c>
      <c r="AG53" s="5">
        <f t="shared" si="38"/>
        <v>2017</v>
      </c>
      <c r="AH53" s="5">
        <f t="shared" si="38"/>
        <v>2018</v>
      </c>
      <c r="AI53" s="5">
        <f t="shared" si="38"/>
        <v>2019</v>
      </c>
      <c r="AJ53" s="5">
        <f t="shared" si="38"/>
        <v>2020</v>
      </c>
      <c r="AK53" s="5">
        <f t="shared" si="38"/>
        <v>2021</v>
      </c>
      <c r="AL53" s="5">
        <f t="shared" si="38"/>
        <v>2022</v>
      </c>
      <c r="AM53" s="5">
        <f t="shared" si="38"/>
        <v>2023</v>
      </c>
      <c r="AN53" s="6">
        <f>AM53+1</f>
        <v>2024</v>
      </c>
      <c r="AO53" s="6">
        <f>AN53+1</f>
        <v>2025</v>
      </c>
      <c r="AP53" s="6">
        <f>AO53+1</f>
        <v>2026</v>
      </c>
      <c r="AQ53" s="6">
        <f>AP53+1</f>
        <v>2027</v>
      </c>
      <c r="AR53" s="6">
        <f>AQ53+1</f>
        <v>2028</v>
      </c>
      <c r="AS53" s="7"/>
      <c r="AU53" s="56"/>
      <c r="AV53" s="5">
        <v>2020</v>
      </c>
      <c r="AW53" s="5">
        <f t="shared" ref="AW53:BD53" si="39">AV53+1</f>
        <v>2021</v>
      </c>
      <c r="AX53" s="5">
        <f t="shared" si="39"/>
        <v>2022</v>
      </c>
      <c r="AY53" s="6">
        <f t="shared" si="39"/>
        <v>2023</v>
      </c>
      <c r="AZ53" s="6">
        <f t="shared" si="39"/>
        <v>2024</v>
      </c>
      <c r="BA53" s="6">
        <f t="shared" si="39"/>
        <v>2025</v>
      </c>
      <c r="BB53" s="6">
        <f t="shared" si="39"/>
        <v>2026</v>
      </c>
      <c r="BC53" s="6">
        <f t="shared" si="39"/>
        <v>2027</v>
      </c>
      <c r="BD53" s="6">
        <f t="shared" si="39"/>
        <v>2028</v>
      </c>
    </row>
    <row r="54" spans="2:56" x14ac:dyDescent="0.25">
      <c r="B54" s="56"/>
      <c r="C54" s="56"/>
      <c r="R54" s="8"/>
      <c r="S54" s="8"/>
      <c r="T54" s="8"/>
      <c r="U54" s="8"/>
      <c r="V54" s="8"/>
      <c r="Y54" s="56"/>
      <c r="AN54" s="8"/>
      <c r="AO54" s="8"/>
      <c r="AP54" s="8"/>
      <c r="AQ54" s="8"/>
      <c r="AR54" s="8"/>
      <c r="AU54" s="56"/>
      <c r="AV54" s="56"/>
      <c r="AY54" s="8"/>
      <c r="AZ54" s="8"/>
      <c r="BA54" s="8"/>
      <c r="BB54" s="8"/>
      <c r="BC54" s="8"/>
      <c r="BD54" s="8"/>
    </row>
    <row r="55" spans="2:56" x14ac:dyDescent="0.25">
      <c r="B55" s="56" t="s">
        <v>8</v>
      </c>
      <c r="C55" s="57">
        <v>138.5390008113207</v>
      </c>
      <c r="D55" s="57">
        <v>155.45300137144113</v>
      </c>
      <c r="E55" s="57">
        <v>164.38100130805603</v>
      </c>
      <c r="F55" s="57">
        <v>172.47999989530774</v>
      </c>
      <c r="G55" s="57">
        <v>184.24402810658535</v>
      </c>
      <c r="H55" s="57">
        <v>191.8076608036597</v>
      </c>
      <c r="I55" s="57">
        <v>202.05743268127219</v>
      </c>
      <c r="J55" s="57">
        <v>206.40285013222072</v>
      </c>
      <c r="K55" s="57">
        <v>210.93095191767392</v>
      </c>
      <c r="L55" s="57">
        <v>216.1728088269584</v>
      </c>
      <c r="M55" s="57">
        <v>220.75544895660056</v>
      </c>
      <c r="N55" s="57">
        <v>120.79141745494412</v>
      </c>
      <c r="O55" s="58">
        <v>183.07177221146821</v>
      </c>
      <c r="P55" s="58">
        <v>209.08732408164042</v>
      </c>
      <c r="Q55" s="58">
        <v>209.84187825908839</v>
      </c>
      <c r="R55" s="59">
        <v>210.71340885954089</v>
      </c>
      <c r="S55" s="59">
        <v>214.10874077091566</v>
      </c>
      <c r="T55" s="59">
        <v>218.40658224911752</v>
      </c>
      <c r="U55" s="59">
        <v>221.40329068771132</v>
      </c>
      <c r="V55" s="59">
        <v>226.95742453148429</v>
      </c>
      <c r="Y55" s="56" t="s">
        <v>8</v>
      </c>
      <c r="Z55" s="60">
        <f t="shared" ref="Z55:AR55" si="40">D55/C55-1</f>
        <v>0.12208836833720182</v>
      </c>
      <c r="AA55" s="60">
        <f t="shared" si="40"/>
        <v>5.7432148995838483E-2</v>
      </c>
      <c r="AB55" s="60">
        <f t="shared" si="40"/>
        <v>4.9269675466168339E-2</v>
      </c>
      <c r="AC55" s="60">
        <f t="shared" si="40"/>
        <v>6.8205172880439147E-2</v>
      </c>
      <c r="AD55" s="60">
        <f t="shared" si="40"/>
        <v>4.1052254310781633E-2</v>
      </c>
      <c r="AE55" s="60">
        <f t="shared" si="40"/>
        <v>5.3437760695619341E-2</v>
      </c>
      <c r="AF55" s="60">
        <f t="shared" si="40"/>
        <v>2.1505853030425515E-2</v>
      </c>
      <c r="AG55" s="60">
        <f t="shared" si="40"/>
        <v>2.1938174703268531E-2</v>
      </c>
      <c r="AH55" s="60">
        <f t="shared" si="40"/>
        <v>2.4851056052363374E-2</v>
      </c>
      <c r="AI55" s="60">
        <f t="shared" si="40"/>
        <v>2.1198966486624338E-2</v>
      </c>
      <c r="AJ55" s="11">
        <f t="shared" si="40"/>
        <v>-0.45282701729056241</v>
      </c>
      <c r="AK55" s="11">
        <f t="shared" si="40"/>
        <v>0.51560248293099975</v>
      </c>
      <c r="AL55" s="11">
        <f t="shared" si="40"/>
        <v>0.14210575205510856</v>
      </c>
      <c r="AM55" s="11">
        <f t="shared" si="40"/>
        <v>3.6087992457800588E-3</v>
      </c>
      <c r="AN55" s="12">
        <f t="shared" si="40"/>
        <v>4.1532729676410085E-3</v>
      </c>
      <c r="AO55" s="12">
        <f t="shared" si="40"/>
        <v>1.6113506633258723E-2</v>
      </c>
      <c r="AP55" s="12">
        <f t="shared" si="40"/>
        <v>2.0073171523624644E-2</v>
      </c>
      <c r="AQ55" s="12">
        <f t="shared" si="40"/>
        <v>1.372077896066215E-2</v>
      </c>
      <c r="AR55" s="12">
        <f t="shared" si="40"/>
        <v>2.5086049202435179E-2</v>
      </c>
      <c r="AS55" s="11"/>
      <c r="AU55" s="56" t="s">
        <v>8</v>
      </c>
      <c r="AV55" s="13">
        <f t="shared" ref="AV55:BD55" si="41">100*N55/$M55</f>
        <v>54.717298270943758</v>
      </c>
      <c r="AW55" s="13">
        <f t="shared" si="41"/>
        <v>82.929673118718441</v>
      </c>
      <c r="AX55" s="13">
        <f t="shared" si="41"/>
        <v>94.714456684938241</v>
      </c>
      <c r="AY55" s="14">
        <f t="shared" si="41"/>
        <v>95.056262144787325</v>
      </c>
      <c r="AZ55" s="14">
        <f t="shared" si="41"/>
        <v>95.451056748758276</v>
      </c>
      <c r="BA55" s="14">
        <f t="shared" si="41"/>
        <v>96.989107984830937</v>
      </c>
      <c r="BB55" s="14">
        <f t="shared" si="41"/>
        <v>98.935986985333798</v>
      </c>
      <c r="BC55" s="14">
        <f t="shared" si="41"/>
        <v>100.29346579401449</v>
      </c>
      <c r="BD55" s="14">
        <f t="shared" si="41"/>
        <v>102.80943261160589</v>
      </c>
    </row>
    <row r="56" spans="2:56" ht="4.05" customHeight="1" x14ac:dyDescent="0.25">
      <c r="B56" s="56"/>
      <c r="C56" s="56"/>
      <c r="R56" s="8"/>
      <c r="S56" s="8"/>
      <c r="T56" s="8"/>
      <c r="U56" s="8"/>
      <c r="V56" s="8"/>
      <c r="Y56" s="56"/>
      <c r="AJ56" s="26"/>
      <c r="AK56" s="26"/>
      <c r="AL56" s="26"/>
      <c r="AM56" s="26"/>
      <c r="AN56" s="27"/>
      <c r="AO56" s="27"/>
      <c r="AP56" s="27"/>
      <c r="AQ56" s="27"/>
      <c r="AR56" s="27"/>
      <c r="AS56" s="26"/>
      <c r="AU56" s="56"/>
      <c r="AV56" s="21"/>
      <c r="AW56" s="21"/>
      <c r="AX56" s="21"/>
      <c r="AY56" s="22"/>
      <c r="AZ56" s="22"/>
      <c r="BA56" s="22"/>
      <c r="BB56" s="22"/>
      <c r="BC56" s="22"/>
      <c r="BD56" s="22"/>
    </row>
    <row r="57" spans="2:56" outlineLevel="1" x14ac:dyDescent="0.25">
      <c r="B57" s="43" t="s">
        <v>27</v>
      </c>
      <c r="C57" s="61"/>
      <c r="M57" s="62">
        <v>126.37304793406194</v>
      </c>
      <c r="N57" s="62">
        <v>84.902830514454521</v>
      </c>
      <c r="O57" s="62">
        <v>101.63178631639249</v>
      </c>
      <c r="P57" s="62">
        <v>117.39064787965428</v>
      </c>
      <c r="Q57" s="62">
        <v>117.46702264136907</v>
      </c>
      <c r="R57" s="63">
        <v>117.72602088464303</v>
      </c>
      <c r="S57" s="63">
        <v>119.85114469913781</v>
      </c>
      <c r="T57" s="63">
        <v>122.33263463328041</v>
      </c>
      <c r="U57" s="63">
        <v>123.78819818085188</v>
      </c>
      <c r="V57" s="63">
        <v>126.55842283508532</v>
      </c>
      <c r="Y57" s="43" t="s">
        <v>27</v>
      </c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11">
        <f t="shared" ref="AJ57:AR57" si="42">N57/M57-1</f>
        <v>-0.32815713554084303</v>
      </c>
      <c r="AK57" s="11">
        <f t="shared" si="42"/>
        <v>0.19703649101651455</v>
      </c>
      <c r="AL57" s="11">
        <f t="shared" si="42"/>
        <v>0.15505839397727872</v>
      </c>
      <c r="AM57" s="11">
        <f t="shared" si="42"/>
        <v>6.5060346027800975E-4</v>
      </c>
      <c r="AN57" s="12">
        <f t="shared" si="42"/>
        <v>2.2048591804757489E-3</v>
      </c>
      <c r="AO57" s="12">
        <f t="shared" si="42"/>
        <v>1.8051436704695334E-2</v>
      </c>
      <c r="AP57" s="12">
        <f t="shared" si="42"/>
        <v>2.0704766236249839E-2</v>
      </c>
      <c r="AQ57" s="12">
        <f t="shared" si="42"/>
        <v>1.1898407583020187E-2</v>
      </c>
      <c r="AR57" s="12">
        <f t="shared" si="42"/>
        <v>2.2378746075504052E-2</v>
      </c>
      <c r="AS57" s="11"/>
      <c r="AU57" s="43" t="s">
        <v>27</v>
      </c>
      <c r="AV57" s="13">
        <f t="shared" ref="AV57:BD57" si="43">100*N57/$M57</f>
        <v>67.184286445915703</v>
      </c>
      <c r="AW57" s="13">
        <f t="shared" si="43"/>
        <v>80.422042498667309</v>
      </c>
      <c r="AX57" s="13">
        <f t="shared" si="43"/>
        <v>92.8921552488831</v>
      </c>
      <c r="AY57" s="14">
        <f t="shared" si="43"/>
        <v>92.952591206520722</v>
      </c>
      <c r="AZ57" s="14">
        <f t="shared" si="43"/>
        <v>93.157538580591421</v>
      </c>
      <c r="BA57" s="14">
        <f t="shared" si="43"/>
        <v>94.839165991844169</v>
      </c>
      <c r="BB57" s="14">
        <f t="shared" si="43"/>
        <v>96.802788753746199</v>
      </c>
      <c r="BC57" s="14">
        <f t="shared" si="43"/>
        <v>97.954587789511294</v>
      </c>
      <c r="BD57" s="14">
        <f t="shared" si="43"/>
        <v>100.14668863658342</v>
      </c>
    </row>
    <row r="58" spans="2:56" ht="4.05" customHeight="1" outlineLevel="1" x14ac:dyDescent="0.25">
      <c r="B58" s="43"/>
      <c r="C58" s="61"/>
      <c r="M58" s="64"/>
      <c r="R58" s="8"/>
      <c r="S58" s="8"/>
      <c r="T58" s="8"/>
      <c r="U58" s="8"/>
      <c r="V58" s="8"/>
      <c r="Y58" s="43"/>
      <c r="AJ58" s="26"/>
      <c r="AK58" s="26"/>
      <c r="AL58" s="26"/>
      <c r="AM58" s="26"/>
      <c r="AN58" s="27"/>
      <c r="AO58" s="27"/>
      <c r="AP58" s="27"/>
      <c r="AQ58" s="27"/>
      <c r="AR58" s="27"/>
      <c r="AS58" s="26"/>
      <c r="AU58" s="43"/>
      <c r="AV58" s="21"/>
      <c r="AW58" s="21"/>
      <c r="AX58" s="21"/>
      <c r="AY58" s="22"/>
      <c r="AZ58" s="22"/>
      <c r="BA58" s="22"/>
      <c r="BB58" s="22"/>
      <c r="BC58" s="22"/>
      <c r="BD58" s="22"/>
    </row>
    <row r="59" spans="2:56" outlineLevel="1" x14ac:dyDescent="0.25">
      <c r="B59" s="43" t="s">
        <v>28</v>
      </c>
      <c r="C59" s="56"/>
      <c r="M59" s="62">
        <v>41.106538462092608</v>
      </c>
      <c r="N59" s="62">
        <v>13.995912046045948</v>
      </c>
      <c r="O59" s="62">
        <v>35.554586404704551</v>
      </c>
      <c r="P59" s="62">
        <v>40.257056236129579</v>
      </c>
      <c r="Q59" s="62">
        <v>40.4554438259159</v>
      </c>
      <c r="R59" s="63">
        <v>40.665451912032793</v>
      </c>
      <c r="S59" s="63">
        <v>41.159142031469223</v>
      </c>
      <c r="T59" s="63">
        <v>41.771024698255218</v>
      </c>
      <c r="U59" s="63">
        <v>42.413750458188744</v>
      </c>
      <c r="V59" s="63">
        <v>43.384609948326954</v>
      </c>
      <c r="Y59" s="43" t="s">
        <v>28</v>
      </c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11">
        <f t="shared" ref="AJ59:AR65" si="44">N59/M59-1</f>
        <v>-0.65952102585936256</v>
      </c>
      <c r="AK59" s="11">
        <f t="shared" si="44"/>
        <v>1.5403550899528016</v>
      </c>
      <c r="AL59" s="11">
        <f t="shared" si="44"/>
        <v>0.13226056908379058</v>
      </c>
      <c r="AM59" s="11">
        <f t="shared" si="44"/>
        <v>4.9280202860007005E-3</v>
      </c>
      <c r="AN59" s="12">
        <f t="shared" si="44"/>
        <v>5.1910958391800932E-3</v>
      </c>
      <c r="AO59" s="12">
        <f t="shared" si="44"/>
        <v>1.2140283612349201E-2</v>
      </c>
      <c r="AP59" s="12">
        <f t="shared" si="44"/>
        <v>1.4866263886603059E-2</v>
      </c>
      <c r="AQ59" s="12">
        <f t="shared" si="44"/>
        <v>1.5386880369261613E-2</v>
      </c>
      <c r="AR59" s="12">
        <f t="shared" si="44"/>
        <v>2.2890206115945277E-2</v>
      </c>
      <c r="AS59" s="11"/>
      <c r="AU59" s="43" t="s">
        <v>28</v>
      </c>
      <c r="AV59" s="13">
        <f t="shared" ref="AV59:BD65" si="45">100*N59/$M59</f>
        <v>34.047897414063748</v>
      </c>
      <c r="AW59" s="13">
        <f t="shared" si="45"/>
        <v>86.493749498007659</v>
      </c>
      <c r="AX59" s="13">
        <f t="shared" si="45"/>
        <v>97.933462028804982</v>
      </c>
      <c r="AY59" s="14">
        <f t="shared" si="45"/>
        <v>98.416080116361215</v>
      </c>
      <c r="AZ59" s="14">
        <f t="shared" si="45"/>
        <v>98.926967420361677</v>
      </c>
      <c r="BA59" s="14">
        <f t="shared" si="45"/>
        <v>100.12796886175448</v>
      </c>
      <c r="BB59" s="14">
        <f t="shared" si="45"/>
        <v>101.61649766928291</v>
      </c>
      <c r="BC59" s="14">
        <f t="shared" si="45"/>
        <v>103.18005856246351</v>
      </c>
      <c r="BD59" s="14">
        <f t="shared" si="45"/>
        <v>105.54187137001361</v>
      </c>
    </row>
    <row r="60" spans="2:56" outlineLevel="1" x14ac:dyDescent="0.25">
      <c r="B60" s="47" t="s">
        <v>29</v>
      </c>
      <c r="C60" s="56"/>
      <c r="M60" s="64">
        <v>12.319846041117485</v>
      </c>
      <c r="N60" s="64">
        <v>3.8948974888331156</v>
      </c>
      <c r="O60" s="64">
        <v>11.37115912789799</v>
      </c>
      <c r="P60" s="64">
        <v>13.127959279458302</v>
      </c>
      <c r="Q60" s="64">
        <v>13.154470225854185</v>
      </c>
      <c r="R60" s="65">
        <v>13.256222915426811</v>
      </c>
      <c r="S60" s="65">
        <v>13.432177068847054</v>
      </c>
      <c r="T60" s="65">
        <v>13.695060881535678</v>
      </c>
      <c r="U60" s="65">
        <v>13.908514170586059</v>
      </c>
      <c r="V60" s="65">
        <v>14.223484856439303</v>
      </c>
      <c r="Y60" s="47" t="s">
        <v>29</v>
      </c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19">
        <f t="shared" si="44"/>
        <v>-0.68385177251128826</v>
      </c>
      <c r="AK60" s="19">
        <f t="shared" si="44"/>
        <v>1.9195015171772107</v>
      </c>
      <c r="AL60" s="19">
        <f t="shared" si="44"/>
        <v>0.15449613639212756</v>
      </c>
      <c r="AM60" s="19">
        <f t="shared" si="44"/>
        <v>2.0194263123107792E-3</v>
      </c>
      <c r="AN60" s="20">
        <f t="shared" si="44"/>
        <v>7.7352175971814319E-3</v>
      </c>
      <c r="AO60" s="20">
        <f t="shared" si="44"/>
        <v>1.3273324878648296E-2</v>
      </c>
      <c r="AP60" s="20">
        <f t="shared" si="44"/>
        <v>1.9571199169070352E-2</v>
      </c>
      <c r="AQ60" s="20">
        <f t="shared" si="44"/>
        <v>1.5586151160391637E-2</v>
      </c>
      <c r="AR60" s="20">
        <f t="shared" si="44"/>
        <v>2.2645890279160641E-2</v>
      </c>
      <c r="AS60" s="19"/>
      <c r="AU60" s="47" t="s">
        <v>29</v>
      </c>
      <c r="AV60" s="21">
        <f t="shared" si="45"/>
        <v>31.614822748871177</v>
      </c>
      <c r="AW60" s="21">
        <f t="shared" si="45"/>
        <v>92.299522980618008</v>
      </c>
      <c r="AX60" s="21">
        <f t="shared" si="45"/>
        <v>106.55944267195986</v>
      </c>
      <c r="AY60" s="22">
        <f t="shared" si="45"/>
        <v>106.7746316143168</v>
      </c>
      <c r="AZ60" s="22">
        <f t="shared" si="45"/>
        <v>107.60055662371241</v>
      </c>
      <c r="BA60" s="22">
        <f t="shared" si="45"/>
        <v>109.02877376890234</v>
      </c>
      <c r="BB60" s="22">
        <f t="shared" si="45"/>
        <v>111.16259761549304</v>
      </c>
      <c r="BC60" s="22">
        <f t="shared" si="45"/>
        <v>112.8951946653099</v>
      </c>
      <c r="BD60" s="22">
        <f t="shared" si="45"/>
        <v>115.45180685674498</v>
      </c>
    </row>
    <row r="61" spans="2:56" outlineLevel="1" x14ac:dyDescent="0.25">
      <c r="B61" s="47" t="s">
        <v>30</v>
      </c>
      <c r="C61" s="56"/>
      <c r="M61" s="64">
        <v>4.0578004217356876</v>
      </c>
      <c r="N61" s="64">
        <v>1.3008608783003475</v>
      </c>
      <c r="O61" s="64">
        <v>3.3752100481970744</v>
      </c>
      <c r="P61" s="64">
        <v>3.7744311488132358</v>
      </c>
      <c r="Q61" s="64">
        <v>3.8057148693673155</v>
      </c>
      <c r="R61" s="65">
        <v>3.8242452787167758</v>
      </c>
      <c r="S61" s="65">
        <v>3.8385388286486872</v>
      </c>
      <c r="T61" s="65">
        <v>3.9092825326731124</v>
      </c>
      <c r="U61" s="65">
        <v>3.9685958861114585</v>
      </c>
      <c r="V61" s="65">
        <v>4.0561010790028025</v>
      </c>
      <c r="Y61" s="47" t="s">
        <v>30</v>
      </c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19">
        <f t="shared" si="44"/>
        <v>-0.679417235176905</v>
      </c>
      <c r="AK61" s="19">
        <f t="shared" si="44"/>
        <v>1.5945972428711888</v>
      </c>
      <c r="AL61" s="19">
        <f t="shared" si="44"/>
        <v>0.1182803721591823</v>
      </c>
      <c r="AM61" s="19">
        <f t="shared" si="44"/>
        <v>8.2883272526816931E-3</v>
      </c>
      <c r="AN61" s="20">
        <f t="shared" si="44"/>
        <v>4.8691008090526733E-3</v>
      </c>
      <c r="AO61" s="20">
        <f t="shared" si="44"/>
        <v>3.7376132779609605E-3</v>
      </c>
      <c r="AP61" s="20">
        <f t="shared" si="44"/>
        <v>1.8429852394987956E-2</v>
      </c>
      <c r="AQ61" s="20">
        <f t="shared" si="44"/>
        <v>1.5172439684933314E-2</v>
      </c>
      <c r="AR61" s="20">
        <f t="shared" si="44"/>
        <v>2.2049408758795019E-2</v>
      </c>
      <c r="AS61" s="19"/>
      <c r="AU61" s="47" t="s">
        <v>30</v>
      </c>
      <c r="AV61" s="21">
        <f t="shared" si="45"/>
        <v>32.058276482309495</v>
      </c>
      <c r="AW61" s="21">
        <f t="shared" si="45"/>
        <v>83.178315772202495</v>
      </c>
      <c r="AX61" s="21">
        <f t="shared" si="45"/>
        <v>93.016677917312578</v>
      </c>
      <c r="AY61" s="22">
        <f t="shared" si="45"/>
        <v>93.787630583848568</v>
      </c>
      <c r="AZ61" s="22">
        <f t="shared" si="45"/>
        <v>94.244292011803509</v>
      </c>
      <c r="BA61" s="22">
        <f t="shared" si="45"/>
        <v>94.596540728998875</v>
      </c>
      <c r="BB61" s="22">
        <f t="shared" si="45"/>
        <v>96.339941011710764</v>
      </c>
      <c r="BC61" s="22">
        <f t="shared" si="45"/>
        <v>97.801652955960989</v>
      </c>
      <c r="BD61" s="22">
        <f t="shared" si="45"/>
        <v>99.958121579272785</v>
      </c>
    </row>
    <row r="62" spans="2:56" outlineLevel="1" x14ac:dyDescent="0.25">
      <c r="B62" s="47" t="s">
        <v>31</v>
      </c>
      <c r="C62" s="56"/>
      <c r="M62" s="64">
        <v>10.028678540802387</v>
      </c>
      <c r="N62" s="64">
        <v>3.0784771530229094</v>
      </c>
      <c r="O62" s="64">
        <v>7.9074531483701422</v>
      </c>
      <c r="P62" s="64">
        <v>9.0225387652993216</v>
      </c>
      <c r="Q62" s="64">
        <v>9.0866586890101075</v>
      </c>
      <c r="R62" s="65">
        <v>9.0860019533983678</v>
      </c>
      <c r="S62" s="65">
        <v>9.1919074334090656</v>
      </c>
      <c r="T62" s="65">
        <v>9.2568893757422384</v>
      </c>
      <c r="U62" s="65">
        <v>9.3982384077963097</v>
      </c>
      <c r="V62" s="65">
        <v>9.6155616822264847</v>
      </c>
      <c r="Y62" s="47" t="s">
        <v>31</v>
      </c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19">
        <f t="shared" si="44"/>
        <v>-0.69303262234421936</v>
      </c>
      <c r="AK62" s="19">
        <f t="shared" si="44"/>
        <v>1.568624925673209</v>
      </c>
      <c r="AL62" s="19">
        <f t="shared" si="44"/>
        <v>0.14101703747166905</v>
      </c>
      <c r="AM62" s="19">
        <f t="shared" si="44"/>
        <v>7.1066387608542669E-3</v>
      </c>
      <c r="AN62" s="20">
        <f t="shared" si="44"/>
        <v>-7.2274708913022678E-5</v>
      </c>
      <c r="AO62" s="20">
        <f t="shared" si="44"/>
        <v>1.1655894479649209E-2</v>
      </c>
      <c r="AP62" s="20">
        <f t="shared" si="44"/>
        <v>7.0694730994558252E-3</v>
      </c>
      <c r="AQ62" s="20">
        <f t="shared" si="44"/>
        <v>1.5269603677502852E-2</v>
      </c>
      <c r="AR62" s="20">
        <f t="shared" si="44"/>
        <v>2.3123830764911757E-2</v>
      </c>
      <c r="AS62" s="19"/>
      <c r="AU62" s="47" t="s">
        <v>31</v>
      </c>
      <c r="AV62" s="21">
        <f t="shared" si="45"/>
        <v>30.69673776557806</v>
      </c>
      <c r="AW62" s="21">
        <f t="shared" si="45"/>
        <v>78.848405761517938</v>
      </c>
      <c r="AX62" s="21">
        <f t="shared" si="45"/>
        <v>89.967374351371276</v>
      </c>
      <c r="AY62" s="22">
        <f t="shared" si="45"/>
        <v>90.606739981149005</v>
      </c>
      <c r="AZ62" s="22">
        <f t="shared" si="45"/>
        <v>90.600191405391314</v>
      </c>
      <c r="BA62" s="22">
        <f t="shared" si="45"/>
        <v>91.656217676248588</v>
      </c>
      <c r="BB62" s="22">
        <f t="shared" si="45"/>
        <v>92.304178841508673</v>
      </c>
      <c r="BC62" s="22">
        <f t="shared" si="45"/>
        <v>93.713627070195869</v>
      </c>
      <c r="BD62" s="22">
        <f t="shared" si="45"/>
        <v>95.880645122933117</v>
      </c>
    </row>
    <row r="63" spans="2:56" outlineLevel="1" x14ac:dyDescent="0.25">
      <c r="B63" s="47" t="s">
        <v>32</v>
      </c>
      <c r="C63" s="56"/>
      <c r="M63" s="64">
        <v>5.1999789111769807</v>
      </c>
      <c r="N63" s="64">
        <v>2.1292246797558114</v>
      </c>
      <c r="O63" s="64">
        <v>4.4957868636630742</v>
      </c>
      <c r="P63" s="64">
        <v>5.0110298439347707</v>
      </c>
      <c r="Q63" s="64">
        <v>5.0453879381587026</v>
      </c>
      <c r="R63" s="65">
        <v>5.0692300773617136</v>
      </c>
      <c r="S63" s="65">
        <v>5.1219512495581645</v>
      </c>
      <c r="T63" s="65">
        <v>5.1493256514389563</v>
      </c>
      <c r="U63" s="65">
        <v>5.2146544606715421</v>
      </c>
      <c r="V63" s="65">
        <v>5.3221735179337335</v>
      </c>
      <c r="Y63" s="47" t="s">
        <v>32</v>
      </c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19">
        <f t="shared" si="44"/>
        <v>-0.59053205481676163</v>
      </c>
      <c r="AK63" s="19">
        <f t="shared" si="44"/>
        <v>1.1114666321539493</v>
      </c>
      <c r="AL63" s="19">
        <f t="shared" si="44"/>
        <v>0.11460573997315504</v>
      </c>
      <c r="AM63" s="19">
        <f t="shared" si="44"/>
        <v>6.85649363384222E-3</v>
      </c>
      <c r="AN63" s="20">
        <f t="shared" si="44"/>
        <v>4.725531415075368E-3</v>
      </c>
      <c r="AO63" s="20">
        <f t="shared" si="44"/>
        <v>1.0400232657005404E-2</v>
      </c>
      <c r="AP63" s="20">
        <f t="shared" si="44"/>
        <v>5.3445260501363556E-3</v>
      </c>
      <c r="AQ63" s="20">
        <f t="shared" si="44"/>
        <v>1.2686866913210304E-2</v>
      </c>
      <c r="AR63" s="20">
        <f t="shared" si="44"/>
        <v>2.0618635054937995E-2</v>
      </c>
      <c r="AS63" s="19"/>
      <c r="AU63" s="47" t="s">
        <v>32</v>
      </c>
      <c r="AV63" s="21">
        <f t="shared" si="45"/>
        <v>40.946794518323834</v>
      </c>
      <c r="AW63" s="21">
        <f t="shared" si="45"/>
        <v>86.457790319105015</v>
      </c>
      <c r="AX63" s="21">
        <f t="shared" si="45"/>
        <v>96.366349355069929</v>
      </c>
      <c r="AY63" s="22">
        <f t="shared" si="45"/>
        <v>97.027084615939572</v>
      </c>
      <c r="AZ63" s="22">
        <f t="shared" si="45"/>
        <v>97.485589152405367</v>
      </c>
      <c r="BA63" s="22">
        <f t="shared" si="45"/>
        <v>98.499461960295619</v>
      </c>
      <c r="BB63" s="22">
        <f t="shared" si="45"/>
        <v>99.025894900666842</v>
      </c>
      <c r="BC63" s="22">
        <f t="shared" si="45"/>
        <v>100.28222325023313</v>
      </c>
      <c r="BD63" s="22">
        <f t="shared" si="45"/>
        <v>102.34990581392752</v>
      </c>
    </row>
    <row r="64" spans="2:56" outlineLevel="1" x14ac:dyDescent="0.25">
      <c r="B64" s="47" t="s">
        <v>33</v>
      </c>
      <c r="C64" s="61"/>
      <c r="M64" s="64">
        <v>3.4042087582944642</v>
      </c>
      <c r="N64" s="64">
        <v>1.1147733556289565</v>
      </c>
      <c r="O64" s="64">
        <v>3.0588834527834181</v>
      </c>
      <c r="P64" s="64">
        <v>3.4234178406977578</v>
      </c>
      <c r="Q64" s="64">
        <v>3.425514024542557</v>
      </c>
      <c r="R64" s="65">
        <v>3.4386135354694956</v>
      </c>
      <c r="S64" s="65">
        <v>3.4903857413429562</v>
      </c>
      <c r="T64" s="65">
        <v>3.5530821550491454</v>
      </c>
      <c r="U64" s="65">
        <v>3.610708753047831</v>
      </c>
      <c r="V64" s="65">
        <v>3.6979655513235614</v>
      </c>
      <c r="Y64" s="47" t="s">
        <v>33</v>
      </c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19">
        <f t="shared" si="44"/>
        <v>-0.67253084790620576</v>
      </c>
      <c r="AK64" s="19">
        <f t="shared" si="44"/>
        <v>1.7439509899818089</v>
      </c>
      <c r="AL64" s="19">
        <f t="shared" si="44"/>
        <v>0.11917236911482632</v>
      </c>
      <c r="AM64" s="19">
        <f t="shared" si="44"/>
        <v>6.1230733212869204E-4</v>
      </c>
      <c r="AN64" s="20">
        <f t="shared" si="44"/>
        <v>3.8241008015396094E-3</v>
      </c>
      <c r="AO64" s="20">
        <f t="shared" si="44"/>
        <v>1.5056128099138588E-2</v>
      </c>
      <c r="AP64" s="20">
        <f t="shared" si="44"/>
        <v>1.7962603090988516E-2</v>
      </c>
      <c r="AQ64" s="20">
        <f t="shared" si="44"/>
        <v>1.6218763170672723E-2</v>
      </c>
      <c r="AR64" s="20">
        <f t="shared" si="44"/>
        <v>2.4166113703321113E-2</v>
      </c>
      <c r="AS64" s="19"/>
      <c r="AU64" s="47" t="s">
        <v>33</v>
      </c>
      <c r="AV64" s="21">
        <f t="shared" si="45"/>
        <v>32.746915209379431</v>
      </c>
      <c r="AW64" s="21">
        <f t="shared" si="45"/>
        <v>89.855930407627042</v>
      </c>
      <c r="AX64" s="21">
        <f t="shared" si="45"/>
        <v>100.5642745133209</v>
      </c>
      <c r="AY64" s="22">
        <f t="shared" si="45"/>
        <v>100.62585075595561</v>
      </c>
      <c r="AZ64" s="22">
        <f t="shared" si="45"/>
        <v>101.01065415248706</v>
      </c>
      <c r="BA64" s="22">
        <f t="shared" si="45"/>
        <v>102.5314835007847</v>
      </c>
      <c r="BB64" s="22">
        <f t="shared" si="45"/>
        <v>104.37321584323952</v>
      </c>
      <c r="BC64" s="22">
        <f t="shared" si="45"/>
        <v>106.06602031236254</v>
      </c>
      <c r="BD64" s="22">
        <f t="shared" si="45"/>
        <v>108.62922381928986</v>
      </c>
    </row>
    <row r="65" spans="2:56" outlineLevel="1" x14ac:dyDescent="0.25">
      <c r="B65" s="47" t="s">
        <v>34</v>
      </c>
      <c r="C65" s="56"/>
      <c r="M65" s="64">
        <v>6.0960257889656049</v>
      </c>
      <c r="N65" s="64">
        <v>2.4776784905048075</v>
      </c>
      <c r="O65" s="64">
        <v>5.3460937637928518</v>
      </c>
      <c r="P65" s="64">
        <v>5.8976793579261848</v>
      </c>
      <c r="Q65" s="64">
        <v>5.93769807898303</v>
      </c>
      <c r="R65" s="65">
        <v>5.9911381516596229</v>
      </c>
      <c r="S65" s="65">
        <v>6.0841817096632953</v>
      </c>
      <c r="T65" s="65">
        <v>6.207384101816082</v>
      </c>
      <c r="U65" s="65">
        <v>6.3130387799755407</v>
      </c>
      <c r="V65" s="65">
        <v>6.4693232614010689</v>
      </c>
      <c r="Y65" s="47" t="s">
        <v>34</v>
      </c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19">
        <f t="shared" si="44"/>
        <v>-0.59355839750716854</v>
      </c>
      <c r="AK65" s="19">
        <f t="shared" si="44"/>
        <v>1.1577027787425429</v>
      </c>
      <c r="AL65" s="19">
        <f t="shared" si="44"/>
        <v>0.10317544332443651</v>
      </c>
      <c r="AM65" s="19">
        <f t="shared" si="44"/>
        <v>6.7855030136663164E-3</v>
      </c>
      <c r="AN65" s="20">
        <f t="shared" si="44"/>
        <v>9.0001330424240855E-3</v>
      </c>
      <c r="AO65" s="20">
        <f t="shared" si="44"/>
        <v>1.5530197376252719E-2</v>
      </c>
      <c r="AP65" s="20">
        <f t="shared" si="44"/>
        <v>2.0249624030312718E-2</v>
      </c>
      <c r="AQ65" s="20">
        <f t="shared" si="44"/>
        <v>1.7020805612552259E-2</v>
      </c>
      <c r="AR65" s="20">
        <f t="shared" si="44"/>
        <v>2.47558247101618E-2</v>
      </c>
      <c r="AS65" s="19"/>
      <c r="AU65" s="47" t="s">
        <v>34</v>
      </c>
      <c r="AV65" s="21">
        <f t="shared" si="45"/>
        <v>40.644160249283146</v>
      </c>
      <c r="AW65" s="21">
        <f t="shared" si="45"/>
        <v>87.698017509535433</v>
      </c>
      <c r="AX65" s="21">
        <f t="shared" si="45"/>
        <v>96.746299344755954</v>
      </c>
      <c r="AY65" s="22">
        <f t="shared" si="45"/>
        <v>97.402771650520847</v>
      </c>
      <c r="AZ65" s="22">
        <f t="shared" si="45"/>
        <v>98.279409554076381</v>
      </c>
      <c r="BA65" s="22">
        <f t="shared" si="45"/>
        <v>99.80570818247277</v>
      </c>
      <c r="BB65" s="22">
        <f t="shared" si="45"/>
        <v>101.82673624924695</v>
      </c>
      <c r="BC65" s="22">
        <f t="shared" si="45"/>
        <v>103.55990933310601</v>
      </c>
      <c r="BD65" s="22">
        <f t="shared" si="45"/>
        <v>106.12362029555662</v>
      </c>
    </row>
    <row r="66" spans="2:56" ht="4.05" customHeight="1" outlineLevel="1" x14ac:dyDescent="0.25">
      <c r="B66" s="47"/>
      <c r="C66" s="56"/>
      <c r="M66" s="64"/>
      <c r="R66" s="8"/>
      <c r="S66" s="8"/>
      <c r="T66" s="8"/>
      <c r="U66" s="8"/>
      <c r="V66" s="8"/>
      <c r="Y66" s="47"/>
      <c r="AJ66" s="26"/>
      <c r="AK66" s="26"/>
      <c r="AL66" s="26"/>
      <c r="AM66" s="26"/>
      <c r="AN66" s="27"/>
      <c r="AO66" s="27"/>
      <c r="AP66" s="27"/>
      <c r="AQ66" s="27"/>
      <c r="AR66" s="27"/>
      <c r="AS66" s="26"/>
      <c r="AU66" s="47"/>
      <c r="AV66" s="21"/>
      <c r="AW66" s="21"/>
      <c r="AX66" s="21"/>
      <c r="AY66" s="22"/>
      <c r="AZ66" s="22"/>
      <c r="BA66" s="22"/>
      <c r="BB66" s="22"/>
      <c r="BC66" s="22"/>
      <c r="BD66" s="22"/>
    </row>
    <row r="67" spans="2:56" outlineLevel="1" x14ac:dyDescent="0.25">
      <c r="B67" s="43" t="s">
        <v>35</v>
      </c>
      <c r="C67" s="56"/>
      <c r="M67" s="62">
        <v>4.5841081760336255</v>
      </c>
      <c r="N67" s="62">
        <v>1.7456203120217715</v>
      </c>
      <c r="O67" s="62">
        <v>4.1527561317277231</v>
      </c>
      <c r="P67" s="62">
        <v>4.6774408860142325</v>
      </c>
      <c r="Q67" s="62">
        <v>4.7141254259877359</v>
      </c>
      <c r="R67" s="63">
        <v>4.7382495806917078</v>
      </c>
      <c r="S67" s="63">
        <v>4.7873600054491554</v>
      </c>
      <c r="T67" s="63">
        <v>4.8477711499733633</v>
      </c>
      <c r="U67" s="63">
        <v>4.9019788998216018</v>
      </c>
      <c r="V67" s="63">
        <v>5.0480196668594672</v>
      </c>
      <c r="Y67" s="43" t="s">
        <v>35</v>
      </c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11">
        <f t="shared" ref="AJ67:AR71" si="46">N67/M67-1</f>
        <v>-0.61920176291909412</v>
      </c>
      <c r="AK67" s="11">
        <f t="shared" si="46"/>
        <v>1.3789572698761825</v>
      </c>
      <c r="AL67" s="11">
        <f t="shared" si="46"/>
        <v>0.12634615124105975</v>
      </c>
      <c r="AM67" s="11">
        <f t="shared" si="46"/>
        <v>7.842865547096789E-3</v>
      </c>
      <c r="AN67" s="12">
        <f t="shared" si="46"/>
        <v>5.1174189322544805E-3</v>
      </c>
      <c r="AO67" s="12">
        <f t="shared" si="46"/>
        <v>1.0364676642946824E-2</v>
      </c>
      <c r="AP67" s="12">
        <f t="shared" si="46"/>
        <v>1.2618884824923571E-2</v>
      </c>
      <c r="AQ67" s="12">
        <f t="shared" si="46"/>
        <v>1.1181994399330542E-2</v>
      </c>
      <c r="AR67" s="12">
        <f t="shared" si="46"/>
        <v>2.9792206376730856E-2</v>
      </c>
      <c r="AS67" s="11"/>
      <c r="AU67" s="43" t="s">
        <v>35</v>
      </c>
      <c r="AV67" s="13">
        <f t="shared" ref="AV67:BD71" si="47">100*N67/$M67</f>
        <v>38.079823708090586</v>
      </c>
      <c r="AW67" s="13">
        <f t="shared" si="47"/>
        <v>90.590273445965508</v>
      </c>
      <c r="AX67" s="13">
        <f t="shared" si="47"/>
        <v>102.03600583573842</v>
      </c>
      <c r="AY67" s="14">
        <f t="shared" si="47"/>
        <v>102.83626051047092</v>
      </c>
      <c r="AZ67" s="14">
        <f t="shared" si="47"/>
        <v>103.36251673692945</v>
      </c>
      <c r="BA67" s="14">
        <f t="shared" si="47"/>
        <v>104.43383579990891</v>
      </c>
      <c r="BB67" s="14">
        <f t="shared" si="47"/>
        <v>105.75167434569293</v>
      </c>
      <c r="BC67" s="14">
        <f t="shared" si="47"/>
        <v>106.93418897594628</v>
      </c>
      <c r="BD67" s="14">
        <f t="shared" si="47"/>
        <v>110.11999440264601</v>
      </c>
    </row>
    <row r="68" spans="2:56" outlineLevel="1" x14ac:dyDescent="0.25">
      <c r="B68" s="47" t="s">
        <v>36</v>
      </c>
      <c r="C68" s="56"/>
      <c r="M68" s="64">
        <v>1.8405804427255599</v>
      </c>
      <c r="N68" s="64">
        <v>0.69918258736801142</v>
      </c>
      <c r="O68" s="64">
        <v>1.6587186615692167</v>
      </c>
      <c r="P68" s="64">
        <v>1.8769191275247339</v>
      </c>
      <c r="Q68" s="64">
        <v>1.891447947485114</v>
      </c>
      <c r="R68" s="65">
        <v>1.9049731561404417</v>
      </c>
      <c r="S68" s="65">
        <v>1.9347820020055062</v>
      </c>
      <c r="T68" s="65">
        <v>1.9732390168053822</v>
      </c>
      <c r="U68" s="65">
        <v>2.0060511635590852</v>
      </c>
      <c r="V68" s="65">
        <v>2.075951808618496</v>
      </c>
      <c r="Y68" s="47" t="s">
        <v>36</v>
      </c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19">
        <f t="shared" si="46"/>
        <v>-0.62012929664043859</v>
      </c>
      <c r="AK68" s="19">
        <f t="shared" si="46"/>
        <v>1.3723683792144525</v>
      </c>
      <c r="AL68" s="19">
        <f t="shared" si="46"/>
        <v>0.13154760419050837</v>
      </c>
      <c r="AM68" s="19">
        <f t="shared" si="46"/>
        <v>7.740781021045251E-3</v>
      </c>
      <c r="AN68" s="20">
        <f t="shared" si="46"/>
        <v>7.1507168216344841E-3</v>
      </c>
      <c r="AO68" s="20">
        <f t="shared" si="46"/>
        <v>1.5647908616968964E-2</v>
      </c>
      <c r="AP68" s="20">
        <f t="shared" si="46"/>
        <v>1.987666556749712E-2</v>
      </c>
      <c r="AQ68" s="20">
        <f t="shared" si="46"/>
        <v>1.6628571842667528E-2</v>
      </c>
      <c r="AR68" s="20">
        <f t="shared" si="46"/>
        <v>3.4844896445908713E-2</v>
      </c>
      <c r="AS68" s="19"/>
      <c r="AU68" s="47" t="s">
        <v>36</v>
      </c>
      <c r="AV68" s="21">
        <f t="shared" si="47"/>
        <v>37.98707033595614</v>
      </c>
      <c r="AW68" s="21">
        <f t="shared" si="47"/>
        <v>90.119324484017696</v>
      </c>
      <c r="AX68" s="21">
        <f t="shared" si="47"/>
        <v>101.97430571115726</v>
      </c>
      <c r="AY68" s="22">
        <f t="shared" si="47"/>
        <v>102.76366648144042</v>
      </c>
      <c r="AZ68" s="22">
        <f t="shared" si="47"/>
        <v>103.4985003600021</v>
      </c>
      <c r="BA68" s="22">
        <f t="shared" si="47"/>
        <v>105.11803543562873</v>
      </c>
      <c r="BB68" s="22">
        <f t="shared" si="47"/>
        <v>107.20743147109503</v>
      </c>
      <c r="BC68" s="22">
        <f t="shared" si="47"/>
        <v>108.99013794737999</v>
      </c>
      <c r="BD68" s="22">
        <f t="shared" si="47"/>
        <v>112.78788801778175</v>
      </c>
    </row>
    <row r="69" spans="2:56" outlineLevel="1" x14ac:dyDescent="0.25">
      <c r="B69" s="47" t="s">
        <v>37</v>
      </c>
      <c r="C69" s="56"/>
      <c r="M69" s="64">
        <v>1.3482338492890438</v>
      </c>
      <c r="N69" s="64">
        <v>0.50147086760118587</v>
      </c>
      <c r="O69" s="64">
        <v>1.2348020749189714</v>
      </c>
      <c r="P69" s="64">
        <v>1.4061534722283435</v>
      </c>
      <c r="Q69" s="64">
        <v>1.4186783186743999</v>
      </c>
      <c r="R69" s="65">
        <v>1.4228627363923492</v>
      </c>
      <c r="S69" s="65">
        <v>1.4321122575036314</v>
      </c>
      <c r="T69" s="65">
        <v>1.449358091759009</v>
      </c>
      <c r="U69" s="65">
        <v>1.4634368861695188</v>
      </c>
      <c r="V69" s="65">
        <v>1.5045269879970835</v>
      </c>
      <c r="Y69" s="47" t="s">
        <v>37</v>
      </c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19">
        <f t="shared" si="46"/>
        <v>-0.62805349541874833</v>
      </c>
      <c r="AK69" s="19">
        <f t="shared" si="46"/>
        <v>1.4623605371648343</v>
      </c>
      <c r="AL69" s="19">
        <f t="shared" si="46"/>
        <v>0.1387683101525532</v>
      </c>
      <c r="AM69" s="19">
        <f t="shared" si="46"/>
        <v>8.9071688783786129E-3</v>
      </c>
      <c r="AN69" s="20">
        <f t="shared" si="46"/>
        <v>2.9495183389136592E-3</v>
      </c>
      <c r="AO69" s="20">
        <f t="shared" si="46"/>
        <v>6.5006418923685416E-3</v>
      </c>
      <c r="AP69" s="20">
        <f t="shared" si="46"/>
        <v>1.204223632960133E-2</v>
      </c>
      <c r="AQ69" s="20">
        <f t="shared" si="46"/>
        <v>9.7138136465799718E-3</v>
      </c>
      <c r="AR69" s="20">
        <f t="shared" si="46"/>
        <v>2.8077809310325774E-2</v>
      </c>
      <c r="AS69" s="19"/>
      <c r="AU69" s="47" t="s">
        <v>37</v>
      </c>
      <c r="AV69" s="21">
        <f t="shared" si="47"/>
        <v>37.19465045812516</v>
      </c>
      <c r="AW69" s="21">
        <f t="shared" si="47"/>
        <v>91.586639481727332</v>
      </c>
      <c r="AX69" s="21">
        <f t="shared" si="47"/>
        <v>104.29596267515774</v>
      </c>
      <c r="AY69" s="22">
        <f t="shared" si="47"/>
        <v>105.22494442803843</v>
      </c>
      <c r="AZ69" s="22">
        <f t="shared" si="47"/>
        <v>105.53530733134011</v>
      </c>
      <c r="BA69" s="22">
        <f t="shared" si="47"/>
        <v>106.2213545713022</v>
      </c>
      <c r="BB69" s="22">
        <f t="shared" si="47"/>
        <v>107.5004972263002</v>
      </c>
      <c r="BC69" s="22">
        <f t="shared" si="47"/>
        <v>108.54473702327118</v>
      </c>
      <c r="BD69" s="22">
        <f t="shared" si="47"/>
        <v>111.59243545105004</v>
      </c>
    </row>
    <row r="70" spans="2:56" outlineLevel="1" x14ac:dyDescent="0.25">
      <c r="B70" s="47" t="s">
        <v>38</v>
      </c>
      <c r="C70" s="56"/>
      <c r="M70" s="64">
        <v>1.022351271254204</v>
      </c>
      <c r="N70" s="64">
        <v>0.37764499545818253</v>
      </c>
      <c r="O70" s="64">
        <v>0.92504638299658093</v>
      </c>
      <c r="P70" s="64">
        <v>1.0209946121459681</v>
      </c>
      <c r="Q70" s="64">
        <v>1.0243067518071809</v>
      </c>
      <c r="R70" s="65">
        <v>1.0289381137503324</v>
      </c>
      <c r="S70" s="65">
        <v>1.0366781735809178</v>
      </c>
      <c r="T70" s="65">
        <v>1.0390016603749235</v>
      </c>
      <c r="U70" s="65">
        <v>1.0443575555306543</v>
      </c>
      <c r="V70" s="65">
        <v>1.0698669609883684</v>
      </c>
      <c r="Y70" s="47" t="s">
        <v>38</v>
      </c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19">
        <f t="shared" si="46"/>
        <v>-0.63061131132072279</v>
      </c>
      <c r="AK70" s="19">
        <f t="shared" si="46"/>
        <v>1.4495131515625062</v>
      </c>
      <c r="AL70" s="19">
        <f t="shared" si="46"/>
        <v>0.10372261425267548</v>
      </c>
      <c r="AM70" s="19">
        <f t="shared" si="46"/>
        <v>3.2440324579687818E-3</v>
      </c>
      <c r="AN70" s="20">
        <f t="shared" si="46"/>
        <v>4.5214599386174115E-3</v>
      </c>
      <c r="AO70" s="20">
        <f t="shared" si="46"/>
        <v>7.5223764453373754E-3</v>
      </c>
      <c r="AP70" s="20">
        <f t="shared" si="46"/>
        <v>2.2412807110423483E-3</v>
      </c>
      <c r="AQ70" s="20">
        <f t="shared" si="46"/>
        <v>5.1548475425902129E-3</v>
      </c>
      <c r="AR70" s="20">
        <f t="shared" si="46"/>
        <v>2.4425930872642887E-2</v>
      </c>
      <c r="AS70" s="19"/>
      <c r="AU70" s="47" t="s">
        <v>38</v>
      </c>
      <c r="AV70" s="21">
        <f t="shared" si="47"/>
        <v>36.938868867927731</v>
      </c>
      <c r="AW70" s="21">
        <f t="shared" si="47"/>
        <v>90.482245095831786</v>
      </c>
      <c r="AX70" s="21">
        <f t="shared" si="47"/>
        <v>99.867300100622799</v>
      </c>
      <c r="AY70" s="22">
        <f t="shared" si="47"/>
        <v>100.19127286363891</v>
      </c>
      <c r="AZ70" s="22">
        <f t="shared" si="47"/>
        <v>100.64428369009096</v>
      </c>
      <c r="BA70" s="22">
        <f t="shared" si="47"/>
        <v>101.40136787907916</v>
      </c>
      <c r="BB70" s="22">
        <f t="shared" si="47"/>
        <v>101.62863680897985</v>
      </c>
      <c r="BC70" s="22">
        <f t="shared" si="47"/>
        <v>102.15251693769143</v>
      </c>
      <c r="BD70" s="22">
        <f t="shared" si="47"/>
        <v>104.64768725487797</v>
      </c>
    </row>
    <row r="71" spans="2:56" outlineLevel="1" x14ac:dyDescent="0.25">
      <c r="B71" s="47" t="s">
        <v>39</v>
      </c>
      <c r="C71" s="56"/>
      <c r="M71" s="64">
        <v>0.37294261276481894</v>
      </c>
      <c r="N71" s="64">
        <v>0.16732186159439144</v>
      </c>
      <c r="O71" s="64">
        <v>0.33418901224295344</v>
      </c>
      <c r="P71" s="64">
        <v>0.37337367411518679</v>
      </c>
      <c r="Q71" s="64">
        <v>0.37969240802104109</v>
      </c>
      <c r="R71" s="65">
        <v>0.38147557440858493</v>
      </c>
      <c r="S71" s="65">
        <v>0.38378757235910066</v>
      </c>
      <c r="T71" s="65">
        <v>0.38617238103404894</v>
      </c>
      <c r="U71" s="65">
        <v>0.38813329456234325</v>
      </c>
      <c r="V71" s="65">
        <v>0.39767390925551871</v>
      </c>
      <c r="Y71" s="47" t="s">
        <v>39</v>
      </c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19">
        <f t="shared" si="46"/>
        <v>-0.55134689395253922</v>
      </c>
      <c r="AK71" s="19">
        <f t="shared" si="46"/>
        <v>0.99728241760223946</v>
      </c>
      <c r="AL71" s="19">
        <f t="shared" si="46"/>
        <v>0.11725299287741486</v>
      </c>
      <c r="AM71" s="19">
        <f t="shared" si="46"/>
        <v>1.6923351440961465E-2</v>
      </c>
      <c r="AN71" s="20">
        <f t="shared" si="46"/>
        <v>4.6963445933452252E-3</v>
      </c>
      <c r="AO71" s="20">
        <f t="shared" si="46"/>
        <v>6.060670998661255E-3</v>
      </c>
      <c r="AP71" s="20">
        <f t="shared" si="46"/>
        <v>6.2138767555424135E-3</v>
      </c>
      <c r="AQ71" s="20">
        <f t="shared" si="46"/>
        <v>5.0778191931892813E-3</v>
      </c>
      <c r="AR71" s="20">
        <f t="shared" si="46"/>
        <v>2.4580768583466694E-2</v>
      </c>
      <c r="AS71" s="19"/>
      <c r="AU71" s="47" t="s">
        <v>39</v>
      </c>
      <c r="AV71" s="21">
        <f t="shared" si="47"/>
        <v>44.865310604746085</v>
      </c>
      <c r="AW71" s="21">
        <f t="shared" si="47"/>
        <v>89.608696031122662</v>
      </c>
      <c r="AX71" s="21">
        <f t="shared" si="47"/>
        <v>100.11558382861432</v>
      </c>
      <c r="AY71" s="22">
        <f t="shared" si="47"/>
        <v>101.80987503846299</v>
      </c>
      <c r="AZ71" s="22">
        <f t="shared" si="47"/>
        <v>102.28800929464903</v>
      </c>
      <c r="BA71" s="22">
        <f t="shared" si="47"/>
        <v>102.90794326609189</v>
      </c>
      <c r="BB71" s="22">
        <f t="shared" si="47"/>
        <v>103.54740054271375</v>
      </c>
      <c r="BC71" s="22">
        <f t="shared" si="47"/>
        <v>104.07319552059441</v>
      </c>
      <c r="BD71" s="22">
        <f t="shared" si="47"/>
        <v>106.63139465542801</v>
      </c>
    </row>
    <row r="72" spans="2:56" ht="4.05" customHeight="1" outlineLevel="1" x14ac:dyDescent="0.25">
      <c r="B72" s="47"/>
      <c r="C72" s="56"/>
      <c r="M72" s="64"/>
      <c r="R72" s="8"/>
      <c r="S72" s="8"/>
      <c r="T72" s="8"/>
      <c r="U72" s="8"/>
      <c r="V72" s="8"/>
      <c r="Y72" s="47"/>
      <c r="AJ72" s="26"/>
      <c r="AK72" s="26"/>
      <c r="AL72" s="26"/>
      <c r="AM72" s="26"/>
      <c r="AN72" s="27"/>
      <c r="AO72" s="27"/>
      <c r="AP72" s="27"/>
      <c r="AQ72" s="27"/>
      <c r="AR72" s="27"/>
      <c r="AS72" s="26"/>
      <c r="AU72" s="47"/>
      <c r="AV72" s="21"/>
      <c r="AW72" s="21"/>
      <c r="AX72" s="21"/>
      <c r="AY72" s="22"/>
      <c r="AZ72" s="22"/>
      <c r="BA72" s="22"/>
      <c r="BB72" s="22"/>
      <c r="BC72" s="22"/>
      <c r="BD72" s="22"/>
    </row>
    <row r="73" spans="2:56" outlineLevel="1" x14ac:dyDescent="0.25">
      <c r="B73" s="43" t="s">
        <v>40</v>
      </c>
      <c r="C73" s="56"/>
      <c r="M73" s="62">
        <v>48.691754384412334</v>
      </c>
      <c r="N73" s="62">
        <v>20.147054582421884</v>
      </c>
      <c r="O73" s="62">
        <v>41.732643358643465</v>
      </c>
      <c r="P73" s="62">
        <v>46.76217907984234</v>
      </c>
      <c r="Q73" s="62">
        <v>47.205286365815688</v>
      </c>
      <c r="R73" s="63">
        <v>47.583686482173377</v>
      </c>
      <c r="S73" s="63">
        <v>48.311094034859472</v>
      </c>
      <c r="T73" s="63">
        <v>49.455151767608527</v>
      </c>
      <c r="U73" s="63">
        <v>50.29936314884911</v>
      </c>
      <c r="V73" s="63">
        <v>51.966372081212562</v>
      </c>
      <c r="Y73" s="43" t="s">
        <v>40</v>
      </c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11">
        <f t="shared" ref="AJ73:AR77" si="48">N73/M73-1</f>
        <v>-0.58623272385372194</v>
      </c>
      <c r="AK73" s="11">
        <f t="shared" si="48"/>
        <v>1.0714017122410939</v>
      </c>
      <c r="AL73" s="11">
        <f t="shared" si="48"/>
        <v>0.12051802417536495</v>
      </c>
      <c r="AM73" s="11">
        <f t="shared" si="48"/>
        <v>9.475762137106214E-3</v>
      </c>
      <c r="AN73" s="12">
        <f t="shared" si="48"/>
        <v>8.0160538255247271E-3</v>
      </c>
      <c r="AO73" s="12">
        <f t="shared" si="48"/>
        <v>1.5286910419574307E-2</v>
      </c>
      <c r="AP73" s="12">
        <f t="shared" si="48"/>
        <v>2.3681056196399597E-2</v>
      </c>
      <c r="AQ73" s="12">
        <f t="shared" si="48"/>
        <v>1.7070241442338707E-2</v>
      </c>
      <c r="AR73" s="12">
        <f t="shared" si="48"/>
        <v>3.314175027286792E-2</v>
      </c>
      <c r="AS73" s="11"/>
      <c r="AU73" s="43" t="s">
        <v>40</v>
      </c>
      <c r="AV73" s="13">
        <f t="shared" ref="AV73:BD77" si="49">100*N73/$M73</f>
        <v>41.376727614627804</v>
      </c>
      <c r="AW73" s="13">
        <f t="shared" si="49"/>
        <v>85.707824427873376</v>
      </c>
      <c r="AX73" s="13">
        <f t="shared" si="49"/>
        <v>96.037162084289776</v>
      </c>
      <c r="AY73" s="14">
        <f t="shared" si="49"/>
        <v>96.947187388523204</v>
      </c>
      <c r="AZ73" s="14">
        <f t="shared" si="49"/>
        <v>97.724321260862851</v>
      </c>
      <c r="BA73" s="14">
        <f t="shared" si="49"/>
        <v>99.218224205791358</v>
      </c>
      <c r="BB73" s="14">
        <f t="shared" si="49"/>
        <v>101.56781654891569</v>
      </c>
      <c r="BC73" s="14">
        <f t="shared" si="49"/>
        <v>103.30160370017683</v>
      </c>
      <c r="BD73" s="14">
        <f t="shared" si="49"/>
        <v>106.72519965279486</v>
      </c>
    </row>
    <row r="74" spans="2:56" outlineLevel="1" x14ac:dyDescent="0.25">
      <c r="B74" s="47" t="s">
        <v>41</v>
      </c>
      <c r="C74" s="56"/>
      <c r="M74" s="64">
        <v>3.8100110846423365</v>
      </c>
      <c r="N74" s="64">
        <v>1.0665162253030525</v>
      </c>
      <c r="O74" s="64">
        <v>3.1974433848049553</v>
      </c>
      <c r="P74" s="64">
        <v>3.5106442881460911</v>
      </c>
      <c r="Q74" s="64">
        <v>3.540314220640647</v>
      </c>
      <c r="R74" s="65">
        <v>3.5600220357882435</v>
      </c>
      <c r="S74" s="65">
        <v>3.6220361808186974</v>
      </c>
      <c r="T74" s="65">
        <v>3.6973836828062394</v>
      </c>
      <c r="U74" s="65">
        <v>3.7684272739088751</v>
      </c>
      <c r="V74" s="65">
        <v>3.8505342571687211</v>
      </c>
      <c r="Y74" s="47" t="s">
        <v>41</v>
      </c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19">
        <f t="shared" si="48"/>
        <v>-0.72007529594807695</v>
      </c>
      <c r="AK74" s="19">
        <f t="shared" si="48"/>
        <v>1.9980260111808388</v>
      </c>
      <c r="AL74" s="19">
        <f t="shared" si="48"/>
        <v>9.795354151680824E-2</v>
      </c>
      <c r="AM74" s="19">
        <f t="shared" si="48"/>
        <v>8.4514208957990888E-3</v>
      </c>
      <c r="AN74" s="20">
        <f t="shared" si="48"/>
        <v>5.5666853051337117E-3</v>
      </c>
      <c r="AO74" s="20">
        <f t="shared" si="48"/>
        <v>1.7419595835935109E-2</v>
      </c>
      <c r="AP74" s="20">
        <f t="shared" si="48"/>
        <v>2.0802526045035519E-2</v>
      </c>
      <c r="AQ74" s="20">
        <f t="shared" si="48"/>
        <v>1.9214557426919576E-2</v>
      </c>
      <c r="AR74" s="20">
        <f t="shared" si="48"/>
        <v>2.1788129978870252E-2</v>
      </c>
      <c r="AS74" s="19"/>
      <c r="AU74" s="47" t="s">
        <v>41</v>
      </c>
      <c r="AV74" s="21">
        <f t="shared" si="49"/>
        <v>27.992470405192307</v>
      </c>
      <c r="AW74" s="21">
        <f t="shared" si="49"/>
        <v>83.922154391976363</v>
      </c>
      <c r="AX74" s="21">
        <f t="shared" si="49"/>
        <v>92.142626626390822</v>
      </c>
      <c r="AY74" s="22">
        <f t="shared" si="49"/>
        <v>92.921362746454918</v>
      </c>
      <c r="AZ74" s="22">
        <f t="shared" si="49"/>
        <v>93.438626730988616</v>
      </c>
      <c r="BA74" s="22">
        <f t="shared" si="49"/>
        <v>95.066289844107246</v>
      </c>
      <c r="BB74" s="22">
        <f t="shared" si="49"/>
        <v>97.043908814594175</v>
      </c>
      <c r="BC74" s="22">
        <f t="shared" si="49"/>
        <v>98.908564573444934</v>
      </c>
      <c r="BD74" s="22">
        <f t="shared" si="49"/>
        <v>101.06359723439462</v>
      </c>
    </row>
    <row r="75" spans="2:56" outlineLevel="1" x14ac:dyDescent="0.25">
      <c r="B75" s="47" t="s">
        <v>42</v>
      </c>
      <c r="C75" s="56"/>
      <c r="M75" s="64">
        <v>4.7594941502552022</v>
      </c>
      <c r="N75" s="64">
        <v>1.1120475567328698</v>
      </c>
      <c r="O75" s="64">
        <v>3.9102107092304594</v>
      </c>
      <c r="P75" s="64">
        <v>4.4961172875134254</v>
      </c>
      <c r="Q75" s="64">
        <v>4.5067703013381983</v>
      </c>
      <c r="R75" s="65">
        <v>4.5480694095584449</v>
      </c>
      <c r="S75" s="65">
        <v>4.6342786835370431</v>
      </c>
      <c r="T75" s="65">
        <v>4.7256845346308767</v>
      </c>
      <c r="U75" s="65">
        <v>4.8040269742165735</v>
      </c>
      <c r="V75" s="65">
        <v>4.9219094774587715</v>
      </c>
      <c r="Y75" s="47" t="s">
        <v>42</v>
      </c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19">
        <f t="shared" si="48"/>
        <v>-0.76635173368723608</v>
      </c>
      <c r="AK75" s="19">
        <f t="shared" si="48"/>
        <v>2.5162261591747281</v>
      </c>
      <c r="AL75" s="19">
        <f t="shared" si="48"/>
        <v>0.1498401548796009</v>
      </c>
      <c r="AM75" s="19">
        <f t="shared" si="48"/>
        <v>2.3693807664577626E-3</v>
      </c>
      <c r="AN75" s="20">
        <f t="shared" si="48"/>
        <v>9.1637925740266635E-3</v>
      </c>
      <c r="AO75" s="20">
        <f t="shared" si="48"/>
        <v>1.8955135952282598E-2</v>
      </c>
      <c r="AP75" s="20">
        <f t="shared" si="48"/>
        <v>1.972385722476E-2</v>
      </c>
      <c r="AQ75" s="20">
        <f t="shared" si="48"/>
        <v>1.65780087544114E-2</v>
      </c>
      <c r="AR75" s="20">
        <f t="shared" si="48"/>
        <v>2.4538268389182383E-2</v>
      </c>
      <c r="AS75" s="19"/>
      <c r="AU75" s="47" t="s">
        <v>42</v>
      </c>
      <c r="AV75" s="21">
        <f t="shared" si="49"/>
        <v>23.364826631276397</v>
      </c>
      <c r="AW75" s="21">
        <f t="shared" si="49"/>
        <v>82.156014605476415</v>
      </c>
      <c r="AX75" s="21">
        <f t="shared" si="49"/>
        <v>94.466284558251743</v>
      </c>
      <c r="AY75" s="22">
        <f t="shared" si="49"/>
        <v>94.690111155962796</v>
      </c>
      <c r="AZ75" s="22">
        <f t="shared" si="49"/>
        <v>95.557831693407564</v>
      </c>
      <c r="BA75" s="22">
        <f t="shared" si="49"/>
        <v>97.369143384461452</v>
      </c>
      <c r="BB75" s="22">
        <f t="shared" si="49"/>
        <v>99.289638466673765</v>
      </c>
      <c r="BC75" s="22">
        <f t="shared" si="49"/>
        <v>100.93566296239662</v>
      </c>
      <c r="BD75" s="22">
        <f t="shared" si="49"/>
        <v>103.41244935020796</v>
      </c>
    </row>
    <row r="76" spans="2:56" outlineLevel="1" x14ac:dyDescent="0.25">
      <c r="B76" s="47" t="s">
        <v>43</v>
      </c>
      <c r="C76" s="56"/>
      <c r="M76" s="64">
        <v>9.898134255391934</v>
      </c>
      <c r="N76" s="64">
        <v>5.63748143536416</v>
      </c>
      <c r="O76" s="64">
        <v>8.4577491109616787</v>
      </c>
      <c r="P76" s="64">
        <v>9.35122423387301</v>
      </c>
      <c r="Q76" s="64">
        <v>9.554848337510375</v>
      </c>
      <c r="R76" s="65">
        <v>9.6162286298646258</v>
      </c>
      <c r="S76" s="65">
        <v>9.7708203297350256</v>
      </c>
      <c r="T76" s="65">
        <v>10.034528856809581</v>
      </c>
      <c r="U76" s="65">
        <v>10.232707841041119</v>
      </c>
      <c r="V76" s="65">
        <v>10.619000017986956</v>
      </c>
      <c r="Y76" s="47" t="s">
        <v>43</v>
      </c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19">
        <f t="shared" si="48"/>
        <v>-0.43045009393632094</v>
      </c>
      <c r="AK76" s="19">
        <f t="shared" si="48"/>
        <v>0.50027085817185313</v>
      </c>
      <c r="AL76" s="19">
        <f t="shared" si="48"/>
        <v>0.10563982345531397</v>
      </c>
      <c r="AM76" s="19">
        <f t="shared" si="48"/>
        <v>2.177512789178726E-2</v>
      </c>
      <c r="AN76" s="20">
        <f t="shared" si="48"/>
        <v>6.4239944147814754E-3</v>
      </c>
      <c r="AO76" s="20">
        <f t="shared" si="48"/>
        <v>1.6076125664305829E-2</v>
      </c>
      <c r="AP76" s="20">
        <f t="shared" si="48"/>
        <v>2.6989394766785857E-2</v>
      </c>
      <c r="AQ76" s="20">
        <f t="shared" si="48"/>
        <v>1.9749704949729718E-2</v>
      </c>
      <c r="AR76" s="20">
        <f t="shared" si="48"/>
        <v>3.7750728638660469E-2</v>
      </c>
      <c r="AS76" s="19"/>
      <c r="AU76" s="47" t="s">
        <v>43</v>
      </c>
      <c r="AV76" s="21">
        <f t="shared" si="49"/>
        <v>56.954990606367907</v>
      </c>
      <c r="AW76" s="21">
        <f t="shared" si="49"/>
        <v>85.447912634185414</v>
      </c>
      <c r="AX76" s="21">
        <f t="shared" si="49"/>
        <v>94.474615039485855</v>
      </c>
      <c r="AY76" s="22">
        <f t="shared" si="49"/>
        <v>96.531811864498039</v>
      </c>
      <c r="AZ76" s="22">
        <f t="shared" si="49"/>
        <v>97.151931684764307</v>
      </c>
      <c r="BA76" s="22">
        <f t="shared" si="49"/>
        <v>98.713758347058643</v>
      </c>
      <c r="BB76" s="22">
        <f t="shared" si="49"/>
        <v>101.37798294000051</v>
      </c>
      <c r="BC76" s="22">
        <f t="shared" si="49"/>
        <v>103.38016819146425</v>
      </c>
      <c r="BD76" s="22">
        <f t="shared" si="49"/>
        <v>107.28284486747928</v>
      </c>
    </row>
    <row r="77" spans="2:56" outlineLevel="1" x14ac:dyDescent="0.25">
      <c r="B77" s="47" t="s">
        <v>40</v>
      </c>
      <c r="C77" s="56"/>
      <c r="M77" s="64">
        <v>30.224114894122863</v>
      </c>
      <c r="N77" s="64">
        <v>12.331009365021805</v>
      </c>
      <c r="O77" s="64">
        <v>26.167240153646372</v>
      </c>
      <c r="P77" s="64">
        <v>29.404193270309815</v>
      </c>
      <c r="Q77" s="64">
        <v>29.603353506326467</v>
      </c>
      <c r="R77" s="65">
        <v>29.85936640696206</v>
      </c>
      <c r="S77" s="65">
        <v>30.283958840768705</v>
      </c>
      <c r="T77" s="65">
        <v>30.997554693361828</v>
      </c>
      <c r="U77" s="65">
        <v>31.494201059682538</v>
      </c>
      <c r="V77" s="65">
        <v>32.574928328598112</v>
      </c>
      <c r="Y77" s="47" t="s">
        <v>40</v>
      </c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19">
        <f t="shared" si="48"/>
        <v>-0.5920142108968891</v>
      </c>
      <c r="AK77" s="19">
        <f t="shared" si="48"/>
        <v>1.1220679815451668</v>
      </c>
      <c r="AL77" s="19">
        <f t="shared" si="48"/>
        <v>0.12370250349891698</v>
      </c>
      <c r="AM77" s="19">
        <f t="shared" si="48"/>
        <v>6.7731916392261837E-3</v>
      </c>
      <c r="AN77" s="20">
        <f t="shared" si="48"/>
        <v>8.6481047014108636E-3</v>
      </c>
      <c r="AO77" s="20">
        <f t="shared" si="48"/>
        <v>1.4219740232252365E-2</v>
      </c>
      <c r="AP77" s="20">
        <f t="shared" si="48"/>
        <v>2.3563493014409742E-2</v>
      </c>
      <c r="AQ77" s="20">
        <f t="shared" si="48"/>
        <v>1.6022114364623308E-2</v>
      </c>
      <c r="AR77" s="20">
        <f t="shared" si="48"/>
        <v>3.4315119372850811E-2</v>
      </c>
      <c r="AS77" s="19"/>
      <c r="AU77" s="47" t="s">
        <v>40</v>
      </c>
      <c r="AV77" s="21">
        <f t="shared" si="49"/>
        <v>40.798578910311093</v>
      </c>
      <c r="AW77" s="21">
        <f t="shared" si="49"/>
        <v>86.577357998115076</v>
      </c>
      <c r="AX77" s="21">
        <f t="shared" si="49"/>
        <v>97.287193928803902</v>
      </c>
      <c r="AY77" s="22">
        <f t="shared" si="49"/>
        <v>97.946138737326251</v>
      </c>
      <c r="AZ77" s="22">
        <f t="shared" si="49"/>
        <v>98.793187200225574</v>
      </c>
      <c r="BA77" s="22">
        <f t="shared" si="49"/>
        <v>100.19800065892908</v>
      </c>
      <c r="BB77" s="22">
        <f t="shared" si="49"/>
        <v>102.55901554751355</v>
      </c>
      <c r="BC77" s="22">
        <f t="shared" si="49"/>
        <v>104.20222782373899</v>
      </c>
      <c r="BD77" s="22">
        <f t="shared" si="49"/>
        <v>107.77793971042762</v>
      </c>
    </row>
    <row r="78" spans="2:56" ht="4.05" customHeight="1" x14ac:dyDescent="0.25">
      <c r="B78" s="66"/>
      <c r="C78" s="67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3"/>
      <c r="R78" s="53"/>
      <c r="S78" s="53"/>
      <c r="T78" s="53"/>
      <c r="U78" s="53"/>
      <c r="V78" s="53"/>
      <c r="Y78" s="66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3"/>
      <c r="AN78" s="53"/>
      <c r="AO78" s="53"/>
      <c r="AP78" s="53"/>
      <c r="AQ78" s="53"/>
      <c r="AR78" s="53"/>
      <c r="AU78" s="66"/>
      <c r="AV78" s="67"/>
      <c r="AW78" s="52"/>
      <c r="AX78" s="52"/>
      <c r="AY78" s="53"/>
      <c r="AZ78" s="53"/>
      <c r="BA78" s="53"/>
      <c r="BB78" s="53"/>
      <c r="BC78" s="53"/>
      <c r="BD78" s="53"/>
    </row>
    <row r="79" spans="2:56" x14ac:dyDescent="0.25">
      <c r="B79" s="54" t="s">
        <v>44</v>
      </c>
      <c r="C79" s="56"/>
      <c r="Y79" s="54"/>
    </row>
    <row r="80" spans="2:56" x14ac:dyDescent="0.25">
      <c r="C80" s="61"/>
      <c r="S80" s="2" t="s">
        <v>23</v>
      </c>
    </row>
    <row r="81" spans="2:56" x14ac:dyDescent="0.25">
      <c r="B81" s="56"/>
      <c r="C81" s="56"/>
    </row>
    <row r="82" spans="2:56" ht="15.6" x14ac:dyDescent="0.3">
      <c r="B82" s="102" t="s">
        <v>45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"/>
      <c r="U82" s="1"/>
      <c r="V82" s="1"/>
      <c r="Y82" s="4" t="s">
        <v>46</v>
      </c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1"/>
      <c r="AQ82" s="1"/>
      <c r="AR82" s="1"/>
      <c r="AS82" s="1"/>
      <c r="AU82" s="4" t="s">
        <v>47</v>
      </c>
      <c r="AV82" s="4"/>
      <c r="AW82" s="4"/>
      <c r="AX82" s="4"/>
      <c r="AY82" s="4"/>
      <c r="AZ82" s="4"/>
      <c r="BA82" s="4"/>
      <c r="BB82" s="1"/>
      <c r="BC82" s="1"/>
      <c r="BD82" s="1"/>
    </row>
    <row r="83" spans="2:56" ht="15.6" outlineLevel="1" x14ac:dyDescent="0.3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3"/>
      <c r="R83" s="3" t="s">
        <v>3</v>
      </c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3"/>
      <c r="AN83" s="3" t="s">
        <v>3</v>
      </c>
      <c r="AV83" s="4"/>
      <c r="AW83" s="4"/>
      <c r="AX83" s="4"/>
      <c r="AZ83" s="3" t="s">
        <v>3</v>
      </c>
      <c r="BA83" s="4"/>
      <c r="BB83" s="4"/>
      <c r="BC83" s="4"/>
      <c r="BD83" s="4"/>
    </row>
    <row r="84" spans="2:56" ht="4.05" customHeight="1" outlineLevel="1" x14ac:dyDescent="0.25">
      <c r="B84" s="56"/>
      <c r="Y84" s="56"/>
      <c r="AU84" s="56"/>
    </row>
    <row r="85" spans="2:56" outlineLevel="1" x14ac:dyDescent="0.25">
      <c r="C85" s="5">
        <v>2009</v>
      </c>
      <c r="D85" s="5">
        <f>C85+1</f>
        <v>2010</v>
      </c>
      <c r="E85" s="5">
        <f t="shared" ref="E85:Q85" si="50">D85+1</f>
        <v>2011</v>
      </c>
      <c r="F85" s="5">
        <f t="shared" si="50"/>
        <v>2012</v>
      </c>
      <c r="G85" s="5">
        <f t="shared" si="50"/>
        <v>2013</v>
      </c>
      <c r="H85" s="5">
        <f t="shared" si="50"/>
        <v>2014</v>
      </c>
      <c r="I85" s="5">
        <f t="shared" si="50"/>
        <v>2015</v>
      </c>
      <c r="J85" s="5">
        <f t="shared" si="50"/>
        <v>2016</v>
      </c>
      <c r="K85" s="5">
        <f t="shared" si="50"/>
        <v>2017</v>
      </c>
      <c r="L85" s="5">
        <f t="shared" si="50"/>
        <v>2018</v>
      </c>
      <c r="M85" s="5">
        <f t="shared" si="50"/>
        <v>2019</v>
      </c>
      <c r="N85" s="5">
        <f t="shared" si="50"/>
        <v>2020</v>
      </c>
      <c r="O85" s="5">
        <f t="shared" si="50"/>
        <v>2021</v>
      </c>
      <c r="P85" s="5">
        <f t="shared" si="50"/>
        <v>2022</v>
      </c>
      <c r="Q85" s="5">
        <f t="shared" si="50"/>
        <v>2023</v>
      </c>
      <c r="R85" s="6">
        <f>Q85+1</f>
        <v>2024</v>
      </c>
      <c r="S85" s="6">
        <f>R85+1</f>
        <v>2025</v>
      </c>
      <c r="T85" s="6">
        <f>S85+1</f>
        <v>2026</v>
      </c>
      <c r="U85" s="6">
        <f>T85+1</f>
        <v>2027</v>
      </c>
      <c r="V85" s="6">
        <f>U85+1</f>
        <v>2028</v>
      </c>
      <c r="Z85" s="5">
        <v>2010</v>
      </c>
      <c r="AA85" s="5">
        <f t="shared" ref="AA85:AM85" si="51">Z85+1</f>
        <v>2011</v>
      </c>
      <c r="AB85" s="5">
        <f t="shared" si="51"/>
        <v>2012</v>
      </c>
      <c r="AC85" s="5">
        <f t="shared" si="51"/>
        <v>2013</v>
      </c>
      <c r="AD85" s="5">
        <f t="shared" si="51"/>
        <v>2014</v>
      </c>
      <c r="AE85" s="5">
        <f t="shared" si="51"/>
        <v>2015</v>
      </c>
      <c r="AF85" s="5">
        <f t="shared" si="51"/>
        <v>2016</v>
      </c>
      <c r="AG85" s="5">
        <f t="shared" si="51"/>
        <v>2017</v>
      </c>
      <c r="AH85" s="5">
        <f t="shared" si="51"/>
        <v>2018</v>
      </c>
      <c r="AI85" s="5">
        <f t="shared" si="51"/>
        <v>2019</v>
      </c>
      <c r="AJ85" s="5">
        <f t="shared" si="51"/>
        <v>2020</v>
      </c>
      <c r="AK85" s="5">
        <f t="shared" si="51"/>
        <v>2021</v>
      </c>
      <c r="AL85" s="5">
        <f t="shared" si="51"/>
        <v>2022</v>
      </c>
      <c r="AM85" s="5">
        <f t="shared" si="51"/>
        <v>2023</v>
      </c>
      <c r="AN85" s="6">
        <f>AM85+1</f>
        <v>2024</v>
      </c>
      <c r="AO85" s="6">
        <f>AN85+1</f>
        <v>2025</v>
      </c>
      <c r="AP85" s="6">
        <f>AO85+1</f>
        <v>2026</v>
      </c>
      <c r="AQ85" s="6">
        <f>AP85+1</f>
        <v>2027</v>
      </c>
      <c r="AR85" s="6">
        <f>AQ85+1</f>
        <v>2028</v>
      </c>
      <c r="AS85" s="7"/>
      <c r="AV85" s="5">
        <v>2020</v>
      </c>
      <c r="AW85" s="5">
        <f t="shared" ref="AW85:BD85" si="52">AV85+1</f>
        <v>2021</v>
      </c>
      <c r="AX85" s="5">
        <f t="shared" si="52"/>
        <v>2022</v>
      </c>
      <c r="AY85" s="5">
        <f t="shared" si="52"/>
        <v>2023</v>
      </c>
      <c r="AZ85" s="6">
        <f t="shared" si="52"/>
        <v>2024</v>
      </c>
      <c r="BA85" s="6">
        <f t="shared" si="52"/>
        <v>2025</v>
      </c>
      <c r="BB85" s="6">
        <f t="shared" si="52"/>
        <v>2026</v>
      </c>
      <c r="BC85" s="6">
        <f t="shared" si="52"/>
        <v>2027</v>
      </c>
      <c r="BD85" s="6">
        <f t="shared" si="52"/>
        <v>2028</v>
      </c>
    </row>
    <row r="86" spans="2:56" ht="4.05" customHeight="1" outlineLevel="1" x14ac:dyDescent="0.25">
      <c r="C86" s="56"/>
      <c r="R86" s="8"/>
      <c r="S86" s="8"/>
      <c r="T86" s="8"/>
      <c r="U86" s="8"/>
      <c r="V86" s="8"/>
      <c r="AN86" s="8"/>
      <c r="AO86" s="8"/>
      <c r="AP86" s="8"/>
      <c r="AQ86" s="8"/>
      <c r="AR86" s="8"/>
      <c r="AV86" s="56"/>
      <c r="AZ86" s="8"/>
      <c r="BA86" s="8"/>
      <c r="BB86" s="8"/>
      <c r="BC86" s="8"/>
      <c r="BD86" s="8"/>
    </row>
    <row r="87" spans="2:56" outlineLevel="1" x14ac:dyDescent="0.25">
      <c r="B87" s="56" t="s">
        <v>27</v>
      </c>
      <c r="C87" s="56"/>
      <c r="M87" s="68">
        <v>25.293731054585447</v>
      </c>
      <c r="N87" s="68">
        <v>16.041014067841679</v>
      </c>
      <c r="O87" s="68">
        <v>23.850627218422044</v>
      </c>
      <c r="P87" s="68">
        <v>28.164779280537015</v>
      </c>
      <c r="Q87" s="68">
        <v>28.541182207554836</v>
      </c>
      <c r="R87" s="69">
        <v>28.628402257217193</v>
      </c>
      <c r="S87" s="69">
        <v>29.749499745839824</v>
      </c>
      <c r="T87" s="69">
        <v>31.163424335431436</v>
      </c>
      <c r="U87" s="69">
        <v>32.273003120490245</v>
      </c>
      <c r="V87" s="69">
        <v>33.369768599684555</v>
      </c>
      <c r="Y87" s="56" t="s">
        <v>27</v>
      </c>
      <c r="AJ87" s="19">
        <f t="shared" ref="AJ87:AR90" si="53">N87/M87-1</f>
        <v>-0.36581068118324767</v>
      </c>
      <c r="AK87" s="19">
        <f t="shared" si="53"/>
        <v>0.48685283346498243</v>
      </c>
      <c r="AL87" s="19">
        <f t="shared" si="53"/>
        <v>0.18088212199227827</v>
      </c>
      <c r="AM87" s="19">
        <f t="shared" si="53"/>
        <v>1.3364313040362896E-2</v>
      </c>
      <c r="AN87" s="20">
        <f t="shared" si="53"/>
        <v>3.0559368223810335E-3</v>
      </c>
      <c r="AO87" s="20">
        <f t="shared" si="53"/>
        <v>3.916032332331798E-2</v>
      </c>
      <c r="AP87" s="20">
        <f t="shared" si="53"/>
        <v>4.7527676151574161E-2</v>
      </c>
      <c r="AQ87" s="20">
        <f t="shared" si="53"/>
        <v>3.5605162421039394E-2</v>
      </c>
      <c r="AR87" s="20">
        <f t="shared" si="53"/>
        <v>3.398399197928903E-2</v>
      </c>
      <c r="AS87" s="19"/>
      <c r="AU87" s="56" t="s">
        <v>27</v>
      </c>
      <c r="AV87" s="21">
        <f t="shared" ref="AV87:BD90" si="54">100*N87/$M87</f>
        <v>63.418931881675235</v>
      </c>
      <c r="AW87" s="21">
        <f t="shared" si="54"/>
        <v>94.294618563591541</v>
      </c>
      <c r="AX87" s="21">
        <f t="shared" si="54"/>
        <v>111.35082926182645</v>
      </c>
      <c r="AY87" s="21">
        <f t="shared" si="54"/>
        <v>112.83895660138548</v>
      </c>
      <c r="AZ87" s="22">
        <f t="shared" si="54"/>
        <v>113.18378532386274</v>
      </c>
      <c r="BA87" s="22">
        <f t="shared" si="54"/>
        <v>117.61609895210222</v>
      </c>
      <c r="BB87" s="22">
        <f t="shared" si="54"/>
        <v>123.20611881330922</v>
      </c>
      <c r="BC87" s="22">
        <f t="shared" si="54"/>
        <v>127.59289268492297</v>
      </c>
      <c r="BD87" s="22">
        <f t="shared" si="54"/>
        <v>131.92900852654168</v>
      </c>
    </row>
    <row r="88" spans="2:56" outlineLevel="1" x14ac:dyDescent="0.25">
      <c r="B88" s="56" t="s">
        <v>28</v>
      </c>
      <c r="C88" s="56"/>
      <c r="M88" s="68">
        <v>29.348696885204401</v>
      </c>
      <c r="N88" s="68">
        <v>16.572229602256233</v>
      </c>
      <c r="O88" s="68">
        <v>26.791459293052842</v>
      </c>
      <c r="P88" s="68">
        <v>32.17569325790231</v>
      </c>
      <c r="Q88" s="68">
        <v>32.6056992948916</v>
      </c>
      <c r="R88" s="69">
        <v>32.869688695463665</v>
      </c>
      <c r="S88" s="69">
        <v>34.15687633231483</v>
      </c>
      <c r="T88" s="69">
        <v>35.780273288986457</v>
      </c>
      <c r="U88" s="69">
        <v>37.240437920512555</v>
      </c>
      <c r="V88" s="69">
        <v>38.313486580787924</v>
      </c>
      <c r="Y88" s="56" t="s">
        <v>28</v>
      </c>
      <c r="AJ88" s="19">
        <f t="shared" si="53"/>
        <v>-0.43533337554721852</v>
      </c>
      <c r="AK88" s="19">
        <f t="shared" si="53"/>
        <v>0.61664784618994828</v>
      </c>
      <c r="AL88" s="19">
        <f t="shared" si="53"/>
        <v>0.20096829761884694</v>
      </c>
      <c r="AM88" s="19">
        <f t="shared" si="53"/>
        <v>1.3364313040362674E-2</v>
      </c>
      <c r="AN88" s="20">
        <f t="shared" si="53"/>
        <v>8.0964189169658862E-3</v>
      </c>
      <c r="AO88" s="20">
        <f t="shared" si="53"/>
        <v>3.916032332331798E-2</v>
      </c>
      <c r="AP88" s="20">
        <f t="shared" si="53"/>
        <v>4.7527676151574161E-2</v>
      </c>
      <c r="AQ88" s="20">
        <f t="shared" si="53"/>
        <v>4.0809208463356006E-2</v>
      </c>
      <c r="AR88" s="20">
        <f t="shared" si="53"/>
        <v>2.8814072019392567E-2</v>
      </c>
      <c r="AS88" s="19"/>
      <c r="AU88" s="56" t="s">
        <v>28</v>
      </c>
      <c r="AV88" s="21">
        <f t="shared" si="54"/>
        <v>56.466662445278153</v>
      </c>
      <c r="AW88" s="21">
        <f t="shared" si="54"/>
        <v>91.286708223693779</v>
      </c>
      <c r="AX88" s="21">
        <f t="shared" si="54"/>
        <v>109.63244257063791</v>
      </c>
      <c r="AY88" s="21">
        <f t="shared" si="54"/>
        <v>111.09760485253149</v>
      </c>
      <c r="AZ88" s="22">
        <f t="shared" si="54"/>
        <v>111.99709760208913</v>
      </c>
      <c r="BA88" s="22">
        <f t="shared" si="54"/>
        <v>116.38294015546015</v>
      </c>
      <c r="BB88" s="22">
        <f t="shared" si="54"/>
        <v>121.91435084473689</v>
      </c>
      <c r="BC88" s="22">
        <f t="shared" si="54"/>
        <v>126.88957900303447</v>
      </c>
      <c r="BD88" s="22">
        <f t="shared" si="54"/>
        <v>130.54578447093832</v>
      </c>
    </row>
    <row r="89" spans="2:56" outlineLevel="1" x14ac:dyDescent="0.25">
      <c r="B89" s="56" t="s">
        <v>35</v>
      </c>
      <c r="C89" s="56"/>
      <c r="M89" s="68">
        <v>4.6480228548960838</v>
      </c>
      <c r="N89" s="68">
        <v>2.6824345205149709</v>
      </c>
      <c r="O89" s="68">
        <v>4.274293430999367</v>
      </c>
      <c r="P89" s="68">
        <v>5.0283557486796644</v>
      </c>
      <c r="Q89" s="68">
        <v>5.1147269444409105</v>
      </c>
      <c r="R89" s="69">
        <v>5.1561379164289978</v>
      </c>
      <c r="S89" s="69">
        <v>5.3580539443359765</v>
      </c>
      <c r="T89" s="69">
        <v>5.584505225160795</v>
      </c>
      <c r="U89" s="69">
        <v>5.8124044630590825</v>
      </c>
      <c r="V89" s="69">
        <v>6.0099331697120668</v>
      </c>
      <c r="Y89" s="56" t="s">
        <v>35</v>
      </c>
      <c r="AJ89" s="19">
        <f t="shared" si="53"/>
        <v>-0.42288697705318357</v>
      </c>
      <c r="AK89" s="19">
        <f t="shared" si="53"/>
        <v>0.59343812432699861</v>
      </c>
      <c r="AL89" s="19">
        <f t="shared" si="53"/>
        <v>0.17641800448501055</v>
      </c>
      <c r="AM89" s="19">
        <f t="shared" si="53"/>
        <v>1.7176826795503697E-2</v>
      </c>
      <c r="AN89" s="20">
        <f t="shared" si="53"/>
        <v>8.0964189169661083E-3</v>
      </c>
      <c r="AO89" s="20">
        <f t="shared" si="53"/>
        <v>3.916032332331798E-2</v>
      </c>
      <c r="AP89" s="20">
        <f t="shared" si="53"/>
        <v>4.2263717979958315E-2</v>
      </c>
      <c r="AQ89" s="20">
        <f t="shared" si="53"/>
        <v>4.0809208463356006E-2</v>
      </c>
      <c r="AR89" s="20">
        <f t="shared" si="53"/>
        <v>3.3983991979289252E-2</v>
      </c>
      <c r="AS89" s="19"/>
      <c r="AU89" s="56" t="s">
        <v>35</v>
      </c>
      <c r="AV89" s="21">
        <f t="shared" si="54"/>
        <v>57.711302294681651</v>
      </c>
      <c r="AW89" s="21">
        <f t="shared" si="54"/>
        <v>91.959389280905938</v>
      </c>
      <c r="AX89" s="21">
        <f t="shared" si="54"/>
        <v>108.18268123150362</v>
      </c>
      <c r="AY89" s="21">
        <f t="shared" si="54"/>
        <v>110.04091640929036</v>
      </c>
      <c r="AZ89" s="22">
        <f t="shared" si="54"/>
        <v>110.93185376654679</v>
      </c>
      <c r="BA89" s="22">
        <f t="shared" si="54"/>
        <v>115.2759810268998</v>
      </c>
      <c r="BB89" s="22">
        <f t="shared" si="54"/>
        <v>120.14797257888371</v>
      </c>
      <c r="BC89" s="22">
        <f t="shared" si="54"/>
        <v>125.05111623830496</v>
      </c>
      <c r="BD89" s="22">
        <f t="shared" si="54"/>
        <v>129.30085236954866</v>
      </c>
    </row>
    <row r="90" spans="2:56" outlineLevel="1" x14ac:dyDescent="0.25">
      <c r="B90" s="56" t="s">
        <v>40</v>
      </c>
      <c r="M90" s="68">
        <v>57.423384873314077</v>
      </c>
      <c r="N90" s="68">
        <v>27.659899994211877</v>
      </c>
      <c r="O90" s="68">
        <v>44.937841870095973</v>
      </c>
      <c r="P90" s="68">
        <v>59.551193314105916</v>
      </c>
      <c r="Q90" s="68">
        <v>61.606565164135418</v>
      </c>
      <c r="R90" s="69">
        <v>62.249219041615078</v>
      </c>
      <c r="S90" s="69">
        <v>65.360040940724858</v>
      </c>
      <c r="T90" s="69">
        <v>69.203313955679789</v>
      </c>
      <c r="U90" s="69">
        <v>72.189622316330045</v>
      </c>
      <c r="V90" s="69">
        <v>74.835443945436651</v>
      </c>
      <c r="Y90" s="56" t="s">
        <v>40</v>
      </c>
      <c r="AJ90" s="19">
        <f t="shared" si="53"/>
        <v>-0.51831644799005838</v>
      </c>
      <c r="AK90" s="19">
        <f t="shared" si="53"/>
        <v>0.62465670083766334</v>
      </c>
      <c r="AL90" s="19">
        <f t="shared" si="53"/>
        <v>0.32519032592293762</v>
      </c>
      <c r="AM90" s="19">
        <f t="shared" si="53"/>
        <v>3.4514368825295128E-2</v>
      </c>
      <c r="AN90" s="20">
        <f t="shared" si="53"/>
        <v>1.0431581046069782E-2</v>
      </c>
      <c r="AO90" s="20">
        <f t="shared" si="53"/>
        <v>4.997366950146187E-2</v>
      </c>
      <c r="AP90" s="20">
        <f t="shared" si="53"/>
        <v>5.8801569883354388E-2</v>
      </c>
      <c r="AQ90" s="20">
        <f t="shared" si="53"/>
        <v>4.315267853448157E-2</v>
      </c>
      <c r="AR90" s="20">
        <f t="shared" si="53"/>
        <v>3.66509969745068E-2</v>
      </c>
      <c r="AS90" s="19"/>
      <c r="AU90" s="56" t="s">
        <v>40</v>
      </c>
      <c r="AV90" s="21">
        <f t="shared" si="54"/>
        <v>48.168355200994164</v>
      </c>
      <c r="AW90" s="21">
        <f t="shared" si="54"/>
        <v>78.257041045623879</v>
      </c>
      <c r="AX90" s="21">
        <f t="shared" si="54"/>
        <v>103.70547372901501</v>
      </c>
      <c r="AY90" s="21">
        <f t="shared" si="54"/>
        <v>107.2848026985002</v>
      </c>
      <c r="AZ90" s="22">
        <f t="shared" si="54"/>
        <v>108.40395281286122</v>
      </c>
      <c r="BA90" s="22">
        <f t="shared" si="54"/>
        <v>113.82129612338321</v>
      </c>
      <c r="BB90" s="22">
        <f t="shared" si="54"/>
        <v>120.51416702159629</v>
      </c>
      <c r="BC90" s="22">
        <f t="shared" si="54"/>
        <v>125.71467612993006</v>
      </c>
      <c r="BD90" s="22">
        <f t="shared" si="54"/>
        <v>130.32224434441926</v>
      </c>
    </row>
    <row r="91" spans="2:56" ht="4.05" customHeight="1" outlineLevel="1" x14ac:dyDescent="0.25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3"/>
      <c r="R91" s="53"/>
      <c r="S91" s="53"/>
      <c r="T91" s="53"/>
      <c r="U91" s="53"/>
      <c r="V91" s="53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3"/>
      <c r="AN91" s="53"/>
      <c r="AO91" s="53"/>
      <c r="AP91" s="53"/>
      <c r="AQ91" s="53"/>
      <c r="AR91" s="53"/>
      <c r="AU91" s="52"/>
      <c r="AV91" s="52"/>
      <c r="AW91" s="52"/>
      <c r="AX91" s="52"/>
      <c r="AY91" s="53"/>
      <c r="AZ91" s="53"/>
      <c r="BA91" s="53"/>
      <c r="BB91" s="53"/>
      <c r="BC91" s="53"/>
      <c r="BD91" s="53"/>
    </row>
    <row r="92" spans="2:56" outlineLevel="1" x14ac:dyDescent="0.25">
      <c r="B92" s="54" t="s">
        <v>44</v>
      </c>
    </row>
    <row r="94" spans="2:56" x14ac:dyDescent="0.25">
      <c r="M94" s="23"/>
    </row>
    <row r="96" spans="2:56" ht="15.6" x14ac:dyDescent="0.3">
      <c r="B96" s="102" t="s">
        <v>48</v>
      </c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"/>
      <c r="U96" s="1"/>
      <c r="V96" s="1"/>
      <c r="Y96" s="102" t="s">
        <v>49</v>
      </c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"/>
      <c r="AQ96" s="1"/>
      <c r="AR96" s="1"/>
      <c r="AS96" s="1"/>
      <c r="AU96" s="102" t="s">
        <v>50</v>
      </c>
      <c r="AV96" s="102"/>
      <c r="AW96" s="102"/>
      <c r="AX96" s="102"/>
      <c r="AY96" s="102"/>
      <c r="AZ96" s="102"/>
      <c r="BA96" s="102"/>
      <c r="BB96" s="1"/>
      <c r="BC96" s="1"/>
      <c r="BD96" s="1"/>
    </row>
    <row r="97" spans="2:56" x14ac:dyDescent="0.25">
      <c r="O97" s="3"/>
      <c r="R97" s="3" t="s">
        <v>3</v>
      </c>
      <c r="AK97" s="3"/>
      <c r="AN97" s="3" t="s">
        <v>3</v>
      </c>
      <c r="AZ97" s="3" t="s">
        <v>3</v>
      </c>
    </row>
    <row r="98" spans="2:56" ht="4.05" customHeight="1" x14ac:dyDescent="0.3">
      <c r="B98" s="4"/>
      <c r="Y98" s="4"/>
      <c r="AU98" s="4"/>
    </row>
    <row r="99" spans="2:56" x14ac:dyDescent="0.25">
      <c r="C99" s="5">
        <v>2009</v>
      </c>
      <c r="D99" s="5">
        <f>C99+1</f>
        <v>2010</v>
      </c>
      <c r="E99" s="5">
        <f t="shared" ref="E99:V99" si="55">D99+1</f>
        <v>2011</v>
      </c>
      <c r="F99" s="5">
        <f t="shared" si="55"/>
        <v>2012</v>
      </c>
      <c r="G99" s="5">
        <f t="shared" si="55"/>
        <v>2013</v>
      </c>
      <c r="H99" s="5">
        <f t="shared" si="55"/>
        <v>2014</v>
      </c>
      <c r="I99" s="5">
        <f t="shared" si="55"/>
        <v>2015</v>
      </c>
      <c r="J99" s="5">
        <f t="shared" si="55"/>
        <v>2016</v>
      </c>
      <c r="K99" s="5">
        <f t="shared" si="55"/>
        <v>2017</v>
      </c>
      <c r="L99" s="5">
        <f t="shared" si="55"/>
        <v>2018</v>
      </c>
      <c r="M99" s="5">
        <f t="shared" si="55"/>
        <v>2019</v>
      </c>
      <c r="N99" s="5">
        <f t="shared" si="55"/>
        <v>2020</v>
      </c>
      <c r="O99" s="5">
        <f t="shared" si="55"/>
        <v>2021</v>
      </c>
      <c r="P99" s="5">
        <f t="shared" si="55"/>
        <v>2022</v>
      </c>
      <c r="Q99" s="5">
        <f t="shared" si="55"/>
        <v>2023</v>
      </c>
      <c r="R99" s="6">
        <f>Q99+1</f>
        <v>2024</v>
      </c>
      <c r="S99" s="6">
        <f t="shared" si="55"/>
        <v>2025</v>
      </c>
      <c r="T99" s="6">
        <f t="shared" si="55"/>
        <v>2026</v>
      </c>
      <c r="U99" s="6">
        <f t="shared" si="55"/>
        <v>2027</v>
      </c>
      <c r="V99" s="6">
        <f t="shared" si="55"/>
        <v>2028</v>
      </c>
      <c r="Z99" s="5">
        <v>2010</v>
      </c>
      <c r="AA99" s="5">
        <f t="shared" ref="AA99:AM99" si="56">Z99+1</f>
        <v>2011</v>
      </c>
      <c r="AB99" s="5">
        <f t="shared" si="56"/>
        <v>2012</v>
      </c>
      <c r="AC99" s="5">
        <f t="shared" si="56"/>
        <v>2013</v>
      </c>
      <c r="AD99" s="5">
        <f t="shared" si="56"/>
        <v>2014</v>
      </c>
      <c r="AE99" s="5">
        <f t="shared" si="56"/>
        <v>2015</v>
      </c>
      <c r="AF99" s="5">
        <f t="shared" si="56"/>
        <v>2016</v>
      </c>
      <c r="AG99" s="5">
        <f t="shared" si="56"/>
        <v>2017</v>
      </c>
      <c r="AH99" s="5">
        <f t="shared" si="56"/>
        <v>2018</v>
      </c>
      <c r="AI99" s="5">
        <f t="shared" si="56"/>
        <v>2019</v>
      </c>
      <c r="AJ99" s="5">
        <f t="shared" si="56"/>
        <v>2020</v>
      </c>
      <c r="AK99" s="5">
        <f t="shared" si="56"/>
        <v>2021</v>
      </c>
      <c r="AL99" s="5">
        <f t="shared" si="56"/>
        <v>2022</v>
      </c>
      <c r="AM99" s="5">
        <f t="shared" si="56"/>
        <v>2023</v>
      </c>
      <c r="AN99" s="6">
        <f>AM99+1</f>
        <v>2024</v>
      </c>
      <c r="AO99" s="6">
        <f>AN99+1</f>
        <v>2025</v>
      </c>
      <c r="AP99" s="6">
        <f>AO99+1</f>
        <v>2026</v>
      </c>
      <c r="AQ99" s="6">
        <f>AP99+1</f>
        <v>2027</v>
      </c>
      <c r="AR99" s="6">
        <f>AQ99+1</f>
        <v>2028</v>
      </c>
      <c r="AS99" s="7"/>
      <c r="AV99" s="5">
        <v>2020</v>
      </c>
      <c r="AW99" s="5">
        <f t="shared" ref="AW99:BD99" si="57">AV99+1</f>
        <v>2021</v>
      </c>
      <c r="AX99" s="5">
        <f t="shared" si="57"/>
        <v>2022</v>
      </c>
      <c r="AY99" s="5">
        <f t="shared" si="57"/>
        <v>2023</v>
      </c>
      <c r="AZ99" s="6">
        <f t="shared" si="57"/>
        <v>2024</v>
      </c>
      <c r="BA99" s="6">
        <f t="shared" si="57"/>
        <v>2025</v>
      </c>
      <c r="BB99" s="6">
        <f t="shared" si="57"/>
        <v>2026</v>
      </c>
      <c r="BC99" s="6">
        <f t="shared" si="57"/>
        <v>2027</v>
      </c>
      <c r="BD99" s="6">
        <f t="shared" si="57"/>
        <v>2028</v>
      </c>
    </row>
    <row r="100" spans="2:56" ht="4.05" customHeight="1" x14ac:dyDescent="0.25">
      <c r="R100" s="8"/>
      <c r="S100" s="8"/>
      <c r="T100" s="8"/>
      <c r="U100" s="8"/>
      <c r="V100" s="8"/>
      <c r="AN100" s="8"/>
      <c r="AO100" s="8"/>
      <c r="AP100" s="8"/>
      <c r="AQ100" s="8"/>
      <c r="AR100" s="8"/>
      <c r="AZ100" s="8"/>
      <c r="BA100" s="8"/>
      <c r="BB100" s="8"/>
      <c r="BC100" s="8"/>
      <c r="BD100" s="8"/>
    </row>
    <row r="101" spans="2:56" x14ac:dyDescent="0.25">
      <c r="B101" s="7" t="s">
        <v>8</v>
      </c>
      <c r="C101" s="15">
        <v>12156.552599999999</v>
      </c>
      <c r="D101" s="15">
        <v>13295.751399999999</v>
      </c>
      <c r="E101" s="15">
        <v>14202.951899999998</v>
      </c>
      <c r="F101" s="15">
        <v>14681.0733</v>
      </c>
      <c r="G101" s="15">
        <v>15913.1744</v>
      </c>
      <c r="H101" s="15">
        <v>16533.595799999999</v>
      </c>
      <c r="I101" s="15">
        <v>17577.9401</v>
      </c>
      <c r="J101" s="15">
        <v>17810.059399999998</v>
      </c>
      <c r="K101" s="15">
        <v>17486.134900000001</v>
      </c>
      <c r="L101" s="15">
        <v>18195.846099999999</v>
      </c>
      <c r="M101" s="15">
        <v>17457.188900000001</v>
      </c>
      <c r="N101" s="15">
        <v>3743.6084000000001</v>
      </c>
      <c r="O101" s="15">
        <v>5141.1541298619995</v>
      </c>
      <c r="P101" s="15">
        <v>11756.367265143301</v>
      </c>
      <c r="Q101" s="15">
        <v>14994.439804854755</v>
      </c>
      <c r="R101" s="70">
        <v>17985.348340145036</v>
      </c>
      <c r="S101" s="70">
        <v>20040.723675654623</v>
      </c>
      <c r="T101" s="70">
        <v>21388.739522365111</v>
      </c>
      <c r="U101" s="70">
        <v>22093.559619589862</v>
      </c>
      <c r="V101" s="70">
        <v>22492.281045780357</v>
      </c>
      <c r="Y101" s="7" t="s">
        <v>8</v>
      </c>
      <c r="Z101" s="60">
        <f t="shared" ref="Z101:AR101" si="58">D101/C101-1</f>
        <v>9.3710679127896768E-2</v>
      </c>
      <c r="AA101" s="60">
        <f t="shared" si="58"/>
        <v>6.8232360301201167E-2</v>
      </c>
      <c r="AB101" s="60">
        <f t="shared" si="58"/>
        <v>3.3663523144086716E-2</v>
      </c>
      <c r="AC101" s="60">
        <f t="shared" si="58"/>
        <v>8.3924456667619829E-2</v>
      </c>
      <c r="AD101" s="60">
        <f t="shared" si="58"/>
        <v>3.8987909288545231E-2</v>
      </c>
      <c r="AE101" s="60">
        <f t="shared" si="58"/>
        <v>6.3164983142989461E-2</v>
      </c>
      <c r="AF101" s="60">
        <f t="shared" si="58"/>
        <v>1.3205147968390119E-2</v>
      </c>
      <c r="AG101" s="11">
        <f t="shared" si="58"/>
        <v>-1.818772709988814E-2</v>
      </c>
      <c r="AH101" s="11">
        <f t="shared" si="58"/>
        <v>4.0587082511870376E-2</v>
      </c>
      <c r="AI101" s="11">
        <f t="shared" si="58"/>
        <v>-4.0594825650893895E-2</v>
      </c>
      <c r="AJ101" s="11">
        <f t="shared" si="58"/>
        <v>-0.78555491256670773</v>
      </c>
      <c r="AK101" s="11">
        <f t="shared" si="58"/>
        <v>0.37331514959256951</v>
      </c>
      <c r="AL101" s="11">
        <f t="shared" si="58"/>
        <v>1.2867175284353651</v>
      </c>
      <c r="AM101" s="11">
        <f t="shared" si="58"/>
        <v>0.27543138681215606</v>
      </c>
      <c r="AN101" s="12">
        <f t="shared" si="58"/>
        <v>0.19946784102743953</v>
      </c>
      <c r="AO101" s="12">
        <f t="shared" si="58"/>
        <v>0.11428054084011219</v>
      </c>
      <c r="AP101" s="12">
        <f t="shared" si="58"/>
        <v>6.7263830814056513E-2</v>
      </c>
      <c r="AQ101" s="12">
        <f t="shared" si="58"/>
        <v>3.2952858044194455E-2</v>
      </c>
      <c r="AR101" s="12">
        <f t="shared" si="58"/>
        <v>1.8046952734450228E-2</v>
      </c>
      <c r="AS101" s="11"/>
      <c r="AU101" s="7" t="s">
        <v>8</v>
      </c>
      <c r="AV101" s="13">
        <f t="shared" ref="AV101:BD101" si="59">100*N101/$M101</f>
        <v>21.44450874332923</v>
      </c>
      <c r="AW101" s="13">
        <f t="shared" si="59"/>
        <v>29.450068732784345</v>
      </c>
      <c r="AX101" s="13">
        <f t="shared" si="59"/>
        <v>67.343988384884241</v>
      </c>
      <c r="AY101" s="13">
        <f t="shared" si="59"/>
        <v>85.892636499194637</v>
      </c>
      <c r="AZ101" s="14">
        <f t="shared" si="59"/>
        <v>103.02545526184365</v>
      </c>
      <c r="BA101" s="14">
        <f t="shared" si="59"/>
        <v>114.79926000946591</v>
      </c>
      <c r="BB101" s="14">
        <f t="shared" si="59"/>
        <v>122.52109801232152</v>
      </c>
      <c r="BC101" s="14">
        <f t="shared" si="59"/>
        <v>126.55851836254038</v>
      </c>
      <c r="BD101" s="14">
        <f t="shared" si="59"/>
        <v>128.8425139615712</v>
      </c>
    </row>
    <row r="102" spans="2:56" ht="4.05" customHeight="1" x14ac:dyDescent="0.25"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5"/>
      <c r="S102" s="25"/>
      <c r="T102" s="25"/>
      <c r="U102" s="25"/>
      <c r="V102" s="25"/>
      <c r="Z102" s="24"/>
      <c r="AA102" s="24"/>
      <c r="AB102" s="24"/>
      <c r="AC102" s="24"/>
      <c r="AD102" s="24"/>
      <c r="AE102" s="24"/>
      <c r="AF102" s="24"/>
      <c r="AG102" s="26"/>
      <c r="AH102" s="26"/>
      <c r="AI102" s="26"/>
      <c r="AJ102" s="26"/>
      <c r="AK102" s="19"/>
      <c r="AL102" s="19"/>
      <c r="AM102" s="19"/>
      <c r="AN102" s="20"/>
      <c r="AO102" s="20"/>
      <c r="AP102" s="20"/>
      <c r="AQ102" s="20"/>
      <c r="AR102" s="20"/>
      <c r="AS102" s="19"/>
      <c r="AV102" s="24"/>
      <c r="AW102" s="24"/>
      <c r="AX102" s="24"/>
      <c r="AY102" s="24"/>
      <c r="AZ102" s="25"/>
      <c r="BA102" s="25"/>
      <c r="BB102" s="25"/>
      <c r="BC102" s="25"/>
      <c r="BD102" s="25"/>
    </row>
    <row r="103" spans="2:56" x14ac:dyDescent="0.25">
      <c r="B103" s="28" t="s">
        <v>51</v>
      </c>
      <c r="C103" s="24">
        <v>243.34229999999999</v>
      </c>
      <c r="D103" s="24">
        <v>382.26519999999999</v>
      </c>
      <c r="E103" s="24">
        <v>469.71640000000002</v>
      </c>
      <c r="F103" s="24">
        <v>672</v>
      </c>
      <c r="G103" s="24">
        <v>866</v>
      </c>
      <c r="H103" s="24">
        <v>1025</v>
      </c>
      <c r="I103" s="24">
        <v>1088</v>
      </c>
      <c r="J103" s="24">
        <v>1308</v>
      </c>
      <c r="K103" s="24">
        <v>1159</v>
      </c>
      <c r="L103" s="24">
        <v>1140</v>
      </c>
      <c r="M103" s="24">
        <v>1032</v>
      </c>
      <c r="N103" s="24">
        <v>147</v>
      </c>
      <c r="O103" s="24">
        <v>71</v>
      </c>
      <c r="P103" s="24">
        <v>154</v>
      </c>
      <c r="Q103" s="24">
        <v>492</v>
      </c>
      <c r="R103" s="25">
        <v>904.7237767231245</v>
      </c>
      <c r="S103" s="25">
        <v>1080.8863657595682</v>
      </c>
      <c r="T103" s="25">
        <v>1225.2868426525015</v>
      </c>
      <c r="U103" s="25">
        <v>1267.5450347716289</v>
      </c>
      <c r="V103" s="25">
        <v>1292.110416754474</v>
      </c>
      <c r="Y103" s="28" t="s">
        <v>51</v>
      </c>
      <c r="Z103" s="23">
        <f t="shared" ref="Z103:AO118" si="60">D103/C103-1</f>
        <v>0.57089499030789148</v>
      </c>
      <c r="AA103" s="23">
        <f t="shared" si="60"/>
        <v>0.2287710207468534</v>
      </c>
      <c r="AB103" s="23">
        <f t="shared" si="60"/>
        <v>0.43065049463889271</v>
      </c>
      <c r="AC103" s="23">
        <f t="shared" si="60"/>
        <v>0.28869047619047628</v>
      </c>
      <c r="AD103" s="23">
        <f t="shared" si="60"/>
        <v>0.18360277136258651</v>
      </c>
      <c r="AE103" s="23">
        <f t="shared" si="60"/>
        <v>6.1463414634146396E-2</v>
      </c>
      <c r="AF103" s="23">
        <f t="shared" si="60"/>
        <v>0.20220588235294112</v>
      </c>
      <c r="AG103" s="19">
        <f t="shared" si="60"/>
        <v>-0.11391437308868502</v>
      </c>
      <c r="AH103" s="19">
        <f t="shared" si="60"/>
        <v>-1.6393442622950838E-2</v>
      </c>
      <c r="AI103" s="19">
        <f t="shared" si="60"/>
        <v>-9.4736842105263119E-2</v>
      </c>
      <c r="AJ103" s="19">
        <f t="shared" si="60"/>
        <v>-0.85755813953488369</v>
      </c>
      <c r="AK103" s="19">
        <f t="shared" si="60"/>
        <v>-0.51700680272108845</v>
      </c>
      <c r="AL103" s="19">
        <f t="shared" si="60"/>
        <v>1.1690140845070425</v>
      </c>
      <c r="AM103" s="19">
        <f t="shared" si="60"/>
        <v>2.1948051948051948</v>
      </c>
      <c r="AN103" s="20">
        <f t="shared" si="60"/>
        <v>0.83886946488439929</v>
      </c>
      <c r="AO103" s="20">
        <f t="shared" si="60"/>
        <v>0.19471422501406788</v>
      </c>
      <c r="AP103" s="20">
        <f t="shared" ref="AL103:AR118" si="61">T103/S103-1</f>
        <v>0.13359450305533205</v>
      </c>
      <c r="AQ103" s="20">
        <f t="shared" si="61"/>
        <v>3.4488407651262154E-2</v>
      </c>
      <c r="AR103" s="20">
        <f t="shared" si="61"/>
        <v>1.9380283389513586E-2</v>
      </c>
      <c r="AS103" s="19"/>
      <c r="AU103" s="28" t="s">
        <v>51</v>
      </c>
      <c r="AV103" s="21">
        <f t="shared" ref="AV103:BD119" si="62">100*N103/$M103</f>
        <v>14.244186046511627</v>
      </c>
      <c r="AW103" s="21">
        <f t="shared" si="62"/>
        <v>6.8798449612403099</v>
      </c>
      <c r="AX103" s="21">
        <f t="shared" si="62"/>
        <v>14.922480620155039</v>
      </c>
      <c r="AY103" s="21">
        <f t="shared" si="62"/>
        <v>47.674418604651166</v>
      </c>
      <c r="AZ103" s="22">
        <f t="shared" si="62"/>
        <v>87.667032628209739</v>
      </c>
      <c r="BA103" s="22">
        <f t="shared" si="62"/>
        <v>104.73705094569459</v>
      </c>
      <c r="BB103" s="22">
        <f t="shared" si="62"/>
        <v>118.72934521826565</v>
      </c>
      <c r="BC103" s="22">
        <f t="shared" si="62"/>
        <v>122.82413127632064</v>
      </c>
      <c r="BD103" s="22">
        <f t="shared" si="62"/>
        <v>125.20449774752655</v>
      </c>
    </row>
    <row r="104" spans="2:56" x14ac:dyDescent="0.25">
      <c r="B104" s="28" t="s">
        <v>52</v>
      </c>
      <c r="C104" s="24">
        <v>152.74100000000001</v>
      </c>
      <c r="D104" s="24">
        <v>182.0668</v>
      </c>
      <c r="E104" s="24">
        <v>184.18180000000001</v>
      </c>
      <c r="F104" s="24">
        <v>187</v>
      </c>
      <c r="G104" s="24">
        <v>244</v>
      </c>
      <c r="H104" s="24">
        <v>247</v>
      </c>
      <c r="I104" s="24">
        <v>324</v>
      </c>
      <c r="J104" s="24">
        <v>311</v>
      </c>
      <c r="K104" s="24">
        <v>332</v>
      </c>
      <c r="L104" s="24">
        <v>413</v>
      </c>
      <c r="M104" s="24">
        <v>420</v>
      </c>
      <c r="N104" s="24">
        <v>90</v>
      </c>
      <c r="O104" s="24">
        <v>83</v>
      </c>
      <c r="P104" s="24">
        <v>323</v>
      </c>
      <c r="Q104" s="24">
        <v>480</v>
      </c>
      <c r="R104" s="25">
        <v>501.02016513247247</v>
      </c>
      <c r="S104" s="25">
        <v>524.98984629314248</v>
      </c>
      <c r="T104" s="25">
        <v>541.10684459007916</v>
      </c>
      <c r="U104" s="25">
        <v>561.8362386013323</v>
      </c>
      <c r="V104" s="25">
        <v>583.01948390712926</v>
      </c>
      <c r="Y104" s="28" t="s">
        <v>52</v>
      </c>
      <c r="Z104" s="23">
        <f t="shared" si="60"/>
        <v>0.19199690980155948</v>
      </c>
      <c r="AA104" s="23">
        <f t="shared" si="60"/>
        <v>1.161661544004744E-2</v>
      </c>
      <c r="AB104" s="23">
        <f t="shared" si="60"/>
        <v>1.5301186110679765E-2</v>
      </c>
      <c r="AC104" s="23">
        <f t="shared" si="60"/>
        <v>0.30481283422459904</v>
      </c>
      <c r="AD104" s="23">
        <f t="shared" si="60"/>
        <v>1.2295081967213184E-2</v>
      </c>
      <c r="AE104" s="23">
        <f t="shared" si="60"/>
        <v>0.31174089068825905</v>
      </c>
      <c r="AF104" s="23">
        <f t="shared" si="60"/>
        <v>-4.0123456790123413E-2</v>
      </c>
      <c r="AG104" s="19">
        <f t="shared" si="60"/>
        <v>6.7524115755627001E-2</v>
      </c>
      <c r="AH104" s="19">
        <f t="shared" si="60"/>
        <v>0.24397590361445776</v>
      </c>
      <c r="AI104" s="19">
        <f t="shared" si="60"/>
        <v>1.6949152542372836E-2</v>
      </c>
      <c r="AJ104" s="19">
        <f t="shared" si="60"/>
        <v>-0.7857142857142857</v>
      </c>
      <c r="AK104" s="19">
        <f t="shared" si="60"/>
        <v>-7.7777777777777724E-2</v>
      </c>
      <c r="AL104" s="19">
        <f t="shared" si="60"/>
        <v>2.8915662650602409</v>
      </c>
      <c r="AM104" s="19">
        <f t="shared" si="60"/>
        <v>0.48606811145510842</v>
      </c>
      <c r="AN104" s="20">
        <f t="shared" si="60"/>
        <v>4.379201069265104E-2</v>
      </c>
      <c r="AO104" s="20">
        <f t="shared" si="60"/>
        <v>4.7841749352208751E-2</v>
      </c>
      <c r="AP104" s="20">
        <f t="shared" si="61"/>
        <v>3.0699638118214745E-2</v>
      </c>
      <c r="AQ104" s="20">
        <f t="shared" si="61"/>
        <v>3.8309243763044343E-2</v>
      </c>
      <c r="AR104" s="20">
        <f t="shared" si="61"/>
        <v>3.7703593770547439E-2</v>
      </c>
      <c r="AS104" s="19"/>
      <c r="AU104" s="28" t="s">
        <v>52</v>
      </c>
      <c r="AV104" s="21">
        <f t="shared" si="62"/>
        <v>21.428571428571427</v>
      </c>
      <c r="AW104" s="21">
        <f t="shared" si="62"/>
        <v>19.761904761904763</v>
      </c>
      <c r="AX104" s="21">
        <f t="shared" si="62"/>
        <v>76.904761904761898</v>
      </c>
      <c r="AY104" s="21">
        <f t="shared" si="62"/>
        <v>114.28571428571429</v>
      </c>
      <c r="AZ104" s="22">
        <f t="shared" si="62"/>
        <v>119.29051550773154</v>
      </c>
      <c r="BA104" s="22">
        <f t="shared" si="62"/>
        <v>124.99758245074821</v>
      </c>
      <c r="BB104" s="22">
        <f t="shared" si="62"/>
        <v>128.83496299763789</v>
      </c>
      <c r="BC104" s="22">
        <f t="shared" si="62"/>
        <v>133.77053300031722</v>
      </c>
      <c r="BD104" s="22">
        <f t="shared" si="62"/>
        <v>138.81416283503077</v>
      </c>
    </row>
    <row r="105" spans="2:56" x14ac:dyDescent="0.25">
      <c r="B105" s="28" t="s">
        <v>53</v>
      </c>
      <c r="C105" s="24">
        <v>438.88080000000002</v>
      </c>
      <c r="D105" s="24">
        <v>523.49839999999995</v>
      </c>
      <c r="E105" s="24">
        <v>548.49220000000003</v>
      </c>
      <c r="F105" s="24">
        <v>523</v>
      </c>
      <c r="G105" s="24">
        <v>529</v>
      </c>
      <c r="H105" s="24">
        <v>541</v>
      </c>
      <c r="I105" s="24">
        <v>596</v>
      </c>
      <c r="J105" s="24">
        <v>546</v>
      </c>
      <c r="K105" s="24">
        <v>527</v>
      </c>
      <c r="L105" s="24">
        <v>548</v>
      </c>
      <c r="M105" s="24">
        <v>559</v>
      </c>
      <c r="N105" s="24">
        <v>104</v>
      </c>
      <c r="O105" s="24">
        <v>30</v>
      </c>
      <c r="P105" s="24">
        <v>129</v>
      </c>
      <c r="Q105" s="24">
        <v>344</v>
      </c>
      <c r="R105" s="25">
        <v>574.5477196304397</v>
      </c>
      <c r="S105" s="25">
        <v>710.00919435038577</v>
      </c>
      <c r="T105" s="25">
        <v>786.70129207835987</v>
      </c>
      <c r="U105" s="25">
        <v>841.46969724316034</v>
      </c>
      <c r="V105" s="25">
        <v>868.49667019813432</v>
      </c>
      <c r="Y105" s="28" t="s">
        <v>53</v>
      </c>
      <c r="Z105" s="23">
        <f t="shared" si="60"/>
        <v>0.19280314837194945</v>
      </c>
      <c r="AA105" s="23">
        <f t="shared" si="60"/>
        <v>4.7743794441396759E-2</v>
      </c>
      <c r="AB105" s="23">
        <f t="shared" si="60"/>
        <v>-4.64768687685988E-2</v>
      </c>
      <c r="AC105" s="23">
        <f t="shared" si="60"/>
        <v>1.1472275334607929E-2</v>
      </c>
      <c r="AD105" s="23">
        <f t="shared" si="60"/>
        <v>2.2684310018903586E-2</v>
      </c>
      <c r="AE105" s="23">
        <f t="shared" si="60"/>
        <v>0.1016635859519408</v>
      </c>
      <c r="AF105" s="23">
        <f t="shared" si="60"/>
        <v>-8.3892617449664475E-2</v>
      </c>
      <c r="AG105" s="19">
        <f t="shared" si="60"/>
        <v>-3.4798534798534786E-2</v>
      </c>
      <c r="AH105" s="19">
        <f t="shared" si="60"/>
        <v>3.9848197343453462E-2</v>
      </c>
      <c r="AI105" s="19">
        <f t="shared" si="60"/>
        <v>2.007299270072993E-2</v>
      </c>
      <c r="AJ105" s="19">
        <f t="shared" si="60"/>
        <v>-0.81395348837209303</v>
      </c>
      <c r="AK105" s="19">
        <f t="shared" si="60"/>
        <v>-0.71153846153846156</v>
      </c>
      <c r="AL105" s="19">
        <f t="shared" si="60"/>
        <v>3.3</v>
      </c>
      <c r="AM105" s="19">
        <f t="shared" si="60"/>
        <v>1.6666666666666665</v>
      </c>
      <c r="AN105" s="20">
        <f t="shared" si="60"/>
        <v>0.67019685939081319</v>
      </c>
      <c r="AO105" s="20">
        <f t="shared" si="60"/>
        <v>0.23577062460029863</v>
      </c>
      <c r="AP105" s="20">
        <f t="shared" si="61"/>
        <v>0.10801564027370469</v>
      </c>
      <c r="AQ105" s="20">
        <f t="shared" si="61"/>
        <v>6.961778977140054E-2</v>
      </c>
      <c r="AR105" s="20">
        <f t="shared" si="61"/>
        <v>3.21187715297655E-2</v>
      </c>
      <c r="AS105" s="19"/>
      <c r="AU105" s="28" t="s">
        <v>53</v>
      </c>
      <c r="AV105" s="21">
        <f t="shared" si="62"/>
        <v>18.604651162790699</v>
      </c>
      <c r="AW105" s="21">
        <f t="shared" si="62"/>
        <v>5.3667262969588547</v>
      </c>
      <c r="AX105" s="21">
        <f t="shared" si="62"/>
        <v>23.076923076923077</v>
      </c>
      <c r="AY105" s="21">
        <f t="shared" si="62"/>
        <v>61.53846153846154</v>
      </c>
      <c r="AZ105" s="22">
        <f t="shared" si="62"/>
        <v>102.7813451932808</v>
      </c>
      <c r="BA105" s="22">
        <f t="shared" si="62"/>
        <v>127.01416714675953</v>
      </c>
      <c r="BB105" s="22">
        <f t="shared" si="62"/>
        <v>140.7336837349481</v>
      </c>
      <c r="BC105" s="22">
        <f t="shared" si="62"/>
        <v>150.5312517429625</v>
      </c>
      <c r="BD105" s="22">
        <f t="shared" si="62"/>
        <v>155.36613062578434</v>
      </c>
    </row>
    <row r="106" spans="2:56" x14ac:dyDescent="0.25">
      <c r="B106" s="28" t="s">
        <v>54</v>
      </c>
      <c r="C106" s="24">
        <v>282.1748</v>
      </c>
      <c r="D106" s="24">
        <v>416.7824</v>
      </c>
      <c r="E106" s="24">
        <v>394.42180000000002</v>
      </c>
      <c r="F106" s="24">
        <v>401</v>
      </c>
      <c r="G106" s="24">
        <v>420</v>
      </c>
      <c r="H106" s="24">
        <v>386</v>
      </c>
      <c r="I106" s="24">
        <v>440</v>
      </c>
      <c r="J106" s="24">
        <v>497</v>
      </c>
      <c r="K106" s="24">
        <v>559</v>
      </c>
      <c r="L106" s="24">
        <v>538</v>
      </c>
      <c r="M106" s="24">
        <v>485</v>
      </c>
      <c r="N106" s="24">
        <v>94</v>
      </c>
      <c r="O106" s="24">
        <v>55</v>
      </c>
      <c r="P106" s="24">
        <v>219</v>
      </c>
      <c r="Q106" s="24">
        <v>392</v>
      </c>
      <c r="R106" s="25">
        <v>487.72349773561956</v>
      </c>
      <c r="S106" s="25">
        <v>573.65207399229439</v>
      </c>
      <c r="T106" s="25">
        <v>634.74447423563072</v>
      </c>
      <c r="U106" s="25">
        <v>690.9526620552914</v>
      </c>
      <c r="V106" s="25">
        <v>729.6465763918618</v>
      </c>
      <c r="Y106" s="28" t="s">
        <v>54</v>
      </c>
      <c r="Z106" s="23">
        <f t="shared" si="60"/>
        <v>0.47703622010186586</v>
      </c>
      <c r="AA106" s="23">
        <f t="shared" si="60"/>
        <v>-5.3650538026557726E-2</v>
      </c>
      <c r="AB106" s="23">
        <f t="shared" si="60"/>
        <v>1.6678084223539225E-2</v>
      </c>
      <c r="AC106" s="23">
        <f t="shared" si="60"/>
        <v>4.7381546134663388E-2</v>
      </c>
      <c r="AD106" s="23">
        <f t="shared" si="60"/>
        <v>-8.0952380952380998E-2</v>
      </c>
      <c r="AE106" s="23">
        <f t="shared" si="60"/>
        <v>0.13989637305699487</v>
      </c>
      <c r="AF106" s="23">
        <f t="shared" si="60"/>
        <v>0.12954545454545463</v>
      </c>
      <c r="AG106" s="19">
        <f t="shared" si="60"/>
        <v>0.12474849094567397</v>
      </c>
      <c r="AH106" s="19">
        <f t="shared" si="60"/>
        <v>-3.756708407871201E-2</v>
      </c>
      <c r="AI106" s="19">
        <f t="shared" si="60"/>
        <v>-9.8513011152416396E-2</v>
      </c>
      <c r="AJ106" s="19">
        <f t="shared" si="60"/>
        <v>-0.8061855670103093</v>
      </c>
      <c r="AK106" s="19">
        <f t="shared" si="60"/>
        <v>-0.41489361702127658</v>
      </c>
      <c r="AL106" s="19">
        <f t="shared" si="60"/>
        <v>2.9818181818181819</v>
      </c>
      <c r="AM106" s="19">
        <f t="shared" si="60"/>
        <v>0.78995433789954328</v>
      </c>
      <c r="AN106" s="20">
        <f t="shared" si="60"/>
        <v>0.24419259626433565</v>
      </c>
      <c r="AO106" s="20">
        <f t="shared" si="60"/>
        <v>0.17618297386863691</v>
      </c>
      <c r="AP106" s="20">
        <f t="shared" si="61"/>
        <v>0.10649730561970738</v>
      </c>
      <c r="AQ106" s="20">
        <f t="shared" si="61"/>
        <v>8.8552464970014011E-2</v>
      </c>
      <c r="AR106" s="20">
        <f t="shared" si="61"/>
        <v>5.6000818090015558E-2</v>
      </c>
      <c r="AS106" s="19"/>
      <c r="AU106" s="28" t="s">
        <v>54</v>
      </c>
      <c r="AV106" s="21">
        <f t="shared" si="62"/>
        <v>19.381443298969071</v>
      </c>
      <c r="AW106" s="21">
        <f t="shared" si="62"/>
        <v>11.340206185567011</v>
      </c>
      <c r="AX106" s="21">
        <f t="shared" si="62"/>
        <v>45.154639175257735</v>
      </c>
      <c r="AY106" s="21">
        <f t="shared" si="62"/>
        <v>80.824742268041234</v>
      </c>
      <c r="AZ106" s="22">
        <f t="shared" si="62"/>
        <v>100.56154592487</v>
      </c>
      <c r="BA106" s="22">
        <f t="shared" si="62"/>
        <v>118.27877814274112</v>
      </c>
      <c r="BB106" s="22">
        <f t="shared" si="62"/>
        <v>130.87514932693418</v>
      </c>
      <c r="BC106" s="22">
        <f t="shared" si="62"/>
        <v>142.46446640315287</v>
      </c>
      <c r="BD106" s="22">
        <f t="shared" si="62"/>
        <v>150.44259307048696</v>
      </c>
    </row>
    <row r="107" spans="2:56" x14ac:dyDescent="0.25">
      <c r="B107" s="28" t="s">
        <v>55</v>
      </c>
      <c r="C107" s="24">
        <v>361.82229999999998</v>
      </c>
      <c r="D107" s="24">
        <v>494.32369999999997</v>
      </c>
      <c r="E107" s="24">
        <v>550.29759999999999</v>
      </c>
      <c r="F107" s="24">
        <v>530</v>
      </c>
      <c r="G107" s="24">
        <v>630</v>
      </c>
      <c r="H107" s="24">
        <v>644</v>
      </c>
      <c r="I107" s="24">
        <v>717</v>
      </c>
      <c r="J107" s="24">
        <v>666</v>
      </c>
      <c r="K107" s="24">
        <v>611</v>
      </c>
      <c r="L107" s="24">
        <v>607</v>
      </c>
      <c r="M107" s="24">
        <v>598</v>
      </c>
      <c r="N107" s="24">
        <v>86</v>
      </c>
      <c r="O107" s="24">
        <v>21</v>
      </c>
      <c r="P107" s="24">
        <v>253</v>
      </c>
      <c r="Q107" s="24">
        <v>411</v>
      </c>
      <c r="R107" s="25">
        <v>526.1651608239971</v>
      </c>
      <c r="S107" s="25">
        <v>599.86888326707628</v>
      </c>
      <c r="T107" s="25">
        <v>639.32013010480671</v>
      </c>
      <c r="U107" s="25">
        <v>658.13473075533079</v>
      </c>
      <c r="V107" s="25">
        <v>667.76978677267823</v>
      </c>
      <c r="Y107" s="28" t="s">
        <v>55</v>
      </c>
      <c r="Z107" s="23">
        <f t="shared" si="60"/>
        <v>0.36620573137697709</v>
      </c>
      <c r="AA107" s="23">
        <f t="shared" si="60"/>
        <v>0.11323329227386836</v>
      </c>
      <c r="AB107" s="23">
        <f t="shared" si="60"/>
        <v>-3.6884769259397099E-2</v>
      </c>
      <c r="AC107" s="23">
        <f t="shared" si="60"/>
        <v>0.18867924528301883</v>
      </c>
      <c r="AD107" s="23">
        <f t="shared" si="60"/>
        <v>2.2222222222222143E-2</v>
      </c>
      <c r="AE107" s="23">
        <f t="shared" si="60"/>
        <v>0.11335403726708071</v>
      </c>
      <c r="AF107" s="23">
        <f t="shared" si="60"/>
        <v>-7.112970711297073E-2</v>
      </c>
      <c r="AG107" s="19">
        <f t="shared" si="60"/>
        <v>-8.2582582582582553E-2</v>
      </c>
      <c r="AH107" s="19">
        <f t="shared" si="60"/>
        <v>-6.5466448445171688E-3</v>
      </c>
      <c r="AI107" s="19">
        <f t="shared" si="60"/>
        <v>-1.4827018121911006E-2</v>
      </c>
      <c r="AJ107" s="19">
        <f t="shared" si="60"/>
        <v>-0.85618729096989965</v>
      </c>
      <c r="AK107" s="19">
        <f t="shared" si="60"/>
        <v>-0.7558139534883721</v>
      </c>
      <c r="AL107" s="19">
        <f t="shared" si="60"/>
        <v>11.047619047619047</v>
      </c>
      <c r="AM107" s="19">
        <f t="shared" si="60"/>
        <v>0.62450592885375489</v>
      </c>
      <c r="AN107" s="20">
        <f t="shared" si="60"/>
        <v>0.28020720395133103</v>
      </c>
      <c r="AO107" s="20">
        <f t="shared" si="60"/>
        <v>0.14007716194598663</v>
      </c>
      <c r="AP107" s="20">
        <f t="shared" si="61"/>
        <v>6.5766449866288212E-2</v>
      </c>
      <c r="AQ107" s="20">
        <f t="shared" si="61"/>
        <v>2.9429075927015935E-2</v>
      </c>
      <c r="AR107" s="20">
        <f t="shared" si="61"/>
        <v>1.4639944630014279E-2</v>
      </c>
      <c r="AS107" s="19"/>
      <c r="AU107" s="28" t="s">
        <v>55</v>
      </c>
      <c r="AV107" s="21">
        <f t="shared" si="62"/>
        <v>14.381270903010034</v>
      </c>
      <c r="AW107" s="21">
        <f t="shared" si="62"/>
        <v>3.511705685618729</v>
      </c>
      <c r="AX107" s="21">
        <f t="shared" si="62"/>
        <v>42.307692307692307</v>
      </c>
      <c r="AY107" s="21">
        <f t="shared" si="62"/>
        <v>68.72909698996655</v>
      </c>
      <c r="AZ107" s="22">
        <f t="shared" si="62"/>
        <v>87.987485087624933</v>
      </c>
      <c r="BA107" s="22">
        <f t="shared" si="62"/>
        <v>100.31252228546427</v>
      </c>
      <c r="BB107" s="22">
        <f t="shared" si="62"/>
        <v>106.90972075331216</v>
      </c>
      <c r="BC107" s="22">
        <f t="shared" si="62"/>
        <v>110.05597504269745</v>
      </c>
      <c r="BD107" s="22">
        <f t="shared" si="62"/>
        <v>111.66718842352478</v>
      </c>
    </row>
    <row r="108" spans="2:56" x14ac:dyDescent="0.25">
      <c r="B108" s="28" t="s">
        <v>56</v>
      </c>
      <c r="C108" s="24">
        <v>591.30619999999999</v>
      </c>
      <c r="D108" s="24">
        <v>610.21050000000002</v>
      </c>
      <c r="E108" s="24">
        <v>655.65830000000005</v>
      </c>
      <c r="F108" s="24">
        <v>656</v>
      </c>
      <c r="G108" s="24">
        <v>695</v>
      </c>
      <c r="H108" s="24">
        <v>653</v>
      </c>
      <c r="I108" s="24">
        <v>818</v>
      </c>
      <c r="J108" s="24">
        <v>799</v>
      </c>
      <c r="K108" s="24">
        <v>731</v>
      </c>
      <c r="L108" s="24">
        <v>809</v>
      </c>
      <c r="M108" s="24">
        <v>753</v>
      </c>
      <c r="N108" s="24">
        <v>121</v>
      </c>
      <c r="O108" s="24">
        <v>85</v>
      </c>
      <c r="P108" s="24">
        <v>588</v>
      </c>
      <c r="Q108" s="24">
        <v>629</v>
      </c>
      <c r="R108" s="25">
        <v>714.20781944142402</v>
      </c>
      <c r="S108" s="25">
        <v>781.23350601237689</v>
      </c>
      <c r="T108" s="25">
        <v>832.85996636353229</v>
      </c>
      <c r="U108" s="25">
        <v>860.67885656022327</v>
      </c>
      <c r="V108" s="25">
        <v>872.62603332060451</v>
      </c>
      <c r="Y108" s="28" t="s">
        <v>56</v>
      </c>
      <c r="Z108" s="23">
        <f t="shared" si="60"/>
        <v>3.1970407210342167E-2</v>
      </c>
      <c r="AA108" s="23">
        <f t="shared" si="60"/>
        <v>7.4478888842456792E-2</v>
      </c>
      <c r="AB108" s="23">
        <f t="shared" si="60"/>
        <v>5.2115560803533967E-4</v>
      </c>
      <c r="AC108" s="23">
        <f t="shared" si="60"/>
        <v>5.945121951219523E-2</v>
      </c>
      <c r="AD108" s="23">
        <f t="shared" si="60"/>
        <v>-6.0431654676258995E-2</v>
      </c>
      <c r="AE108" s="23">
        <f t="shared" si="60"/>
        <v>0.25267993874425732</v>
      </c>
      <c r="AF108" s="23">
        <f t="shared" si="60"/>
        <v>-2.3227383863080653E-2</v>
      </c>
      <c r="AG108" s="19">
        <f t="shared" si="60"/>
        <v>-8.5106382978723416E-2</v>
      </c>
      <c r="AH108" s="19">
        <f t="shared" si="60"/>
        <v>0.10670314637482892</v>
      </c>
      <c r="AI108" s="19">
        <f t="shared" si="60"/>
        <v>-6.9221260815822028E-2</v>
      </c>
      <c r="AJ108" s="19">
        <f t="shared" si="60"/>
        <v>-0.83930942895086325</v>
      </c>
      <c r="AK108" s="19">
        <f t="shared" si="60"/>
        <v>-0.2975206611570248</v>
      </c>
      <c r="AL108" s="19">
        <f t="shared" si="60"/>
        <v>5.9176470588235297</v>
      </c>
      <c r="AM108" s="19">
        <f t="shared" si="60"/>
        <v>6.9727891156462496E-2</v>
      </c>
      <c r="AN108" s="20">
        <f t="shared" si="60"/>
        <v>0.13546553170337683</v>
      </c>
      <c r="AO108" s="20">
        <f t="shared" si="60"/>
        <v>9.3846195388021858E-2</v>
      </c>
      <c r="AP108" s="20">
        <f t="shared" si="61"/>
        <v>6.6083264419457111E-2</v>
      </c>
      <c r="AQ108" s="20">
        <f t="shared" si="61"/>
        <v>3.3401641716740205E-2</v>
      </c>
      <c r="AR108" s="20">
        <f t="shared" si="61"/>
        <v>1.3881108696139233E-2</v>
      </c>
      <c r="AS108" s="19"/>
      <c r="AU108" s="28" t="s">
        <v>56</v>
      </c>
      <c r="AV108" s="21">
        <f t="shared" si="62"/>
        <v>16.069057104913679</v>
      </c>
      <c r="AW108" s="21">
        <f t="shared" si="62"/>
        <v>11.288180610889775</v>
      </c>
      <c r="AX108" s="21">
        <f t="shared" si="62"/>
        <v>78.08764940239044</v>
      </c>
      <c r="AY108" s="21">
        <f t="shared" si="62"/>
        <v>83.53253652058433</v>
      </c>
      <c r="AZ108" s="22">
        <f t="shared" si="62"/>
        <v>94.848315994877041</v>
      </c>
      <c r="BA108" s="22">
        <f t="shared" si="62"/>
        <v>103.74946958995709</v>
      </c>
      <c r="BB108" s="22">
        <f t="shared" si="62"/>
        <v>110.60557322224865</v>
      </c>
      <c r="BC108" s="22">
        <f t="shared" si="62"/>
        <v>114.29998095089286</v>
      </c>
      <c r="BD108" s="22">
        <f t="shared" si="62"/>
        <v>115.88659141043884</v>
      </c>
    </row>
    <row r="109" spans="2:56" x14ac:dyDescent="0.25">
      <c r="B109" s="28" t="s">
        <v>57</v>
      </c>
      <c r="C109" s="24">
        <v>337.95920000000001</v>
      </c>
      <c r="D109" s="24">
        <v>380.24029999999999</v>
      </c>
      <c r="E109" s="24">
        <v>408.54539999999997</v>
      </c>
      <c r="F109" s="24">
        <v>397</v>
      </c>
      <c r="G109" s="24">
        <v>441</v>
      </c>
      <c r="H109" s="24">
        <v>467</v>
      </c>
      <c r="I109" s="24">
        <v>499</v>
      </c>
      <c r="J109" s="24">
        <v>453</v>
      </c>
      <c r="K109" s="24">
        <v>487</v>
      </c>
      <c r="L109" s="24">
        <v>490</v>
      </c>
      <c r="M109" s="24">
        <v>449</v>
      </c>
      <c r="N109" s="24">
        <v>59</v>
      </c>
      <c r="O109" s="24">
        <v>41</v>
      </c>
      <c r="P109" s="24">
        <v>351</v>
      </c>
      <c r="Q109" s="24">
        <v>421</v>
      </c>
      <c r="R109" s="25">
        <v>465.68381081748578</v>
      </c>
      <c r="S109" s="25">
        <v>506.35761118022447</v>
      </c>
      <c r="T109" s="25">
        <v>547.8558874205487</v>
      </c>
      <c r="U109" s="25">
        <v>572.50683139712612</v>
      </c>
      <c r="V109" s="25">
        <v>582.80074297180317</v>
      </c>
      <c r="Y109" s="28" t="s">
        <v>57</v>
      </c>
      <c r="Z109" s="23">
        <f t="shared" si="60"/>
        <v>0.12510711352139547</v>
      </c>
      <c r="AA109" s="23">
        <f t="shared" si="60"/>
        <v>7.4440031737824652E-2</v>
      </c>
      <c r="AB109" s="23">
        <f t="shared" si="60"/>
        <v>-2.8259772353329549E-2</v>
      </c>
      <c r="AC109" s="23">
        <f t="shared" si="60"/>
        <v>0.11083123425692687</v>
      </c>
      <c r="AD109" s="23">
        <f t="shared" si="60"/>
        <v>5.895691609977316E-2</v>
      </c>
      <c r="AE109" s="23">
        <f t="shared" si="60"/>
        <v>6.85224839400429E-2</v>
      </c>
      <c r="AF109" s="23">
        <f t="shared" si="60"/>
        <v>-9.2184368737474931E-2</v>
      </c>
      <c r="AG109" s="19">
        <f t="shared" si="60"/>
        <v>7.5055187637969034E-2</v>
      </c>
      <c r="AH109" s="19">
        <f t="shared" si="60"/>
        <v>6.1601642710471527E-3</v>
      </c>
      <c r="AI109" s="19">
        <f t="shared" si="60"/>
        <v>-8.3673469387755106E-2</v>
      </c>
      <c r="AJ109" s="19">
        <f t="shared" si="60"/>
        <v>-0.86859688195991092</v>
      </c>
      <c r="AK109" s="19">
        <f t="shared" si="60"/>
        <v>-0.30508474576271183</v>
      </c>
      <c r="AL109" s="19">
        <f t="shared" si="60"/>
        <v>7.5609756097560972</v>
      </c>
      <c r="AM109" s="19">
        <f t="shared" si="60"/>
        <v>0.19943019943019946</v>
      </c>
      <c r="AN109" s="20">
        <f t="shared" si="60"/>
        <v>0.10613731785626079</v>
      </c>
      <c r="AO109" s="20">
        <f t="shared" si="60"/>
        <v>8.7342096542582848E-2</v>
      </c>
      <c r="AP109" s="20">
        <f t="shared" si="61"/>
        <v>8.195448300579411E-2</v>
      </c>
      <c r="AQ109" s="20">
        <f t="shared" si="61"/>
        <v>4.4995307237895465E-2</v>
      </c>
      <c r="AR109" s="20">
        <f t="shared" si="61"/>
        <v>1.7980417018878425E-2</v>
      </c>
      <c r="AS109" s="19"/>
      <c r="AU109" s="28" t="s">
        <v>57</v>
      </c>
      <c r="AV109" s="21">
        <f t="shared" si="62"/>
        <v>13.140311804008908</v>
      </c>
      <c r="AW109" s="21">
        <f t="shared" si="62"/>
        <v>9.1314031180400885</v>
      </c>
      <c r="AX109" s="21">
        <f t="shared" si="62"/>
        <v>78.173719376391986</v>
      </c>
      <c r="AY109" s="21">
        <f t="shared" si="62"/>
        <v>93.763919821826278</v>
      </c>
      <c r="AZ109" s="22">
        <f t="shared" si="62"/>
        <v>103.71577078340441</v>
      </c>
      <c r="BA109" s="22">
        <f t="shared" si="62"/>
        <v>112.7745236481569</v>
      </c>
      <c r="BB109" s="22">
        <f t="shared" si="62"/>
        <v>122.0169014299663</v>
      </c>
      <c r="BC109" s="22">
        <f t="shared" si="62"/>
        <v>127.50708939802364</v>
      </c>
      <c r="BD109" s="22">
        <f t="shared" si="62"/>
        <v>129.79972003826353</v>
      </c>
    </row>
    <row r="110" spans="2:56" x14ac:dyDescent="0.25">
      <c r="B110" s="28" t="s">
        <v>58</v>
      </c>
      <c r="C110" s="24">
        <v>275.30759999999998</v>
      </c>
      <c r="D110" s="24">
        <v>377.53109999999998</v>
      </c>
      <c r="E110" s="24">
        <v>445.06639999999999</v>
      </c>
      <c r="F110" s="24">
        <v>385</v>
      </c>
      <c r="G110" s="24">
        <v>443</v>
      </c>
      <c r="H110" s="24">
        <v>459</v>
      </c>
      <c r="I110" s="24">
        <v>470</v>
      </c>
      <c r="J110" s="24">
        <v>459</v>
      </c>
      <c r="K110" s="24">
        <v>434</v>
      </c>
      <c r="L110" s="24">
        <v>473</v>
      </c>
      <c r="M110" s="24">
        <v>458</v>
      </c>
      <c r="N110" s="24">
        <v>63</v>
      </c>
      <c r="O110" s="24">
        <v>50</v>
      </c>
      <c r="P110" s="24">
        <v>356</v>
      </c>
      <c r="Q110" s="24">
        <v>412</v>
      </c>
      <c r="R110" s="25">
        <v>465.13644859813081</v>
      </c>
      <c r="S110" s="25">
        <v>510.55214555582592</v>
      </c>
      <c r="T110" s="25">
        <v>543.03505104295255</v>
      </c>
      <c r="U110" s="25">
        <v>565.42618006805924</v>
      </c>
      <c r="V110" s="25">
        <v>577.73508923764416</v>
      </c>
      <c r="Y110" s="28" t="s">
        <v>58</v>
      </c>
      <c r="Z110" s="23">
        <f t="shared" si="60"/>
        <v>0.37130649498960433</v>
      </c>
      <c r="AA110" s="23">
        <f t="shared" si="60"/>
        <v>0.17888671953118562</v>
      </c>
      <c r="AB110" s="23">
        <f t="shared" si="60"/>
        <v>-0.13496053622560589</v>
      </c>
      <c r="AC110" s="23">
        <f t="shared" si="60"/>
        <v>0.1506493506493507</v>
      </c>
      <c r="AD110" s="23">
        <f t="shared" si="60"/>
        <v>3.6117381489841893E-2</v>
      </c>
      <c r="AE110" s="23">
        <f t="shared" si="60"/>
        <v>2.3965141612200425E-2</v>
      </c>
      <c r="AF110" s="23">
        <f t="shared" si="60"/>
        <v>-2.3404255319148914E-2</v>
      </c>
      <c r="AG110" s="19">
        <f t="shared" si="60"/>
        <v>-5.4466230936819127E-2</v>
      </c>
      <c r="AH110" s="19">
        <f t="shared" si="60"/>
        <v>8.9861751152073843E-2</v>
      </c>
      <c r="AI110" s="19">
        <f t="shared" si="60"/>
        <v>-3.1712473572938715E-2</v>
      </c>
      <c r="AJ110" s="19">
        <f t="shared" si="60"/>
        <v>-0.86244541484716164</v>
      </c>
      <c r="AK110" s="19">
        <f t="shared" si="60"/>
        <v>-0.20634920634920639</v>
      </c>
      <c r="AL110" s="19">
        <f t="shared" si="60"/>
        <v>6.12</v>
      </c>
      <c r="AM110" s="19">
        <f t="shared" si="60"/>
        <v>0.15730337078651679</v>
      </c>
      <c r="AN110" s="20">
        <f t="shared" si="60"/>
        <v>0.12897196261682242</v>
      </c>
      <c r="AO110" s="20">
        <f t="shared" si="60"/>
        <v>9.7639514371692382E-2</v>
      </c>
      <c r="AP110" s="20">
        <f t="shared" si="61"/>
        <v>6.3623090745732247E-2</v>
      </c>
      <c r="AQ110" s="20">
        <f t="shared" si="61"/>
        <v>4.1233303415870282E-2</v>
      </c>
      <c r="AR110" s="20">
        <f t="shared" si="61"/>
        <v>2.1769259371936522E-2</v>
      </c>
      <c r="AS110" s="19"/>
      <c r="AU110" s="28" t="s">
        <v>58</v>
      </c>
      <c r="AV110" s="21">
        <f t="shared" si="62"/>
        <v>13.755458515283843</v>
      </c>
      <c r="AW110" s="21">
        <f t="shared" si="62"/>
        <v>10.91703056768559</v>
      </c>
      <c r="AX110" s="21">
        <f t="shared" si="62"/>
        <v>77.729257641921393</v>
      </c>
      <c r="AY110" s="21">
        <f t="shared" si="62"/>
        <v>89.956331877729255</v>
      </c>
      <c r="AZ110" s="22">
        <f t="shared" si="62"/>
        <v>101.55817654981023</v>
      </c>
      <c r="BA110" s="22">
        <f t="shared" si="62"/>
        <v>111.47426758860828</v>
      </c>
      <c r="BB110" s="22">
        <f t="shared" si="62"/>
        <v>118.56660503121235</v>
      </c>
      <c r="BC110" s="22">
        <f t="shared" si="62"/>
        <v>123.45549783145398</v>
      </c>
      <c r="BD110" s="22">
        <f t="shared" si="62"/>
        <v>126.14303258463846</v>
      </c>
    </row>
    <row r="111" spans="2:56" x14ac:dyDescent="0.25">
      <c r="B111" s="28" t="s">
        <v>59</v>
      </c>
      <c r="C111" s="24">
        <v>135.94569999999999</v>
      </c>
      <c r="D111" s="24">
        <v>192.81190000000001</v>
      </c>
      <c r="E111" s="24">
        <v>185.30269999999999</v>
      </c>
      <c r="F111" s="24">
        <v>153</v>
      </c>
      <c r="G111" s="24">
        <v>148</v>
      </c>
      <c r="H111" s="24">
        <v>181</v>
      </c>
      <c r="I111" s="24">
        <v>224</v>
      </c>
      <c r="J111" s="24">
        <v>218</v>
      </c>
      <c r="K111" s="24">
        <v>198</v>
      </c>
      <c r="L111" s="24">
        <v>234</v>
      </c>
      <c r="M111" s="24">
        <v>204</v>
      </c>
      <c r="N111" s="24">
        <v>20</v>
      </c>
      <c r="O111" s="24">
        <v>21</v>
      </c>
      <c r="P111" s="24">
        <v>148</v>
      </c>
      <c r="Q111" s="24">
        <v>175</v>
      </c>
      <c r="R111" s="25">
        <v>188.82672891108459</v>
      </c>
      <c r="S111" s="25">
        <v>206.28260558028447</v>
      </c>
      <c r="T111" s="25">
        <v>223.40020844642279</v>
      </c>
      <c r="U111" s="25">
        <v>238.10701769623282</v>
      </c>
      <c r="V111" s="25">
        <v>247.70178265117798</v>
      </c>
      <c r="Y111" s="28" t="s">
        <v>59</v>
      </c>
      <c r="Z111" s="23">
        <f t="shared" si="60"/>
        <v>0.41830083628978354</v>
      </c>
      <c r="AA111" s="23">
        <f t="shared" si="60"/>
        <v>-3.8945728972122673E-2</v>
      </c>
      <c r="AB111" s="23">
        <f t="shared" si="60"/>
        <v>-0.17432395750304763</v>
      </c>
      <c r="AC111" s="23">
        <f t="shared" si="60"/>
        <v>-3.2679738562091498E-2</v>
      </c>
      <c r="AD111" s="23">
        <f t="shared" si="60"/>
        <v>0.22297297297297303</v>
      </c>
      <c r="AE111" s="23">
        <f t="shared" si="60"/>
        <v>0.23756906077348061</v>
      </c>
      <c r="AF111" s="23">
        <f t="shared" si="60"/>
        <v>-2.6785714285714302E-2</v>
      </c>
      <c r="AG111" s="19">
        <f t="shared" si="60"/>
        <v>-9.1743119266055051E-2</v>
      </c>
      <c r="AH111" s="19">
        <f t="shared" si="60"/>
        <v>0.18181818181818188</v>
      </c>
      <c r="AI111" s="19">
        <f t="shared" si="60"/>
        <v>-0.12820512820512819</v>
      </c>
      <c r="AJ111" s="19">
        <f t="shared" si="60"/>
        <v>-0.90196078431372551</v>
      </c>
      <c r="AK111" s="19">
        <f t="shared" si="60"/>
        <v>5.0000000000000044E-2</v>
      </c>
      <c r="AL111" s="19">
        <f t="shared" si="60"/>
        <v>6.0476190476190474</v>
      </c>
      <c r="AM111" s="19">
        <f t="shared" si="60"/>
        <v>0.18243243243243246</v>
      </c>
      <c r="AN111" s="20">
        <f t="shared" si="60"/>
        <v>7.900987949191185E-2</v>
      </c>
      <c r="AO111" s="20">
        <f t="shared" si="60"/>
        <v>9.2443886360069172E-2</v>
      </c>
      <c r="AP111" s="20">
        <f t="shared" si="61"/>
        <v>8.298131981601431E-2</v>
      </c>
      <c r="AQ111" s="20">
        <f t="shared" si="61"/>
        <v>6.5831672011788189E-2</v>
      </c>
      <c r="AR111" s="20">
        <f t="shared" si="61"/>
        <v>4.029601919245307E-2</v>
      </c>
      <c r="AS111" s="19"/>
      <c r="AU111" s="28" t="s">
        <v>59</v>
      </c>
      <c r="AV111" s="21">
        <f t="shared" si="62"/>
        <v>9.8039215686274517</v>
      </c>
      <c r="AW111" s="21">
        <f t="shared" si="62"/>
        <v>10.294117647058824</v>
      </c>
      <c r="AX111" s="21">
        <f t="shared" si="62"/>
        <v>72.549019607843135</v>
      </c>
      <c r="AY111" s="21">
        <f t="shared" si="62"/>
        <v>85.784313725490193</v>
      </c>
      <c r="AZ111" s="22">
        <f t="shared" si="62"/>
        <v>92.562122015237534</v>
      </c>
      <c r="BA111" s="22">
        <f t="shared" si="62"/>
        <v>101.11892430406101</v>
      </c>
      <c r="BB111" s="22">
        <f t="shared" si="62"/>
        <v>109.50990610118765</v>
      </c>
      <c r="BC111" s="22">
        <f t="shared" si="62"/>
        <v>116.71912632168277</v>
      </c>
      <c r="BD111" s="22">
        <f t="shared" si="62"/>
        <v>121.42244247606763</v>
      </c>
    </row>
    <row r="112" spans="2:56" x14ac:dyDescent="0.25">
      <c r="B112" s="28" t="s">
        <v>60</v>
      </c>
      <c r="C112" s="24">
        <v>149.9162</v>
      </c>
      <c r="D112" s="24">
        <v>182.7603</v>
      </c>
      <c r="E112" s="24">
        <v>208.79130000000001</v>
      </c>
      <c r="F112" s="24">
        <v>223</v>
      </c>
      <c r="G112" s="24">
        <v>242</v>
      </c>
      <c r="H112" s="24">
        <v>261</v>
      </c>
      <c r="I112" s="24">
        <v>323</v>
      </c>
      <c r="J112" s="24">
        <v>272</v>
      </c>
      <c r="K112" s="24">
        <v>320</v>
      </c>
      <c r="L112" s="24">
        <v>288</v>
      </c>
      <c r="M112" s="24">
        <v>243</v>
      </c>
      <c r="N112" s="24">
        <v>46</v>
      </c>
      <c r="O112" s="24">
        <v>22</v>
      </c>
      <c r="P112" s="24">
        <v>181</v>
      </c>
      <c r="Q112" s="24">
        <v>139</v>
      </c>
      <c r="R112" s="25">
        <v>156.2286903552089</v>
      </c>
      <c r="S112" s="25">
        <v>175.17383376421805</v>
      </c>
      <c r="T112" s="25">
        <v>187.8528790929189</v>
      </c>
      <c r="U112" s="25">
        <v>197.91867742578822</v>
      </c>
      <c r="V112" s="25">
        <v>205.85657423161098</v>
      </c>
      <c r="Y112" s="28" t="s">
        <v>60</v>
      </c>
      <c r="Z112" s="23">
        <f t="shared" si="60"/>
        <v>0.21908306107011777</v>
      </c>
      <c r="AA112" s="23">
        <f t="shared" si="60"/>
        <v>0.14243246481867233</v>
      </c>
      <c r="AB112" s="23">
        <f t="shared" si="60"/>
        <v>6.8052165008791077E-2</v>
      </c>
      <c r="AC112" s="23">
        <f t="shared" si="60"/>
        <v>8.5201793721973118E-2</v>
      </c>
      <c r="AD112" s="23">
        <f t="shared" si="60"/>
        <v>7.8512396694214948E-2</v>
      </c>
      <c r="AE112" s="23">
        <f t="shared" si="60"/>
        <v>0.23754789272030652</v>
      </c>
      <c r="AF112" s="23">
        <f t="shared" si="60"/>
        <v>-0.15789473684210531</v>
      </c>
      <c r="AG112" s="19">
        <f t="shared" si="60"/>
        <v>0.17647058823529416</v>
      </c>
      <c r="AH112" s="19">
        <f t="shared" si="60"/>
        <v>-9.9999999999999978E-2</v>
      </c>
      <c r="AI112" s="19">
        <f t="shared" si="60"/>
        <v>-0.15625</v>
      </c>
      <c r="AJ112" s="19">
        <f t="shared" si="60"/>
        <v>-0.81069958847736623</v>
      </c>
      <c r="AK112" s="19">
        <f t="shared" si="60"/>
        <v>-0.52173913043478259</v>
      </c>
      <c r="AL112" s="19">
        <f t="shared" si="60"/>
        <v>7.2272727272727266</v>
      </c>
      <c r="AM112" s="19">
        <f t="shared" si="60"/>
        <v>-0.23204419889502759</v>
      </c>
      <c r="AN112" s="20">
        <f t="shared" si="60"/>
        <v>0.12394741262740205</v>
      </c>
      <c r="AO112" s="20">
        <f t="shared" si="60"/>
        <v>0.1212654562099611</v>
      </c>
      <c r="AP112" s="20">
        <f t="shared" si="61"/>
        <v>7.2379790156141155E-2</v>
      </c>
      <c r="AQ112" s="20">
        <f t="shared" si="61"/>
        <v>5.3583412623079418E-2</v>
      </c>
      <c r="AR112" s="20">
        <f t="shared" si="61"/>
        <v>4.010686060086055E-2</v>
      </c>
      <c r="AS112" s="19"/>
      <c r="AU112" s="28" t="s">
        <v>60</v>
      </c>
      <c r="AV112" s="21">
        <f t="shared" si="62"/>
        <v>18.930041152263374</v>
      </c>
      <c r="AW112" s="21">
        <f t="shared" si="62"/>
        <v>9.0534979423868318</v>
      </c>
      <c r="AX112" s="21">
        <f t="shared" si="62"/>
        <v>74.485596707818928</v>
      </c>
      <c r="AY112" s="21">
        <f t="shared" si="62"/>
        <v>57.201646090534979</v>
      </c>
      <c r="AZ112" s="22">
        <f t="shared" si="62"/>
        <v>64.29164212148514</v>
      </c>
      <c r="BA112" s="22">
        <f t="shared" si="62"/>
        <v>72.087997433834587</v>
      </c>
      <c r="BB112" s="22">
        <f t="shared" si="62"/>
        <v>77.30571156087197</v>
      </c>
      <c r="BC112" s="22">
        <f t="shared" si="62"/>
        <v>81.448015401558948</v>
      </c>
      <c r="BD112" s="22">
        <f t="shared" si="62"/>
        <v>84.714639601485999</v>
      </c>
    </row>
    <row r="113" spans="2:56" x14ac:dyDescent="0.25">
      <c r="B113" s="28" t="s">
        <v>61</v>
      </c>
      <c r="C113" s="24">
        <v>89.969700000000003</v>
      </c>
      <c r="D113" s="24">
        <v>118.7371</v>
      </c>
      <c r="E113" s="24">
        <v>160.18770000000001</v>
      </c>
      <c r="F113" s="24">
        <v>174</v>
      </c>
      <c r="G113" s="24">
        <v>183</v>
      </c>
      <c r="H113" s="24">
        <v>214</v>
      </c>
      <c r="I113" s="24">
        <v>203</v>
      </c>
      <c r="J113" s="24">
        <v>170</v>
      </c>
      <c r="K113" s="24">
        <v>206</v>
      </c>
      <c r="L113" s="24">
        <v>189</v>
      </c>
      <c r="M113" s="24">
        <v>193</v>
      </c>
      <c r="N113" s="24">
        <v>35</v>
      </c>
      <c r="O113" s="24">
        <v>19</v>
      </c>
      <c r="P113" s="24">
        <v>107</v>
      </c>
      <c r="Q113" s="24">
        <v>130</v>
      </c>
      <c r="R113" s="25">
        <v>155.26315444597338</v>
      </c>
      <c r="S113" s="25">
        <v>175.51874058056481</v>
      </c>
      <c r="T113" s="25">
        <v>185.46445187078174</v>
      </c>
      <c r="U113" s="25">
        <v>191.2506061201756</v>
      </c>
      <c r="V113" s="25">
        <v>194.7465762400891</v>
      </c>
      <c r="Y113" s="28" t="s">
        <v>61</v>
      </c>
      <c r="Z113" s="23">
        <f t="shared" si="60"/>
        <v>0.3197454254043306</v>
      </c>
      <c r="AA113" s="23">
        <f t="shared" si="60"/>
        <v>0.3490956070175204</v>
      </c>
      <c r="AB113" s="23">
        <f t="shared" si="60"/>
        <v>8.6225721450523318E-2</v>
      </c>
      <c r="AC113" s="23">
        <f t="shared" si="60"/>
        <v>5.1724137931034475E-2</v>
      </c>
      <c r="AD113" s="23">
        <f t="shared" si="60"/>
        <v>0.1693989071038251</v>
      </c>
      <c r="AE113" s="23">
        <f t="shared" si="60"/>
        <v>-5.1401869158878455E-2</v>
      </c>
      <c r="AF113" s="23">
        <f t="shared" si="60"/>
        <v>-0.16256157635467983</v>
      </c>
      <c r="AG113" s="19">
        <f t="shared" si="60"/>
        <v>0.21176470588235285</v>
      </c>
      <c r="AH113" s="19">
        <f t="shared" si="60"/>
        <v>-8.2524271844660158E-2</v>
      </c>
      <c r="AI113" s="19">
        <f t="shared" si="60"/>
        <v>2.1164021164021163E-2</v>
      </c>
      <c r="AJ113" s="19">
        <f t="shared" si="60"/>
        <v>-0.81865284974093266</v>
      </c>
      <c r="AK113" s="19">
        <f t="shared" si="60"/>
        <v>-0.45714285714285718</v>
      </c>
      <c r="AL113" s="19">
        <f t="shared" si="60"/>
        <v>4.6315789473684212</v>
      </c>
      <c r="AM113" s="19">
        <f t="shared" si="60"/>
        <v>0.2149532710280373</v>
      </c>
      <c r="AN113" s="20">
        <f t="shared" si="60"/>
        <v>0.19433195727671837</v>
      </c>
      <c r="AO113" s="20">
        <f t="shared" si="60"/>
        <v>0.13045971020535796</v>
      </c>
      <c r="AP113" s="20">
        <f t="shared" si="61"/>
        <v>5.6664668726082557E-2</v>
      </c>
      <c r="AQ113" s="20">
        <f t="shared" si="61"/>
        <v>3.1198184832882392E-2</v>
      </c>
      <c r="AR113" s="20">
        <f t="shared" si="61"/>
        <v>1.827952439385605E-2</v>
      </c>
      <c r="AS113" s="19"/>
      <c r="AU113" s="28" t="s">
        <v>61</v>
      </c>
      <c r="AV113" s="21">
        <f t="shared" si="62"/>
        <v>18.134715025906736</v>
      </c>
      <c r="AW113" s="21">
        <f t="shared" si="62"/>
        <v>9.8445595854922274</v>
      </c>
      <c r="AX113" s="21">
        <f t="shared" si="62"/>
        <v>55.440414507772019</v>
      </c>
      <c r="AY113" s="21">
        <f t="shared" si="62"/>
        <v>67.357512953367873</v>
      </c>
      <c r="AZ113" s="22">
        <f t="shared" si="62"/>
        <v>80.447230282887759</v>
      </c>
      <c r="BA113" s="22">
        <f t="shared" si="62"/>
        <v>90.942352632416998</v>
      </c>
      <c r="BB113" s="22">
        <f t="shared" si="62"/>
        <v>96.095570917503494</v>
      </c>
      <c r="BC113" s="22">
        <f t="shared" si="62"/>
        <v>99.093578300609124</v>
      </c>
      <c r="BD113" s="22">
        <f t="shared" si="62"/>
        <v>100.90496178242958</v>
      </c>
    </row>
    <row r="114" spans="2:56" x14ac:dyDescent="0.25">
      <c r="B114" s="28" t="s">
        <v>62</v>
      </c>
      <c r="C114" s="24">
        <v>119.815</v>
      </c>
      <c r="D114" s="24">
        <v>130.95820000000001</v>
      </c>
      <c r="E114" s="24">
        <v>156.35820000000001</v>
      </c>
      <c r="F114" s="24">
        <v>89</v>
      </c>
      <c r="G114" s="24">
        <v>101</v>
      </c>
      <c r="H114" s="24">
        <v>135</v>
      </c>
      <c r="I114" s="24">
        <v>146</v>
      </c>
      <c r="J114" s="24">
        <v>161</v>
      </c>
      <c r="K114" s="24">
        <v>104</v>
      </c>
      <c r="L114" s="24">
        <v>106</v>
      </c>
      <c r="M114" s="24">
        <v>93</v>
      </c>
      <c r="N114" s="24">
        <v>9</v>
      </c>
      <c r="O114" s="24">
        <v>43</v>
      </c>
      <c r="P114" s="24">
        <v>69</v>
      </c>
      <c r="Q114" s="24">
        <v>71</v>
      </c>
      <c r="R114" s="25">
        <v>79.052370418640578</v>
      </c>
      <c r="S114" s="25">
        <v>89.725159424177804</v>
      </c>
      <c r="T114" s="25">
        <v>97.667625854282562</v>
      </c>
      <c r="U114" s="25">
        <v>103.89739619056502</v>
      </c>
      <c r="V114" s="25">
        <v>108.62452048543682</v>
      </c>
      <c r="Y114" s="28" t="s">
        <v>62</v>
      </c>
      <c r="Z114" s="23">
        <f t="shared" si="60"/>
        <v>9.3003380211158948E-2</v>
      </c>
      <c r="AA114" s="23">
        <f t="shared" si="60"/>
        <v>0.19395501770794032</v>
      </c>
      <c r="AB114" s="23">
        <f t="shared" si="60"/>
        <v>-0.43079416365755041</v>
      </c>
      <c r="AC114" s="23">
        <f t="shared" si="60"/>
        <v>0.13483146067415741</v>
      </c>
      <c r="AD114" s="23">
        <f t="shared" si="60"/>
        <v>0.33663366336633671</v>
      </c>
      <c r="AE114" s="23">
        <f t="shared" si="60"/>
        <v>8.1481481481481488E-2</v>
      </c>
      <c r="AF114" s="23">
        <f t="shared" si="60"/>
        <v>0.10273972602739723</v>
      </c>
      <c r="AG114" s="19">
        <f t="shared" si="60"/>
        <v>-0.35403726708074534</v>
      </c>
      <c r="AH114" s="19">
        <f t="shared" si="60"/>
        <v>1.9230769230769162E-2</v>
      </c>
      <c r="AI114" s="19">
        <f t="shared" si="60"/>
        <v>-0.12264150943396224</v>
      </c>
      <c r="AJ114" s="19">
        <f t="shared" si="60"/>
        <v>-0.90322580645161288</v>
      </c>
      <c r="AK114" s="19">
        <f t="shared" si="60"/>
        <v>3.7777777777777777</v>
      </c>
      <c r="AL114" s="19">
        <f t="shared" si="60"/>
        <v>0.60465116279069764</v>
      </c>
      <c r="AM114" s="19">
        <f t="shared" si="60"/>
        <v>2.8985507246376718E-2</v>
      </c>
      <c r="AN114" s="20">
        <f t="shared" si="60"/>
        <v>0.11341366786817719</v>
      </c>
      <c r="AO114" s="20">
        <f t="shared" si="60"/>
        <v>0.13500909522405125</v>
      </c>
      <c r="AP114" s="20">
        <f t="shared" si="61"/>
        <v>8.8519947817050637E-2</v>
      </c>
      <c r="AQ114" s="20">
        <f t="shared" si="61"/>
        <v>6.3785417960062984E-2</v>
      </c>
      <c r="AR114" s="20">
        <f t="shared" si="61"/>
        <v>4.5498005418744825E-2</v>
      </c>
      <c r="AS114" s="19"/>
      <c r="AU114" s="28" t="s">
        <v>62</v>
      </c>
      <c r="AV114" s="21">
        <f t="shared" si="62"/>
        <v>9.67741935483871</v>
      </c>
      <c r="AW114" s="21">
        <f t="shared" si="62"/>
        <v>46.236559139784944</v>
      </c>
      <c r="AX114" s="21">
        <f t="shared" si="62"/>
        <v>74.193548387096769</v>
      </c>
      <c r="AY114" s="21">
        <f t="shared" si="62"/>
        <v>76.344086021505376</v>
      </c>
      <c r="AZ114" s="22">
        <f t="shared" si="62"/>
        <v>85.002548837247929</v>
      </c>
      <c r="BA114" s="22">
        <f t="shared" si="62"/>
        <v>96.478666047503012</v>
      </c>
      <c r="BB114" s="22">
        <f t="shared" si="62"/>
        <v>105.01895253148662</v>
      </c>
      <c r="BC114" s="22">
        <f t="shared" si="62"/>
        <v>111.7176303124355</v>
      </c>
      <c r="BD114" s="22">
        <f t="shared" si="62"/>
        <v>116.80055966176002</v>
      </c>
    </row>
    <row r="115" spans="2:56" x14ac:dyDescent="0.25">
      <c r="B115" s="28" t="s">
        <v>20</v>
      </c>
      <c r="C115" s="24">
        <v>1233</v>
      </c>
      <c r="D115" s="24">
        <v>1355.97</v>
      </c>
      <c r="E115" s="24">
        <v>1475.5</v>
      </c>
      <c r="F115" s="24">
        <v>1543</v>
      </c>
      <c r="G115" s="24">
        <v>1567.3575000000001</v>
      </c>
      <c r="H115" s="24">
        <v>1625.0454999999999</v>
      </c>
      <c r="I115" s="24">
        <v>1579.4337</v>
      </c>
      <c r="J115" s="24">
        <v>1541.8207</v>
      </c>
      <c r="K115" s="24">
        <v>1657.4573</v>
      </c>
      <c r="L115" s="24">
        <v>1722.0980999999999</v>
      </c>
      <c r="M115" s="24">
        <v>1731.6585</v>
      </c>
      <c r="N115" s="24">
        <v>400.77589999999998</v>
      </c>
      <c r="O115" s="24">
        <v>310.24062419000001</v>
      </c>
      <c r="P115" s="24">
        <v>1301.7107280837256</v>
      </c>
      <c r="Q115" s="24">
        <v>1768.9094048547549</v>
      </c>
      <c r="R115" s="25">
        <v>1875.7168371320979</v>
      </c>
      <c r="S115" s="25">
        <v>1973.3191138704292</v>
      </c>
      <c r="T115" s="25">
        <v>2060.9062316150885</v>
      </c>
      <c r="U115" s="25">
        <v>2122.7239371277537</v>
      </c>
      <c r="V115" s="25">
        <v>2158.2699026846049</v>
      </c>
      <c r="Y115" s="28" t="s">
        <v>20</v>
      </c>
      <c r="Z115" s="23">
        <f t="shared" si="60"/>
        <v>9.9732360097323669E-2</v>
      </c>
      <c r="AA115" s="23">
        <f t="shared" si="60"/>
        <v>8.8150917793166528E-2</v>
      </c>
      <c r="AB115" s="23">
        <f t="shared" si="60"/>
        <v>4.574720433751267E-2</v>
      </c>
      <c r="AC115" s="23">
        <f t="shared" si="60"/>
        <v>1.5785806869734298E-2</v>
      </c>
      <c r="AD115" s="23">
        <f t="shared" si="60"/>
        <v>3.6805897824842004E-2</v>
      </c>
      <c r="AE115" s="23">
        <f t="shared" si="60"/>
        <v>-2.806801409560522E-2</v>
      </c>
      <c r="AF115" s="23">
        <f t="shared" si="60"/>
        <v>-2.3814231645177708E-2</v>
      </c>
      <c r="AG115" s="19">
        <f t="shared" si="60"/>
        <v>7.5000030807732765E-2</v>
      </c>
      <c r="AH115" s="19">
        <f t="shared" si="60"/>
        <v>3.8999979064317403E-2</v>
      </c>
      <c r="AI115" s="19">
        <f t="shared" si="60"/>
        <v>5.5516001091924227E-3</v>
      </c>
      <c r="AJ115" s="19">
        <f t="shared" si="60"/>
        <v>-0.7685595052373202</v>
      </c>
      <c r="AK115" s="19">
        <f t="shared" si="60"/>
        <v>-0.22589999999999999</v>
      </c>
      <c r="AL115" s="19">
        <f t="shared" si="60"/>
        <v>3.1958100473860629</v>
      </c>
      <c r="AM115" s="19">
        <f t="shared" si="60"/>
        <v>0.35891129011343548</v>
      </c>
      <c r="AN115" s="20">
        <f t="shared" si="60"/>
        <v>6.0380385781324319E-2</v>
      </c>
      <c r="AO115" s="20">
        <f t="shared" si="60"/>
        <v>5.2034654061943408E-2</v>
      </c>
      <c r="AP115" s="20">
        <f t="shared" si="61"/>
        <v>4.4385683556709576E-2</v>
      </c>
      <c r="AQ115" s="20">
        <f t="shared" si="61"/>
        <v>2.9995399385162713E-2</v>
      </c>
      <c r="AR115" s="20">
        <f t="shared" si="61"/>
        <v>1.6745449059639927E-2</v>
      </c>
      <c r="AS115" s="19"/>
      <c r="AU115" s="28" t="s">
        <v>20</v>
      </c>
      <c r="AV115" s="21">
        <f t="shared" si="62"/>
        <v>23.14404947626798</v>
      </c>
      <c r="AW115" s="21">
        <f t="shared" si="62"/>
        <v>17.915808699579046</v>
      </c>
      <c r="AX115" s="21">
        <f t="shared" si="62"/>
        <v>75.171330148740381</v>
      </c>
      <c r="AY115" s="21">
        <f t="shared" si="62"/>
        <v>102.15116923196778</v>
      </c>
      <c r="AZ115" s="22">
        <f t="shared" si="62"/>
        <v>108.31909623820735</v>
      </c>
      <c r="BA115" s="22">
        <f t="shared" si="62"/>
        <v>113.95544293926483</v>
      </c>
      <c r="BB115" s="22">
        <f t="shared" si="62"/>
        <v>119.0134331691317</v>
      </c>
      <c r="BC115" s="22">
        <f t="shared" si="62"/>
        <v>122.58328862923918</v>
      </c>
      <c r="BD115" s="22">
        <f t="shared" si="62"/>
        <v>124.63600084454323</v>
      </c>
    </row>
    <row r="116" spans="2:56" x14ac:dyDescent="0.25">
      <c r="B116" s="28" t="s">
        <v>19</v>
      </c>
      <c r="C116" s="24">
        <v>6254</v>
      </c>
      <c r="D116" s="24">
        <v>6367.4597999999996</v>
      </c>
      <c r="E116" s="24">
        <v>6582.5150999999996</v>
      </c>
      <c r="F116" s="24">
        <v>7069.0733</v>
      </c>
      <c r="G116" s="24">
        <v>7460.8168999999998</v>
      </c>
      <c r="H116" s="24">
        <v>7614.5502999999999</v>
      </c>
      <c r="I116" s="24">
        <v>7794.5064000000002</v>
      </c>
      <c r="J116" s="24">
        <v>7918.2386999999999</v>
      </c>
      <c r="K116" s="24">
        <v>7651.6776</v>
      </c>
      <c r="L116" s="24">
        <v>7940.7479999999996</v>
      </c>
      <c r="M116" s="24">
        <v>7676.5303999999996</v>
      </c>
      <c r="N116" s="24">
        <v>2007.8325</v>
      </c>
      <c r="O116" s="48">
        <v>3718.9135056719992</v>
      </c>
      <c r="P116" s="48">
        <v>5999.6565370595745</v>
      </c>
      <c r="Q116" s="48">
        <v>6943.5303999999996</v>
      </c>
      <c r="R116" s="71">
        <v>8287.2772287697753</v>
      </c>
      <c r="S116" s="71">
        <v>9156.400837137413</v>
      </c>
      <c r="T116" s="71">
        <v>9692.8316926092029</v>
      </c>
      <c r="U116" s="71">
        <v>9892.8085989960036</v>
      </c>
      <c r="V116" s="71">
        <v>9992.1723268142432</v>
      </c>
      <c r="Y116" s="28" t="s">
        <v>19</v>
      </c>
      <c r="Z116" s="23">
        <f t="shared" si="60"/>
        <v>1.8141957147425503E-2</v>
      </c>
      <c r="AA116" s="23">
        <f t="shared" si="60"/>
        <v>3.3774111930789052E-2</v>
      </c>
      <c r="AB116" s="23">
        <f t="shared" si="60"/>
        <v>7.3916761694933442E-2</v>
      </c>
      <c r="AC116" s="23">
        <f t="shared" si="60"/>
        <v>5.5416542363480703E-2</v>
      </c>
      <c r="AD116" s="23">
        <f t="shared" si="60"/>
        <v>2.0605437991649378E-2</v>
      </c>
      <c r="AE116" s="23">
        <f t="shared" si="60"/>
        <v>2.3633188160829377E-2</v>
      </c>
      <c r="AF116" s="23">
        <f t="shared" si="60"/>
        <v>1.5874295773238511E-2</v>
      </c>
      <c r="AG116" s="19">
        <f t="shared" si="60"/>
        <v>-3.3664191002476307E-2</v>
      </c>
      <c r="AH116" s="19">
        <f t="shared" si="60"/>
        <v>3.7778695746407243E-2</v>
      </c>
      <c r="AI116" s="19">
        <f t="shared" si="60"/>
        <v>-3.3273641223723449E-2</v>
      </c>
      <c r="AJ116" s="19">
        <f t="shared" si="60"/>
        <v>-0.73844531378394596</v>
      </c>
      <c r="AK116" s="19">
        <f t="shared" si="60"/>
        <v>0.85220306259212331</v>
      </c>
      <c r="AL116" s="19">
        <f t="shared" si="60"/>
        <v>0.61328208572451048</v>
      </c>
      <c r="AM116" s="19">
        <f t="shared" si="60"/>
        <v>0.15732131616371103</v>
      </c>
      <c r="AN116" s="20">
        <f t="shared" si="60"/>
        <v>0.19352501556985713</v>
      </c>
      <c r="AO116" s="20">
        <f t="shared" si="60"/>
        <v>0.10487444601834039</v>
      </c>
      <c r="AP116" s="20">
        <f t="shared" si="61"/>
        <v>5.8585339918287849E-2</v>
      </c>
      <c r="AQ116" s="20">
        <f t="shared" si="61"/>
        <v>2.0631422553151646E-2</v>
      </c>
      <c r="AR116" s="20">
        <f t="shared" si="61"/>
        <v>1.0044036213166407E-2</v>
      </c>
      <c r="AS116" s="19"/>
      <c r="AU116" s="28" t="s">
        <v>19</v>
      </c>
      <c r="AV116" s="21">
        <f t="shared" si="62"/>
        <v>26.155468621605408</v>
      </c>
      <c r="AW116" s="21">
        <f t="shared" si="62"/>
        <v>48.445239084469719</v>
      </c>
      <c r="AX116" s="21">
        <f t="shared" si="62"/>
        <v>78.155836353615882</v>
      </c>
      <c r="AY116" s="21">
        <f t="shared" si="62"/>
        <v>90.451415394642339</v>
      </c>
      <c r="AZ116" s="22">
        <f t="shared" si="62"/>
        <v>107.95602696720611</v>
      </c>
      <c r="BA116" s="22">
        <f t="shared" si="62"/>
        <v>119.27785548973287</v>
      </c>
      <c r="BB116" s="22">
        <f t="shared" si="62"/>
        <v>126.26578919832328</v>
      </c>
      <c r="BC116" s="22">
        <f t="shared" si="62"/>
        <v>128.87083204928106</v>
      </c>
      <c r="BD116" s="22">
        <f t="shared" si="62"/>
        <v>130.16521535320493</v>
      </c>
    </row>
    <row r="117" spans="2:56" x14ac:dyDescent="0.25">
      <c r="B117" s="72" t="s">
        <v>63</v>
      </c>
      <c r="C117" s="48">
        <v>0</v>
      </c>
      <c r="D117" s="48">
        <v>0</v>
      </c>
      <c r="E117" s="48">
        <v>6203.2053999999998</v>
      </c>
      <c r="F117" s="48">
        <v>6606.0733</v>
      </c>
      <c r="G117" s="48">
        <v>6995.8168999999998</v>
      </c>
      <c r="H117" s="48">
        <v>7065.5502999999999</v>
      </c>
      <c r="I117" s="48">
        <v>7281.5064000000002</v>
      </c>
      <c r="J117" s="48">
        <v>7432.2386999999999</v>
      </c>
      <c r="K117" s="48">
        <v>7162.6776</v>
      </c>
      <c r="L117" s="48">
        <v>7361.7479999999996</v>
      </c>
      <c r="M117" s="48">
        <v>7137.5303999999996</v>
      </c>
      <c r="N117" s="48">
        <v>1755.8325</v>
      </c>
      <c r="O117" s="48">
        <v>3082.9135056719992</v>
      </c>
      <c r="P117" s="48">
        <v>5534.6565370595745</v>
      </c>
      <c r="Q117" s="48">
        <v>6387.5303999999996</v>
      </c>
      <c r="R117" s="71">
        <v>7582.8586643243443</v>
      </c>
      <c r="S117" s="71">
        <v>8396.419567655008</v>
      </c>
      <c r="T117" s="71">
        <v>8897.2149887847609</v>
      </c>
      <c r="U117" s="71">
        <v>9081.6852684836904</v>
      </c>
      <c r="V117" s="71">
        <v>9172.9020441969205</v>
      </c>
      <c r="Y117" s="72" t="s">
        <v>63</v>
      </c>
      <c r="Z117" s="23"/>
      <c r="AA117" s="23"/>
      <c r="AB117" s="23">
        <f t="shared" si="60"/>
        <v>6.4945116922938029E-2</v>
      </c>
      <c r="AC117" s="23">
        <f t="shared" si="60"/>
        <v>5.8997771035934399E-2</v>
      </c>
      <c r="AD117" s="23">
        <f t="shared" si="60"/>
        <v>9.9678709429915635E-3</v>
      </c>
      <c r="AE117" s="23">
        <f t="shared" si="60"/>
        <v>3.0564653966160371E-2</v>
      </c>
      <c r="AF117" s="23">
        <f t="shared" si="60"/>
        <v>2.070070281061609E-2</v>
      </c>
      <c r="AG117" s="19">
        <f t="shared" si="60"/>
        <v>-3.6269166112762208E-2</v>
      </c>
      <c r="AH117" s="19">
        <f t="shared" si="60"/>
        <v>2.7792734940352393E-2</v>
      </c>
      <c r="AI117" s="19">
        <f t="shared" si="60"/>
        <v>-3.0457114261449814E-2</v>
      </c>
      <c r="AJ117" s="19">
        <f t="shared" si="60"/>
        <v>-0.7539999969737432</v>
      </c>
      <c r="AK117" s="73">
        <f t="shared" si="60"/>
        <v>0.7558129865303207</v>
      </c>
      <c r="AL117" s="73">
        <f t="shared" si="60"/>
        <v>0.7952681860444073</v>
      </c>
      <c r="AM117" s="73">
        <f t="shared" si="60"/>
        <v>0.15409698094717461</v>
      </c>
      <c r="AN117" s="74">
        <f t="shared" si="60"/>
        <v>0.18713464977393213</v>
      </c>
      <c r="AO117" s="74">
        <f t="shared" si="60"/>
        <v>0.10728947212985607</v>
      </c>
      <c r="AP117" s="74">
        <f t="shared" si="61"/>
        <v>5.9643925258205943E-2</v>
      </c>
      <c r="AQ117" s="74">
        <f t="shared" si="61"/>
        <v>2.0733485695406895E-2</v>
      </c>
      <c r="AR117" s="74">
        <f t="shared" si="61"/>
        <v>1.0044036213166407E-2</v>
      </c>
      <c r="AS117" s="73"/>
      <c r="AU117" s="72" t="s">
        <v>63</v>
      </c>
      <c r="AV117" s="75">
        <f t="shared" si="62"/>
        <v>24.600000302625684</v>
      </c>
      <c r="AW117" s="75">
        <f t="shared" si="62"/>
        <v>43.192999999999991</v>
      </c>
      <c r="AX117" s="75">
        <f t="shared" si="62"/>
        <v>77.543018759816064</v>
      </c>
      <c r="AY117" s="75">
        <f t="shared" si="62"/>
        <v>89.492163844233843</v>
      </c>
      <c r="AZ117" s="76">
        <f t="shared" si="62"/>
        <v>106.23924858273591</v>
      </c>
      <c r="BA117" s="76">
        <f t="shared" si="62"/>
        <v>117.6376014826502</v>
      </c>
      <c r="BB117" s="76">
        <f t="shared" si="62"/>
        <v>124.653969793036</v>
      </c>
      <c r="BC117" s="76">
        <f t="shared" si="62"/>
        <v>127.2384810926156</v>
      </c>
      <c r="BD117" s="76">
        <f t="shared" si="62"/>
        <v>128.51646900441813</v>
      </c>
    </row>
    <row r="118" spans="2:56" x14ac:dyDescent="0.25">
      <c r="B118" s="72" t="s">
        <v>64</v>
      </c>
      <c r="C118" s="48">
        <v>0</v>
      </c>
      <c r="D118" s="48">
        <v>0</v>
      </c>
      <c r="E118" s="48">
        <v>379.30970000000002</v>
      </c>
      <c r="F118" s="48">
        <v>463</v>
      </c>
      <c r="G118" s="48">
        <v>465</v>
      </c>
      <c r="H118" s="48">
        <v>549</v>
      </c>
      <c r="I118" s="48">
        <v>513</v>
      </c>
      <c r="J118" s="48">
        <v>486</v>
      </c>
      <c r="K118" s="48">
        <v>489</v>
      </c>
      <c r="L118" s="48">
        <v>579</v>
      </c>
      <c r="M118" s="48">
        <v>539</v>
      </c>
      <c r="N118" s="48">
        <v>252</v>
      </c>
      <c r="O118" s="24">
        <v>636</v>
      </c>
      <c r="P118" s="24">
        <v>465</v>
      </c>
      <c r="Q118" s="24">
        <v>556</v>
      </c>
      <c r="R118" s="25">
        <v>704.418564445431</v>
      </c>
      <c r="S118" s="25">
        <v>759.98126948240497</v>
      </c>
      <c r="T118" s="25">
        <v>795.61670382444208</v>
      </c>
      <c r="U118" s="25">
        <v>811.12333051231326</v>
      </c>
      <c r="V118" s="25">
        <v>819.27028261732266</v>
      </c>
      <c r="Y118" s="72" t="s">
        <v>64</v>
      </c>
      <c r="Z118" s="23"/>
      <c r="AA118" s="23"/>
      <c r="AB118" s="23">
        <f t="shared" si="60"/>
        <v>0.2206384387217093</v>
      </c>
      <c r="AC118" s="23">
        <f t="shared" si="60"/>
        <v>4.3196544276458138E-3</v>
      </c>
      <c r="AD118" s="23">
        <f t="shared" si="60"/>
        <v>0.1806451612903226</v>
      </c>
      <c r="AE118" s="23">
        <f t="shared" si="60"/>
        <v>-6.557377049180324E-2</v>
      </c>
      <c r="AF118" s="23">
        <f t="shared" si="60"/>
        <v>-5.2631578947368474E-2</v>
      </c>
      <c r="AG118" s="19">
        <f t="shared" si="60"/>
        <v>6.1728395061728669E-3</v>
      </c>
      <c r="AH118" s="19">
        <f t="shared" si="60"/>
        <v>0.18404907975460127</v>
      </c>
      <c r="AI118" s="19">
        <f t="shared" si="60"/>
        <v>-6.9084628670120884E-2</v>
      </c>
      <c r="AJ118" s="19">
        <f t="shared" si="60"/>
        <v>-0.53246753246753253</v>
      </c>
      <c r="AK118" s="73">
        <f t="shared" si="60"/>
        <v>1.5238095238095237</v>
      </c>
      <c r="AL118" s="73">
        <f t="shared" si="61"/>
        <v>-0.26886792452830188</v>
      </c>
      <c r="AM118" s="73">
        <f t="shared" si="61"/>
        <v>0.19569892473118289</v>
      </c>
      <c r="AN118" s="74">
        <f t="shared" si="61"/>
        <v>0.26693986411048742</v>
      </c>
      <c r="AO118" s="74">
        <f t="shared" si="61"/>
        <v>7.8877400229673045E-2</v>
      </c>
      <c r="AP118" s="74">
        <f t="shared" si="61"/>
        <v>4.6889885018228217E-2</v>
      </c>
      <c r="AQ118" s="74">
        <f t="shared" si="61"/>
        <v>1.9490071806351539E-2</v>
      </c>
      <c r="AR118" s="74">
        <f t="shared" si="61"/>
        <v>1.0044036213165963E-2</v>
      </c>
      <c r="AS118" s="73"/>
      <c r="AU118" s="72" t="s">
        <v>64</v>
      </c>
      <c r="AV118" s="75">
        <f t="shared" si="62"/>
        <v>46.753246753246756</v>
      </c>
      <c r="AW118" s="75">
        <f t="shared" si="62"/>
        <v>117.99628942486085</v>
      </c>
      <c r="AX118" s="75">
        <f t="shared" si="62"/>
        <v>86.270871985157697</v>
      </c>
      <c r="AY118" s="75">
        <f t="shared" si="62"/>
        <v>103.15398886827458</v>
      </c>
      <c r="AZ118" s="76">
        <f t="shared" si="62"/>
        <v>130.68990063922652</v>
      </c>
      <c r="BA118" s="76">
        <f t="shared" si="62"/>
        <v>140.99838023792302</v>
      </c>
      <c r="BB118" s="76">
        <f t="shared" si="62"/>
        <v>147.60977807503565</v>
      </c>
      <c r="BC118" s="76">
        <f t="shared" si="62"/>
        <v>150.4867032490377</v>
      </c>
      <c r="BD118" s="76">
        <f t="shared" si="62"/>
        <v>151.99819714607099</v>
      </c>
    </row>
    <row r="119" spans="2:56" x14ac:dyDescent="0.25">
      <c r="B119" s="28" t="s">
        <v>65</v>
      </c>
      <c r="C119" s="24">
        <v>1490.3717999999999</v>
      </c>
      <c r="D119" s="24">
        <v>1580.1357</v>
      </c>
      <c r="E119" s="24">
        <v>1777.9169999999999</v>
      </c>
      <c r="F119" s="24">
        <v>1679</v>
      </c>
      <c r="G119" s="24">
        <v>1943</v>
      </c>
      <c r="H119" s="24">
        <v>2081</v>
      </c>
      <c r="I119" s="24">
        <v>2356</v>
      </c>
      <c r="J119" s="24">
        <v>2490</v>
      </c>
      <c r="K119" s="24">
        <v>2509</v>
      </c>
      <c r="L119" s="24">
        <v>2698</v>
      </c>
      <c r="M119" s="24">
        <v>2562</v>
      </c>
      <c r="N119" s="24">
        <v>461</v>
      </c>
      <c r="O119" s="24">
        <v>571</v>
      </c>
      <c r="P119" s="24">
        <v>1577</v>
      </c>
      <c r="Q119" s="24">
        <v>2186</v>
      </c>
      <c r="R119" s="25">
        <v>2603.7749312095602</v>
      </c>
      <c r="S119" s="25">
        <v>2976.7537588866426</v>
      </c>
      <c r="T119" s="25">
        <v>3189.7059443880007</v>
      </c>
      <c r="U119" s="25">
        <v>3328.3031545811918</v>
      </c>
      <c r="V119" s="25">
        <v>3410.7045631188648</v>
      </c>
      <c r="Y119" s="28" t="s">
        <v>65</v>
      </c>
      <c r="Z119" s="23">
        <f>D119/C119-1</f>
        <v>6.0229199183720494E-2</v>
      </c>
      <c r="AA119" s="23">
        <f>E119/D119-1</f>
        <v>0.12516728784749298</v>
      </c>
      <c r="AB119" s="23">
        <f t="shared" ref="AB119:AQ119" si="63">F119/E119-1</f>
        <v>-5.5636455470081003E-2</v>
      </c>
      <c r="AC119" s="23">
        <f t="shared" si="63"/>
        <v>0.15723645026801658</v>
      </c>
      <c r="AD119" s="23">
        <f t="shared" si="63"/>
        <v>7.10241893978385E-2</v>
      </c>
      <c r="AE119" s="23">
        <f t="shared" si="63"/>
        <v>0.13214800576645835</v>
      </c>
      <c r="AF119" s="23">
        <f t="shared" si="63"/>
        <v>5.687606112054322E-2</v>
      </c>
      <c r="AG119" s="19">
        <f t="shared" si="63"/>
        <v>7.6305220883534641E-3</v>
      </c>
      <c r="AH119" s="19">
        <f t="shared" si="63"/>
        <v>7.5328816261458709E-2</v>
      </c>
      <c r="AI119" s="19">
        <f t="shared" si="63"/>
        <v>-5.0407709414380997E-2</v>
      </c>
      <c r="AJ119" s="19">
        <f t="shared" si="63"/>
        <v>-0.82006245120999222</v>
      </c>
      <c r="AK119" s="19">
        <f t="shared" si="63"/>
        <v>0.23861171366594358</v>
      </c>
      <c r="AL119" s="19">
        <f t="shared" si="63"/>
        <v>1.7618213660245186</v>
      </c>
      <c r="AM119" s="19">
        <f t="shared" si="63"/>
        <v>0.3861762840837033</v>
      </c>
      <c r="AN119" s="20">
        <f t="shared" si="63"/>
        <v>0.19111387521022882</v>
      </c>
      <c r="AO119" s="20">
        <f t="shared" si="63"/>
        <v>0.14324541772272847</v>
      </c>
      <c r="AP119" s="20">
        <f t="shared" si="63"/>
        <v>7.1538394758257073E-2</v>
      </c>
      <c r="AQ119" s="20">
        <f t="shared" si="63"/>
        <v>4.3451406684381189E-2</v>
      </c>
      <c r="AR119" s="20">
        <f t="shared" ref="AR119" si="64">V119/U119-1</f>
        <v>2.4757783384080412E-2</v>
      </c>
      <c r="AS119" s="19"/>
      <c r="AU119" s="28" t="s">
        <v>65</v>
      </c>
      <c r="AV119" s="21">
        <f t="shared" si="62"/>
        <v>17.993754879000782</v>
      </c>
      <c r="AW119" s="21">
        <f t="shared" si="62"/>
        <v>22.287275565964091</v>
      </c>
      <c r="AX119" s="21">
        <f t="shared" si="62"/>
        <v>61.553473848555818</v>
      </c>
      <c r="AY119" s="21">
        <f t="shared" si="62"/>
        <v>85.323965651834499</v>
      </c>
      <c r="AZ119" s="22">
        <f t="shared" si="62"/>
        <v>101.63055937586105</v>
      </c>
      <c r="BA119" s="22">
        <f t="shared" si="62"/>
        <v>116.18867130705085</v>
      </c>
      <c r="BB119" s="22">
        <f t="shared" si="62"/>
        <v>124.50062234145202</v>
      </c>
      <c r="BC119" s="22">
        <f t="shared" si="62"/>
        <v>129.91034951526902</v>
      </c>
      <c r="BD119" s="22">
        <f t="shared" si="62"/>
        <v>133.12664180791822</v>
      </c>
    </row>
    <row r="120" spans="2:56" ht="4.05" customHeight="1" x14ac:dyDescent="0.25"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4"/>
      <c r="S120" s="34"/>
      <c r="T120" s="34"/>
      <c r="U120" s="34"/>
      <c r="V120" s="34"/>
      <c r="Y120" s="32"/>
      <c r="Z120" s="77"/>
      <c r="AA120" s="77"/>
      <c r="AB120" s="77"/>
      <c r="AC120" s="77"/>
      <c r="AD120" s="77"/>
      <c r="AE120" s="77"/>
      <c r="AF120" s="77"/>
      <c r="AG120" s="78"/>
      <c r="AH120" s="78"/>
      <c r="AI120" s="78"/>
      <c r="AJ120" s="78"/>
      <c r="AK120" s="78"/>
      <c r="AL120" s="78"/>
      <c r="AM120" s="78"/>
      <c r="AN120" s="79"/>
      <c r="AO120" s="79"/>
      <c r="AP120" s="79"/>
      <c r="AQ120" s="79"/>
      <c r="AR120" s="79"/>
      <c r="AS120" s="80"/>
      <c r="AU120" s="32"/>
      <c r="AV120" s="81"/>
      <c r="AW120" s="81"/>
      <c r="AX120" s="81"/>
      <c r="AY120" s="81"/>
      <c r="AZ120" s="82"/>
      <c r="BA120" s="82"/>
      <c r="BB120" s="82"/>
      <c r="BC120" s="82"/>
      <c r="BD120" s="82"/>
    </row>
    <row r="121" spans="2:56" ht="4.05" customHeight="1" x14ac:dyDescent="0.25">
      <c r="B121" s="28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5"/>
      <c r="S121" s="25"/>
      <c r="T121" s="25"/>
      <c r="U121" s="25"/>
      <c r="V121" s="25"/>
      <c r="Y121" s="28"/>
      <c r="Z121" s="23"/>
      <c r="AA121" s="23"/>
      <c r="AB121" s="23"/>
      <c r="AC121" s="23"/>
      <c r="AD121" s="23"/>
      <c r="AE121" s="23"/>
      <c r="AF121" s="23"/>
      <c r="AG121" s="19"/>
      <c r="AH121" s="19"/>
      <c r="AI121" s="19"/>
      <c r="AJ121" s="19"/>
      <c r="AK121" s="19"/>
      <c r="AL121" s="19"/>
      <c r="AM121" s="19"/>
      <c r="AN121" s="20"/>
      <c r="AO121" s="20"/>
      <c r="AP121" s="20"/>
      <c r="AQ121" s="20"/>
      <c r="AR121" s="20"/>
      <c r="AS121" s="19"/>
      <c r="AU121" s="28"/>
      <c r="AV121" s="21"/>
      <c r="AW121" s="21"/>
      <c r="AX121" s="21"/>
      <c r="AY121" s="21"/>
      <c r="AZ121" s="22"/>
      <c r="BA121" s="22"/>
      <c r="BB121" s="22"/>
      <c r="BC121" s="22"/>
      <c r="BD121" s="22"/>
    </row>
    <row r="122" spans="2:56" x14ac:dyDescent="0.25">
      <c r="B122" s="83" t="s">
        <v>5</v>
      </c>
      <c r="C122" s="24">
        <v>3403.9844584659704</v>
      </c>
      <c r="D122" s="24">
        <v>3573.1800767188579</v>
      </c>
      <c r="E122" s="24">
        <v>4060.4789999999998</v>
      </c>
      <c r="F122" s="24">
        <v>3640.9061784</v>
      </c>
      <c r="G122" s="24">
        <v>3787.3355071999999</v>
      </c>
      <c r="H122" s="24">
        <v>3488.5887137999998</v>
      </c>
      <c r="I122" s="24">
        <v>3761.6791813999998</v>
      </c>
      <c r="J122" s="24">
        <v>3740.1124739999996</v>
      </c>
      <c r="K122" s="24">
        <v>3916.8942176000005</v>
      </c>
      <c r="L122" s="24">
        <v>3821.1276809999995</v>
      </c>
      <c r="M122" s="24">
        <v>3613.6381022999999</v>
      </c>
      <c r="N122" s="24">
        <v>827.33745640000006</v>
      </c>
      <c r="O122" s="24">
        <v>627.22080384316394</v>
      </c>
      <c r="P122" s="24">
        <v>1716.4296207109219</v>
      </c>
      <c r="Q122" s="24">
        <v>2463.1072110266127</v>
      </c>
      <c r="R122" s="25">
        <v>3043.0504252880855</v>
      </c>
      <c r="S122" s="25">
        <v>3492.5362299045532</v>
      </c>
      <c r="T122" s="25">
        <v>3839.2813238643603</v>
      </c>
      <c r="U122" s="25">
        <v>4084.7705148110317</v>
      </c>
      <c r="V122" s="25">
        <v>4283.2428204795888</v>
      </c>
      <c r="Y122" s="83" t="s">
        <v>5</v>
      </c>
      <c r="Z122" s="23">
        <f t="shared" ref="Z122:AO123" si="65">D122/C122-1</f>
        <v>4.9705167669636285E-2</v>
      </c>
      <c r="AA122" s="23">
        <f t="shared" si="65"/>
        <v>0.13637681639840937</v>
      </c>
      <c r="AB122" s="23">
        <f t="shared" si="65"/>
        <v>-0.10333086850098228</v>
      </c>
      <c r="AC122" s="23">
        <f t="shared" si="65"/>
        <v>4.0217825350377101E-2</v>
      </c>
      <c r="AD122" s="23">
        <f t="shared" si="65"/>
        <v>-7.8880466975281394E-2</v>
      </c>
      <c r="AE122" s="23">
        <f t="shared" si="65"/>
        <v>7.8281072950709518E-2</v>
      </c>
      <c r="AF122" s="23">
        <f t="shared" si="65"/>
        <v>-5.733266012327376E-3</v>
      </c>
      <c r="AG122" s="19">
        <f t="shared" si="65"/>
        <v>4.7266424426786191E-2</v>
      </c>
      <c r="AH122" s="19">
        <f t="shared" si="65"/>
        <v>-2.4449610145121592E-2</v>
      </c>
      <c r="AI122" s="19">
        <f t="shared" si="65"/>
        <v>-5.4300613855881141E-2</v>
      </c>
      <c r="AJ122" s="19">
        <f t="shared" si="65"/>
        <v>-0.77105138008329654</v>
      </c>
      <c r="AK122" s="19">
        <f t="shared" si="65"/>
        <v>-0.24188032465930565</v>
      </c>
      <c r="AL122" s="19">
        <f t="shared" si="65"/>
        <v>1.7365635996029778</v>
      </c>
      <c r="AM122" s="19">
        <f t="shared" si="65"/>
        <v>0.43501788905648642</v>
      </c>
      <c r="AN122" s="20">
        <f t="shared" si="65"/>
        <v>0.23545187625826269</v>
      </c>
      <c r="AO122" s="20">
        <f t="shared" si="65"/>
        <v>0.14770895706531539</v>
      </c>
      <c r="AP122" s="20">
        <f t="shared" ref="AJ122:AR123" si="66">T122/S122-1</f>
        <v>9.9281745738478255E-2</v>
      </c>
      <c r="AQ122" s="20">
        <f t="shared" si="66"/>
        <v>6.3941443785520358E-2</v>
      </c>
      <c r="AR122" s="20">
        <f t="shared" si="66"/>
        <v>4.8588361316483475E-2</v>
      </c>
      <c r="AS122" s="19"/>
      <c r="AU122" s="83" t="s">
        <v>5</v>
      </c>
      <c r="AV122" s="21">
        <f t="shared" ref="AV122:BD123" si="67">100*N122/$M122</f>
        <v>22.894861991670343</v>
      </c>
      <c r="AW122" s="21">
        <f t="shared" si="67"/>
        <v>17.357045340095123</v>
      </c>
      <c r="AX122" s="21">
        <f t="shared" si="67"/>
        <v>47.498658474362799</v>
      </c>
      <c r="AY122" s="21">
        <f t="shared" si="67"/>
        <v>68.16142461689509</v>
      </c>
      <c r="AZ122" s="22">
        <f t="shared" si="67"/>
        <v>84.210159931379195</v>
      </c>
      <c r="BA122" s="22">
        <f t="shared" si="67"/>
        <v>96.648754829146611</v>
      </c>
      <c r="BB122" s="22">
        <f t="shared" si="67"/>
        <v>106.24421193203447</v>
      </c>
      <c r="BC122" s="22">
        <f t="shared" si="67"/>
        <v>113.03762023682357</v>
      </c>
      <c r="BD122" s="22">
        <f t="shared" si="67"/>
        <v>118.5299329712458</v>
      </c>
    </row>
    <row r="123" spans="2:56" x14ac:dyDescent="0.25">
      <c r="B123" s="83" t="s">
        <v>6</v>
      </c>
      <c r="C123" s="24">
        <v>8752.5681351328731</v>
      </c>
      <c r="D123" s="24">
        <v>9722.5715873760782</v>
      </c>
      <c r="E123" s="24">
        <v>10142</v>
      </c>
      <c r="F123" s="24">
        <v>11040.1671216</v>
      </c>
      <c r="G123" s="24">
        <v>12125.8388928</v>
      </c>
      <c r="H123" s="24">
        <v>13045.007086199999</v>
      </c>
      <c r="I123" s="24">
        <v>13816.260918600001</v>
      </c>
      <c r="J123" s="24">
        <v>14069.946925999999</v>
      </c>
      <c r="K123" s="24">
        <v>13569.240682400001</v>
      </c>
      <c r="L123" s="24">
        <v>14374.718418999999</v>
      </c>
      <c r="M123" s="24">
        <v>13843.550797700002</v>
      </c>
      <c r="N123" s="24">
        <v>2916.2709436</v>
      </c>
      <c r="O123" s="24">
        <v>4513.9333260188359</v>
      </c>
      <c r="P123" s="24">
        <v>10039.937644432379</v>
      </c>
      <c r="Q123" s="24">
        <v>12531.332593828143</v>
      </c>
      <c r="R123" s="25">
        <v>14942.29791485695</v>
      </c>
      <c r="S123" s="25">
        <v>16548.187445750071</v>
      </c>
      <c r="T123" s="25">
        <v>17549.45819850075</v>
      </c>
      <c r="U123" s="25">
        <v>18008.789104778829</v>
      </c>
      <c r="V123" s="25">
        <v>18209.03822530077</v>
      </c>
      <c r="Y123" s="83" t="s">
        <v>6</v>
      </c>
      <c r="Z123" s="23">
        <f t="shared" si="65"/>
        <v>0.11082501013041002</v>
      </c>
      <c r="AA123" s="23">
        <f t="shared" si="65"/>
        <v>4.3139657944870624E-2</v>
      </c>
      <c r="AB123" s="23">
        <f t="shared" si="65"/>
        <v>8.8559171918753732E-2</v>
      </c>
      <c r="AC123" s="23">
        <f t="shared" si="65"/>
        <v>9.8338345719050979E-2</v>
      </c>
      <c r="AD123" s="23">
        <f t="shared" si="65"/>
        <v>7.580244150743054E-2</v>
      </c>
      <c r="AE123" s="23">
        <f t="shared" si="65"/>
        <v>5.9122530735601808E-2</v>
      </c>
      <c r="AF123" s="23">
        <f t="shared" si="65"/>
        <v>1.8361408263394496E-2</v>
      </c>
      <c r="AG123" s="19">
        <f t="shared" si="65"/>
        <v>-3.5586931936092636E-2</v>
      </c>
      <c r="AH123" s="19">
        <f t="shared" si="65"/>
        <v>5.9360560804610385E-2</v>
      </c>
      <c r="AI123" s="19">
        <f t="shared" si="65"/>
        <v>-3.6951514862226364E-2</v>
      </c>
      <c r="AJ123" s="19">
        <f t="shared" si="66"/>
        <v>-0.78934082835998143</v>
      </c>
      <c r="AK123" s="19">
        <f t="shared" si="66"/>
        <v>0.54784428927121454</v>
      </c>
      <c r="AL123" s="19">
        <f t="shared" si="66"/>
        <v>1.224210443375628</v>
      </c>
      <c r="AM123" s="19">
        <f t="shared" si="66"/>
        <v>0.24814844848935502</v>
      </c>
      <c r="AN123" s="20">
        <f t="shared" si="66"/>
        <v>0.19239496701382275</v>
      </c>
      <c r="AO123" s="20">
        <f t="shared" si="66"/>
        <v>0.10747272876258229</v>
      </c>
      <c r="AP123" s="20">
        <f t="shared" si="66"/>
        <v>6.0506370019867362E-2</v>
      </c>
      <c r="AQ123" s="20">
        <f t="shared" si="66"/>
        <v>2.6173509237870318E-2</v>
      </c>
      <c r="AR123" s="20">
        <f t="shared" si="66"/>
        <v>1.1119521660054366E-2</v>
      </c>
      <c r="AS123" s="19"/>
      <c r="AU123" s="83" t="s">
        <v>6</v>
      </c>
      <c r="AV123" s="21">
        <f t="shared" si="67"/>
        <v>21.065917164001853</v>
      </c>
      <c r="AW123" s="21">
        <f t="shared" si="67"/>
        <v>32.60675958056072</v>
      </c>
      <c r="AX123" s="21">
        <f t="shared" si="67"/>
        <v>72.524295183721478</v>
      </c>
      <c r="AY123" s="21">
        <f t="shared" si="67"/>
        <v>90.52108651134597</v>
      </c>
      <c r="AZ123" s="22">
        <f t="shared" si="67"/>
        <v>107.93688796475176</v>
      </c>
      <c r="BA123" s="22">
        <f t="shared" si="67"/>
        <v>119.53715984846477</v>
      </c>
      <c r="BB123" s="22">
        <f t="shared" si="67"/>
        <v>126.76991947338003</v>
      </c>
      <c r="BC123" s="22">
        <f t="shared" si="67"/>
        <v>130.08793313180061</v>
      </c>
      <c r="BD123" s="22">
        <f t="shared" si="67"/>
        <v>131.53444872197139</v>
      </c>
    </row>
    <row r="124" spans="2:56" ht="4.05" customHeight="1" x14ac:dyDescent="0.25"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3"/>
      <c r="R124" s="53"/>
      <c r="S124" s="53"/>
      <c r="T124" s="53"/>
      <c r="U124" s="53"/>
      <c r="V124" s="53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3"/>
      <c r="AN124" s="53"/>
      <c r="AO124" s="53"/>
      <c r="AP124" s="53"/>
      <c r="AQ124" s="53"/>
      <c r="AR124" s="53"/>
      <c r="AW124" s="52"/>
      <c r="AX124" s="52"/>
      <c r="AY124" s="53"/>
      <c r="AZ124" s="53"/>
      <c r="BA124" s="53"/>
      <c r="BB124" s="53"/>
      <c r="BC124" s="53"/>
      <c r="BD124" s="53"/>
    </row>
    <row r="125" spans="2:56" x14ac:dyDescent="0.25">
      <c r="B125" s="54" t="s">
        <v>66</v>
      </c>
      <c r="C125" s="54"/>
      <c r="D125" s="54"/>
      <c r="E125" s="55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U125" s="54"/>
      <c r="AV125" s="54"/>
      <c r="AW125" s="55"/>
    </row>
    <row r="126" spans="2:56" x14ac:dyDescent="0.25">
      <c r="B126" s="55"/>
      <c r="C126" s="55"/>
      <c r="D126" s="55"/>
      <c r="E126" s="55"/>
      <c r="R126" s="64"/>
      <c r="S126" s="2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U126" s="55"/>
      <c r="AV126" s="55"/>
      <c r="AW126" s="55"/>
    </row>
    <row r="128" spans="2:56" ht="15.6" x14ac:dyDescent="0.3">
      <c r="B128" s="102" t="s">
        <v>67</v>
      </c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"/>
      <c r="U128" s="1"/>
      <c r="V128" s="1"/>
      <c r="Y128" s="4" t="s">
        <v>68</v>
      </c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1"/>
      <c r="AQ128" s="1"/>
      <c r="AR128" s="1"/>
      <c r="AS128" s="1"/>
      <c r="AU128" s="4" t="s">
        <v>69</v>
      </c>
      <c r="AV128" s="4"/>
      <c r="AW128" s="4"/>
      <c r="AX128" s="4"/>
      <c r="AY128" s="4"/>
      <c r="AZ128" s="4"/>
      <c r="BA128" s="4"/>
      <c r="BB128" s="1"/>
      <c r="BC128" s="1"/>
      <c r="BD128" s="1"/>
    </row>
    <row r="129" spans="2:56" x14ac:dyDescent="0.25">
      <c r="O129" s="3"/>
      <c r="R129" s="3" t="s">
        <v>3</v>
      </c>
      <c r="AK129" s="3"/>
      <c r="AN129" s="3" t="s">
        <v>3</v>
      </c>
      <c r="AZ129" s="3" t="s">
        <v>3</v>
      </c>
    </row>
    <row r="130" spans="2:56" ht="4.05" customHeight="1" x14ac:dyDescent="0.3">
      <c r="B130" s="4"/>
      <c r="Y130" s="4"/>
      <c r="AU130" s="4"/>
    </row>
    <row r="131" spans="2:56" x14ac:dyDescent="0.25">
      <c r="C131" s="5">
        <v>2009</v>
      </c>
      <c r="D131" s="5">
        <f>C131+1</f>
        <v>2010</v>
      </c>
      <c r="E131" s="5">
        <f t="shared" ref="E131:Q131" si="68">D131+1</f>
        <v>2011</v>
      </c>
      <c r="F131" s="5">
        <f t="shared" si="68"/>
        <v>2012</v>
      </c>
      <c r="G131" s="5">
        <f t="shared" si="68"/>
        <v>2013</v>
      </c>
      <c r="H131" s="5">
        <f t="shared" si="68"/>
        <v>2014</v>
      </c>
      <c r="I131" s="5">
        <f t="shared" si="68"/>
        <v>2015</v>
      </c>
      <c r="J131" s="5">
        <f t="shared" si="68"/>
        <v>2016</v>
      </c>
      <c r="K131" s="5">
        <f t="shared" si="68"/>
        <v>2017</v>
      </c>
      <c r="L131" s="5">
        <f t="shared" si="68"/>
        <v>2018</v>
      </c>
      <c r="M131" s="5">
        <f t="shared" si="68"/>
        <v>2019</v>
      </c>
      <c r="N131" s="5">
        <f t="shared" si="68"/>
        <v>2020</v>
      </c>
      <c r="O131" s="5">
        <f t="shared" si="68"/>
        <v>2021</v>
      </c>
      <c r="P131" s="5">
        <f t="shared" si="68"/>
        <v>2022</v>
      </c>
      <c r="Q131" s="5">
        <f t="shared" si="68"/>
        <v>2023</v>
      </c>
      <c r="R131" s="6">
        <f>Q131+1</f>
        <v>2024</v>
      </c>
      <c r="S131" s="6">
        <f>R131+1</f>
        <v>2025</v>
      </c>
      <c r="T131" s="6">
        <f>S131+1</f>
        <v>2026</v>
      </c>
      <c r="U131" s="6">
        <f>T131+1</f>
        <v>2027</v>
      </c>
      <c r="V131" s="6">
        <f>U131+1</f>
        <v>2028</v>
      </c>
      <c r="Z131" s="5">
        <v>2010</v>
      </c>
      <c r="AA131" s="5">
        <f t="shared" ref="AA131:AM131" si="69">Z131+1</f>
        <v>2011</v>
      </c>
      <c r="AB131" s="5">
        <f t="shared" si="69"/>
        <v>2012</v>
      </c>
      <c r="AC131" s="5">
        <f t="shared" si="69"/>
        <v>2013</v>
      </c>
      <c r="AD131" s="5">
        <f t="shared" si="69"/>
        <v>2014</v>
      </c>
      <c r="AE131" s="5">
        <f t="shared" si="69"/>
        <v>2015</v>
      </c>
      <c r="AF131" s="5">
        <f t="shared" si="69"/>
        <v>2016</v>
      </c>
      <c r="AG131" s="5">
        <f t="shared" si="69"/>
        <v>2017</v>
      </c>
      <c r="AH131" s="5">
        <f t="shared" si="69"/>
        <v>2018</v>
      </c>
      <c r="AI131" s="5">
        <f t="shared" si="69"/>
        <v>2019</v>
      </c>
      <c r="AJ131" s="5">
        <f t="shared" si="69"/>
        <v>2020</v>
      </c>
      <c r="AK131" s="5">
        <f t="shared" si="69"/>
        <v>2021</v>
      </c>
      <c r="AL131" s="5">
        <f t="shared" si="69"/>
        <v>2022</v>
      </c>
      <c r="AM131" s="5">
        <f t="shared" si="69"/>
        <v>2023</v>
      </c>
      <c r="AN131" s="6">
        <f>AM131+1</f>
        <v>2024</v>
      </c>
      <c r="AO131" s="6">
        <f>AN131+1</f>
        <v>2025</v>
      </c>
      <c r="AP131" s="6">
        <f>AO131+1</f>
        <v>2026</v>
      </c>
      <c r="AQ131" s="6">
        <f>AP131+1</f>
        <v>2027</v>
      </c>
      <c r="AR131" s="6">
        <f>AQ131+1</f>
        <v>2028</v>
      </c>
      <c r="AS131" s="7"/>
      <c r="AV131" s="5">
        <v>2020</v>
      </c>
      <c r="AW131" s="5">
        <f t="shared" ref="AW131:BD131" si="70">AV131+1</f>
        <v>2021</v>
      </c>
      <c r="AX131" s="5">
        <f t="shared" si="70"/>
        <v>2022</v>
      </c>
      <c r="AY131" s="5">
        <f t="shared" si="70"/>
        <v>2023</v>
      </c>
      <c r="AZ131" s="6">
        <f t="shared" si="70"/>
        <v>2024</v>
      </c>
      <c r="BA131" s="6">
        <f t="shared" si="70"/>
        <v>2025</v>
      </c>
      <c r="BB131" s="6">
        <f t="shared" si="70"/>
        <v>2026</v>
      </c>
      <c r="BC131" s="6">
        <f t="shared" si="70"/>
        <v>2027</v>
      </c>
      <c r="BD131" s="6">
        <f t="shared" si="70"/>
        <v>2028</v>
      </c>
    </row>
    <row r="132" spans="2:56" ht="4.05" customHeight="1" x14ac:dyDescent="0.25">
      <c r="R132" s="8"/>
      <c r="S132" s="8"/>
      <c r="T132" s="8"/>
      <c r="U132" s="8"/>
      <c r="V132" s="8"/>
      <c r="AN132" s="8"/>
      <c r="AO132" s="8"/>
      <c r="AP132" s="8"/>
      <c r="AQ132" s="8"/>
      <c r="AR132" s="8"/>
      <c r="AZ132" s="8"/>
      <c r="BA132" s="8"/>
      <c r="BB132" s="8"/>
      <c r="BC132" s="8"/>
      <c r="BD132" s="8"/>
    </row>
    <row r="133" spans="2:56" x14ac:dyDescent="0.25">
      <c r="B133" s="7" t="s">
        <v>8</v>
      </c>
      <c r="C133" s="15"/>
      <c r="D133" s="15"/>
      <c r="E133" s="85">
        <v>0</v>
      </c>
      <c r="F133" s="85">
        <v>19273.774155965708</v>
      </c>
      <c r="G133" s="85">
        <v>21954.347128322195</v>
      </c>
      <c r="H133" s="85">
        <v>23208.547872690848</v>
      </c>
      <c r="I133" s="85">
        <v>25555.198840576544</v>
      </c>
      <c r="J133" s="85">
        <v>26436.199949063153</v>
      </c>
      <c r="K133" s="85">
        <v>26945.411053769643</v>
      </c>
      <c r="L133" s="85">
        <v>28574.089233505321</v>
      </c>
      <c r="M133" s="86">
        <v>28.136815999999996</v>
      </c>
      <c r="N133" s="86">
        <v>5.299958842175247</v>
      </c>
      <c r="O133" s="86">
        <v>5.1738518324297704</v>
      </c>
      <c r="P133" s="86">
        <v>17.585996949775105</v>
      </c>
      <c r="Q133" s="86">
        <v>22.548739418977213</v>
      </c>
      <c r="R133" s="87">
        <v>27.813510601298358</v>
      </c>
      <c r="S133" s="87">
        <v>32.595896371679714</v>
      </c>
      <c r="T133" s="87">
        <v>36.472368767704346</v>
      </c>
      <c r="U133" s="87">
        <v>38.912265431371054</v>
      </c>
      <c r="V133" s="87">
        <v>40.755770736404529</v>
      </c>
      <c r="Y133" s="7" t="s">
        <v>8</v>
      </c>
      <c r="Z133" s="60"/>
      <c r="AA133" s="60"/>
      <c r="AB133" s="60" t="e">
        <f t="shared" ref="AB133:AR133" si="71">F133/E133-1</f>
        <v>#DIV/0!</v>
      </c>
      <c r="AC133" s="60">
        <f t="shared" si="71"/>
        <v>0.13907877879365849</v>
      </c>
      <c r="AD133" s="60">
        <f t="shared" si="71"/>
        <v>5.7127672120601103E-2</v>
      </c>
      <c r="AE133" s="60">
        <f t="shared" si="71"/>
        <v>0.10111149481467407</v>
      </c>
      <c r="AF133" s="60">
        <f t="shared" si="71"/>
        <v>3.4474437627452836E-2</v>
      </c>
      <c r="AG133" s="11">
        <f t="shared" si="71"/>
        <v>1.9261887324488081E-2</v>
      </c>
      <c r="AH133" s="11">
        <f t="shared" si="71"/>
        <v>6.0443619749783961E-2</v>
      </c>
      <c r="AI133" s="11">
        <f t="shared" si="71"/>
        <v>-0.99901530313809594</v>
      </c>
      <c r="AJ133" s="11">
        <f t="shared" si="71"/>
        <v>-0.8116361552005299</v>
      </c>
      <c r="AK133" s="11">
        <f t="shared" si="71"/>
        <v>-2.3793960198702058E-2</v>
      </c>
      <c r="AL133" s="11">
        <f t="shared" si="71"/>
        <v>2.3990144131198052</v>
      </c>
      <c r="AM133" s="11">
        <f t="shared" si="71"/>
        <v>0.28219852894183362</v>
      </c>
      <c r="AN133" s="12">
        <f t="shared" si="71"/>
        <v>0.23348405799972416</v>
      </c>
      <c r="AO133" s="12">
        <f t="shared" si="71"/>
        <v>0.17194470122581751</v>
      </c>
      <c r="AP133" s="12">
        <f t="shared" si="71"/>
        <v>0.11892516627929361</v>
      </c>
      <c r="AQ133" s="12">
        <f t="shared" si="71"/>
        <v>6.6897126402911233E-2</v>
      </c>
      <c r="AR133" s="12">
        <f t="shared" si="71"/>
        <v>4.7375943924026664E-2</v>
      </c>
      <c r="AS133" s="11"/>
      <c r="AU133" s="7" t="s">
        <v>8</v>
      </c>
      <c r="AV133" s="13">
        <f t="shared" ref="AV133:BD133" si="72">100*N133/$M133</f>
        <v>18.836384479947011</v>
      </c>
      <c r="AW133" s="13">
        <f t="shared" si="72"/>
        <v>18.388192297343707</v>
      </c>
      <c r="AX133" s="13">
        <f t="shared" si="72"/>
        <v>62.501730649889829</v>
      </c>
      <c r="AY133" s="13">
        <f t="shared" si="72"/>
        <v>80.139627095607452</v>
      </c>
      <c r="AZ133" s="14">
        <f t="shared" si="72"/>
        <v>98.850952436474557</v>
      </c>
      <c r="BA133" s="14">
        <f t="shared" si="72"/>
        <v>115.84784991905167</v>
      </c>
      <c r="BB133" s="14">
        <f t="shared" si="72"/>
        <v>129.62507473377354</v>
      </c>
      <c r="BC133" s="14">
        <f t="shared" si="72"/>
        <v>138.29661974322559</v>
      </c>
      <c r="BD133" s="14">
        <f t="shared" si="72"/>
        <v>144.84855264506308</v>
      </c>
    </row>
    <row r="134" spans="2:56" ht="4.05" customHeight="1" x14ac:dyDescent="0.25">
      <c r="C134" s="24"/>
      <c r="D134" s="24"/>
      <c r="E134" s="88"/>
      <c r="F134" s="88"/>
      <c r="G134" s="88"/>
      <c r="H134" s="88"/>
      <c r="I134" s="88"/>
      <c r="J134" s="88"/>
      <c r="K134" s="88"/>
      <c r="L134" s="88"/>
      <c r="M134" s="89"/>
      <c r="N134" s="89"/>
      <c r="O134" s="89"/>
      <c r="P134" s="89"/>
      <c r="Q134" s="89"/>
      <c r="R134" s="90"/>
      <c r="S134" s="90"/>
      <c r="T134" s="90"/>
      <c r="U134" s="90"/>
      <c r="V134" s="90"/>
      <c r="Z134" s="24"/>
      <c r="AA134" s="24"/>
      <c r="AB134" s="24"/>
      <c r="AC134" s="24"/>
      <c r="AD134" s="24"/>
      <c r="AE134" s="24"/>
      <c r="AF134" s="24"/>
      <c r="AG134" s="26"/>
      <c r="AH134" s="26"/>
      <c r="AI134" s="26"/>
      <c r="AJ134" s="26"/>
      <c r="AK134" s="19"/>
      <c r="AL134" s="19"/>
      <c r="AM134" s="19"/>
      <c r="AN134" s="20"/>
      <c r="AO134" s="20"/>
      <c r="AP134" s="20"/>
      <c r="AQ134" s="20"/>
      <c r="AR134" s="20"/>
      <c r="AS134" s="19"/>
      <c r="AV134" s="24"/>
      <c r="AW134" s="24"/>
      <c r="AX134" s="24"/>
      <c r="AY134" s="24"/>
      <c r="AZ134" s="25"/>
      <c r="BA134" s="25"/>
      <c r="BB134" s="25"/>
      <c r="BC134" s="25"/>
      <c r="BD134" s="25"/>
    </row>
    <row r="135" spans="2:56" x14ac:dyDescent="0.25">
      <c r="B135" s="28" t="s">
        <v>51</v>
      </c>
      <c r="C135" s="24"/>
      <c r="D135" s="24"/>
      <c r="E135" s="88">
        <v>0</v>
      </c>
      <c r="F135" s="88">
        <v>1940.1891186982798</v>
      </c>
      <c r="G135" s="88">
        <v>2441.0825304900604</v>
      </c>
      <c r="H135" s="88">
        <v>2840.8318194859944</v>
      </c>
      <c r="I135" s="88">
        <v>2853.8141891830842</v>
      </c>
      <c r="J135" s="88">
        <v>3291.2061683313036</v>
      </c>
      <c r="K135" s="88">
        <v>3097.1598120387539</v>
      </c>
      <c r="L135" s="88">
        <v>3020.1992191911863</v>
      </c>
      <c r="M135" s="89">
        <v>2.6930253530120156</v>
      </c>
      <c r="N135" s="89">
        <v>0.45238248365378159</v>
      </c>
      <c r="O135" s="89">
        <v>0.11814906591164698</v>
      </c>
      <c r="P135" s="89">
        <v>0.45926238291396626</v>
      </c>
      <c r="Q135" s="89">
        <v>1.4241051073279052</v>
      </c>
      <c r="R135" s="90">
        <v>2.7281350729307268</v>
      </c>
      <c r="S135" s="90">
        <v>3.3220903518613669</v>
      </c>
      <c r="T135" s="90">
        <v>3.9039840323943049</v>
      </c>
      <c r="U135" s="90">
        <v>4.0708661351330173</v>
      </c>
      <c r="V135" s="90">
        <v>4.2019324844516053</v>
      </c>
      <c r="Y135" s="28" t="s">
        <v>51</v>
      </c>
      <c r="Z135" s="23"/>
      <c r="AA135" s="23"/>
      <c r="AB135" s="23" t="e">
        <f t="shared" ref="AB135:AQ151" si="73">F135/E135-1</f>
        <v>#DIV/0!</v>
      </c>
      <c r="AC135" s="23">
        <f t="shared" si="73"/>
        <v>0.2581673131575144</v>
      </c>
      <c r="AD135" s="23">
        <f t="shared" si="73"/>
        <v>0.16375902248404617</v>
      </c>
      <c r="AE135" s="23">
        <f t="shared" si="73"/>
        <v>4.5699184330589837E-3</v>
      </c>
      <c r="AF135" s="23">
        <f t="shared" si="73"/>
        <v>0.15326575248174246</v>
      </c>
      <c r="AG135" s="19">
        <f t="shared" si="73"/>
        <v>-5.8959040050333367E-2</v>
      </c>
      <c r="AH135" s="19">
        <f t="shared" si="73"/>
        <v>-2.4848763873410507E-2</v>
      </c>
      <c r="AI135" s="19">
        <f t="shared" si="73"/>
        <v>-0.99910832857120824</v>
      </c>
      <c r="AJ135" s="19">
        <f t="shared" si="73"/>
        <v>-0.83201699785417382</v>
      </c>
      <c r="AK135" s="19">
        <f t="shared" si="73"/>
        <v>-0.73882926465811372</v>
      </c>
      <c r="AL135" s="19">
        <f t="shared" si="73"/>
        <v>2.8871435789209468</v>
      </c>
      <c r="AM135" s="19">
        <f t="shared" si="73"/>
        <v>2.1008529335499335</v>
      </c>
      <c r="AN135" s="20">
        <f t="shared" si="73"/>
        <v>0.91568379250434373</v>
      </c>
      <c r="AO135" s="20">
        <f t="shared" si="73"/>
        <v>0.21771476230191844</v>
      </c>
      <c r="AP135" s="20">
        <f t="shared" si="73"/>
        <v>0.17515889662871542</v>
      </c>
      <c r="AQ135" s="20">
        <f t="shared" si="73"/>
        <v>4.2746615087040807E-2</v>
      </c>
      <c r="AR135" s="20">
        <f t="shared" ref="AQ135:AR151" si="74">V135/U135-1</f>
        <v>3.2196182573393628E-2</v>
      </c>
      <c r="AS135" s="19"/>
      <c r="AU135" s="28" t="s">
        <v>51</v>
      </c>
      <c r="AV135" s="21">
        <f t="shared" ref="AV135:BD151" si="75">100*N135/$M135</f>
        <v>16.798300214582614</v>
      </c>
      <c r="AW135" s="21">
        <f t="shared" si="75"/>
        <v>4.3872244195363068</v>
      </c>
      <c r="AX135" s="21">
        <f t="shared" si="75"/>
        <v>17.053771231685733</v>
      </c>
      <c r="AY135" s="21">
        <f t="shared" si="75"/>
        <v>52.881236551862173</v>
      </c>
      <c r="AZ135" s="22">
        <f t="shared" si="75"/>
        <v>101.30372778999065</v>
      </c>
      <c r="BA135" s="22">
        <f t="shared" si="75"/>
        <v>123.3590448060867</v>
      </c>
      <c r="BB135" s="22">
        <f t="shared" si="75"/>
        <v>144.96647898349312</v>
      </c>
      <c r="BC135" s="22">
        <f t="shared" si="75"/>
        <v>151.16330526112409</v>
      </c>
      <c r="BD135" s="22">
        <f t="shared" si="75"/>
        <v>156.03018663570884</v>
      </c>
    </row>
    <row r="136" spans="2:56" x14ac:dyDescent="0.25">
      <c r="B136" s="28" t="s">
        <v>52</v>
      </c>
      <c r="C136" s="24"/>
      <c r="D136" s="24"/>
      <c r="E136" s="88">
        <v>0</v>
      </c>
      <c r="F136" s="88">
        <v>433.91409452552824</v>
      </c>
      <c r="G136" s="88">
        <v>538.38734718206842</v>
      </c>
      <c r="H136" s="88">
        <v>557.78740842822958</v>
      </c>
      <c r="I136" s="88">
        <v>792.66917016925777</v>
      </c>
      <c r="J136" s="88">
        <v>824.43935166670576</v>
      </c>
      <c r="K136" s="88">
        <v>966.52716012692235</v>
      </c>
      <c r="L136" s="88">
        <v>1210.4610992795324</v>
      </c>
      <c r="M136" s="89">
        <v>1.3212902401779729</v>
      </c>
      <c r="N136" s="89">
        <v>0.2954625835724447</v>
      </c>
      <c r="O136" s="89">
        <v>0.24045159450261908</v>
      </c>
      <c r="P136" s="89">
        <v>0.86029226760840105</v>
      </c>
      <c r="Q136" s="89">
        <v>1.2054998167590056</v>
      </c>
      <c r="R136" s="90">
        <v>1.286130131286783</v>
      </c>
      <c r="S136" s="90">
        <v>1.4270456809019769</v>
      </c>
      <c r="T136" s="90">
        <v>1.5512320607066639</v>
      </c>
      <c r="U136" s="90">
        <v>1.6704788496777117</v>
      </c>
      <c r="V136" s="90">
        <v>1.7968817125487748</v>
      </c>
      <c r="Y136" s="28" t="s">
        <v>52</v>
      </c>
      <c r="Z136" s="23"/>
      <c r="AA136" s="23"/>
      <c r="AB136" s="23" t="e">
        <f t="shared" si="73"/>
        <v>#DIV/0!</v>
      </c>
      <c r="AC136" s="23">
        <f t="shared" si="73"/>
        <v>0.24076943794780048</v>
      </c>
      <c r="AD136" s="23">
        <f t="shared" si="73"/>
        <v>3.6033650024840824E-2</v>
      </c>
      <c r="AE136" s="23">
        <f t="shared" si="73"/>
        <v>0.42109548941395714</v>
      </c>
      <c r="AF136" s="23">
        <f t="shared" si="73"/>
        <v>4.0080001459706249E-2</v>
      </c>
      <c r="AG136" s="19">
        <f t="shared" si="73"/>
        <v>0.17234476759626838</v>
      </c>
      <c r="AH136" s="19">
        <f t="shared" si="73"/>
        <v>0.25238187731897477</v>
      </c>
      <c r="AI136" s="19">
        <f t="shared" si="73"/>
        <v>-0.9989084405595815</v>
      </c>
      <c r="AJ136" s="19">
        <f t="shared" si="73"/>
        <v>-0.7763832846198524</v>
      </c>
      <c r="AK136" s="19">
        <f t="shared" si="73"/>
        <v>-0.18618597456465225</v>
      </c>
      <c r="AL136" s="19">
        <f t="shared" si="73"/>
        <v>2.5778189343594913</v>
      </c>
      <c r="AM136" s="19">
        <f t="shared" si="73"/>
        <v>0.40126775765435641</v>
      </c>
      <c r="AN136" s="20">
        <f t="shared" si="73"/>
        <v>6.6885380990394872E-2</v>
      </c>
      <c r="AO136" s="20">
        <f t="shared" si="73"/>
        <v>0.10956554565299448</v>
      </c>
      <c r="AP136" s="20">
        <f t="shared" si="73"/>
        <v>8.7023408897600074E-2</v>
      </c>
      <c r="AQ136" s="20">
        <f t="shared" si="74"/>
        <v>7.6872308142422519E-2</v>
      </c>
      <c r="AR136" s="20">
        <f t="shared" si="74"/>
        <v>7.5668640100082785E-2</v>
      </c>
      <c r="AS136" s="19"/>
      <c r="AU136" s="28" t="s">
        <v>52</v>
      </c>
      <c r="AV136" s="21">
        <f t="shared" si="75"/>
        <v>22.361671538014765</v>
      </c>
      <c r="AW136" s="21">
        <f t="shared" si="75"/>
        <v>18.198241929814838</v>
      </c>
      <c r="AX136" s="21">
        <f t="shared" si="75"/>
        <v>65.110014548546346</v>
      </c>
      <c r="AY136" s="21">
        <f t="shared" si="75"/>
        <v>91.236564087284052</v>
      </c>
      <c r="AZ136" s="22">
        <f t="shared" si="75"/>
        <v>97.338956436516625</v>
      </c>
      <c r="BA136" s="22">
        <f t="shared" si="75"/>
        <v>108.00395231177663</v>
      </c>
      <c r="BB136" s="22">
        <f t="shared" si="75"/>
        <v>117.40282441636128</v>
      </c>
      <c r="BC136" s="22">
        <f t="shared" si="75"/>
        <v>126.42785051168653</v>
      </c>
      <c r="BD136" s="22">
        <f t="shared" si="75"/>
        <v>135.99447403068243</v>
      </c>
    </row>
    <row r="137" spans="2:56" x14ac:dyDescent="0.25">
      <c r="B137" s="28" t="s">
        <v>53</v>
      </c>
      <c r="C137" s="24"/>
      <c r="D137" s="24"/>
      <c r="E137" s="88">
        <v>0</v>
      </c>
      <c r="F137" s="88">
        <v>1178.7782044748444</v>
      </c>
      <c r="G137" s="88">
        <v>1233.5835225995431</v>
      </c>
      <c r="H137" s="88">
        <v>1357.3375969718923</v>
      </c>
      <c r="I137" s="88">
        <v>1569.3765623528827</v>
      </c>
      <c r="J137" s="88">
        <v>1378.8985082688023</v>
      </c>
      <c r="K137" s="88">
        <v>1374.9613764476155</v>
      </c>
      <c r="L137" s="88">
        <v>1400.1368305246301</v>
      </c>
      <c r="M137" s="89">
        <v>1.3783334371876492</v>
      </c>
      <c r="N137" s="89">
        <v>0.26810487540787586</v>
      </c>
      <c r="O137" s="89">
        <v>7.1734000708579368E-2</v>
      </c>
      <c r="P137" s="89">
        <v>0.36725374836039487</v>
      </c>
      <c r="Q137" s="89">
        <v>0.82230498514576733</v>
      </c>
      <c r="R137" s="90">
        <v>1.3131148710533396</v>
      </c>
      <c r="S137" s="90">
        <v>1.6713141217537997</v>
      </c>
      <c r="T137" s="90">
        <v>1.9008290540946242</v>
      </c>
      <c r="U137" s="90">
        <v>2.0724523736708669</v>
      </c>
      <c r="V137" s="90">
        <v>2.1730074105108983</v>
      </c>
      <c r="Y137" s="28" t="s">
        <v>53</v>
      </c>
      <c r="Z137" s="23"/>
      <c r="AA137" s="23"/>
      <c r="AB137" s="23" t="e">
        <f t="shared" si="73"/>
        <v>#DIV/0!</v>
      </c>
      <c r="AC137" s="23">
        <f t="shared" si="73"/>
        <v>4.6493324967028071E-2</v>
      </c>
      <c r="AD137" s="23">
        <f t="shared" si="73"/>
        <v>0.10032079069243793</v>
      </c>
      <c r="AE137" s="23">
        <f t="shared" si="73"/>
        <v>0.15621682170598672</v>
      </c>
      <c r="AF137" s="23">
        <f t="shared" si="73"/>
        <v>-0.12137179734512338</v>
      </c>
      <c r="AG137" s="19">
        <f t="shared" si="73"/>
        <v>-2.8552731021007638E-3</v>
      </c>
      <c r="AH137" s="19">
        <f t="shared" si="73"/>
        <v>1.8309935470375516E-2</v>
      </c>
      <c r="AI137" s="19">
        <f t="shared" si="73"/>
        <v>-0.99901557233040483</v>
      </c>
      <c r="AJ137" s="19">
        <f t="shared" si="73"/>
        <v>-0.80548619936630361</v>
      </c>
      <c r="AK137" s="19">
        <f t="shared" si="73"/>
        <v>-0.73244052127195258</v>
      </c>
      <c r="AL137" s="19">
        <f t="shared" si="73"/>
        <v>4.1196607568615846</v>
      </c>
      <c r="AM137" s="19">
        <f t="shared" si="73"/>
        <v>1.2390649212348399</v>
      </c>
      <c r="AN137" s="20">
        <f t="shared" si="73"/>
        <v>0.59687086272566869</v>
      </c>
      <c r="AO137" s="20">
        <f t="shared" si="73"/>
        <v>0.27278592193013851</v>
      </c>
      <c r="AP137" s="20">
        <f t="shared" si="73"/>
        <v>0.13732602947193562</v>
      </c>
      <c r="AQ137" s="20">
        <f t="shared" si="74"/>
        <v>9.0288665993685457E-2</v>
      </c>
      <c r="AR137" s="20">
        <f t="shared" si="74"/>
        <v>4.8519829993449504E-2</v>
      </c>
      <c r="AS137" s="19"/>
      <c r="AU137" s="28" t="s">
        <v>53</v>
      </c>
      <c r="AV137" s="21">
        <f t="shared" si="75"/>
        <v>19.451380063369637</v>
      </c>
      <c r="AW137" s="21">
        <f t="shared" si="75"/>
        <v>5.2044011102963141</v>
      </c>
      <c r="AX137" s="21">
        <f t="shared" si="75"/>
        <v>26.644768127350897</v>
      </c>
      <c r="AY137" s="21">
        <f t="shared" si="75"/>
        <v>59.659365648387521</v>
      </c>
      <c r="AZ137" s="22">
        <f t="shared" si="75"/>
        <v>95.268302692606682</v>
      </c>
      <c r="BA137" s="22">
        <f t="shared" si="75"/>
        <v>121.25615447332891</v>
      </c>
      <c r="BB137" s="22">
        <f t="shared" si="75"/>
        <v>137.90778071618683</v>
      </c>
      <c r="BC137" s="22">
        <f t="shared" si="75"/>
        <v>150.35929026720106</v>
      </c>
      <c r="BD137" s="22">
        <f t="shared" si="75"/>
        <v>157.65469746890139</v>
      </c>
    </row>
    <row r="138" spans="2:56" x14ac:dyDescent="0.25">
      <c r="B138" s="28" t="s">
        <v>54</v>
      </c>
      <c r="C138" s="24"/>
      <c r="D138" s="24"/>
      <c r="E138" s="88">
        <v>0</v>
      </c>
      <c r="F138" s="88">
        <v>1019.2238961960356</v>
      </c>
      <c r="G138" s="88">
        <v>1161.9588239842597</v>
      </c>
      <c r="H138" s="88">
        <v>1153.279789375528</v>
      </c>
      <c r="I138" s="88">
        <v>1150.481318155169</v>
      </c>
      <c r="J138" s="88">
        <v>1227.5768501174846</v>
      </c>
      <c r="K138" s="88">
        <v>1396.3135725543268</v>
      </c>
      <c r="L138" s="88">
        <v>1349.9331339871774</v>
      </c>
      <c r="M138" s="89">
        <v>1.1674272558857146</v>
      </c>
      <c r="N138" s="89">
        <v>0.26842360284153904</v>
      </c>
      <c r="O138" s="89">
        <v>9.6428181225371473E-2</v>
      </c>
      <c r="P138" s="89">
        <v>0.60821445497581916</v>
      </c>
      <c r="Q138" s="89">
        <v>0.95243025482729871</v>
      </c>
      <c r="R138" s="90">
        <v>1.133623053871978</v>
      </c>
      <c r="S138" s="90">
        <v>1.4437749588806528</v>
      </c>
      <c r="T138" s="90">
        <v>1.6512082554131087</v>
      </c>
      <c r="U138" s="90">
        <v>1.8349535633012639</v>
      </c>
      <c r="V138" s="90">
        <v>1.9817625667485299</v>
      </c>
      <c r="Y138" s="28" t="s">
        <v>54</v>
      </c>
      <c r="Z138" s="23"/>
      <c r="AA138" s="23"/>
      <c r="AB138" s="23" t="e">
        <f t="shared" si="73"/>
        <v>#DIV/0!</v>
      </c>
      <c r="AC138" s="23">
        <f t="shared" si="73"/>
        <v>0.14004276030118779</v>
      </c>
      <c r="AD138" s="23">
        <f t="shared" si="73"/>
        <v>-7.4693133952646873E-3</v>
      </c>
      <c r="AE138" s="23">
        <f t="shared" si="73"/>
        <v>-2.4265327860070185E-3</v>
      </c>
      <c r="AF138" s="23">
        <f t="shared" si="73"/>
        <v>6.7011546163948665E-2</v>
      </c>
      <c r="AG138" s="19">
        <f t="shared" si="73"/>
        <v>0.13745511934400967</v>
      </c>
      <c r="AH138" s="19">
        <f t="shared" si="73"/>
        <v>-3.3216348733403844E-2</v>
      </c>
      <c r="AI138" s="19">
        <f t="shared" si="73"/>
        <v>-0.99913519623565528</v>
      </c>
      <c r="AJ138" s="19">
        <f t="shared" si="73"/>
        <v>-0.7700725235870145</v>
      </c>
      <c r="AK138" s="19">
        <f t="shared" si="73"/>
        <v>-0.64076116926909443</v>
      </c>
      <c r="AL138" s="19">
        <f t="shared" si="73"/>
        <v>5.3074346860727708</v>
      </c>
      <c r="AM138" s="19">
        <f t="shared" si="73"/>
        <v>0.56594478647365354</v>
      </c>
      <c r="AN138" s="20">
        <f t="shared" si="73"/>
        <v>0.19024259060054161</v>
      </c>
      <c r="AO138" s="20">
        <f t="shared" si="73"/>
        <v>0.27359350530965898</v>
      </c>
      <c r="AP138" s="20">
        <f t="shared" si="73"/>
        <v>0.14367425841301285</v>
      </c>
      <c r="AQ138" s="20">
        <f t="shared" si="74"/>
        <v>0.11127930549389409</v>
      </c>
      <c r="AR138" s="20">
        <f t="shared" si="74"/>
        <v>8.0006931174400941E-2</v>
      </c>
      <c r="AS138" s="19"/>
      <c r="AU138" s="28" t="s">
        <v>54</v>
      </c>
      <c r="AV138" s="21">
        <f t="shared" si="75"/>
        <v>22.99274764129855</v>
      </c>
      <c r="AW138" s="21">
        <f t="shared" si="75"/>
        <v>8.2598877779508779</v>
      </c>
      <c r="AX138" s="21">
        <f t="shared" si="75"/>
        <v>52.09870267371592</v>
      </c>
      <c r="AY138" s="21">
        <f t="shared" si="75"/>
        <v>81.583691833946446</v>
      </c>
      <c r="AZ138" s="22">
        <f t="shared" si="75"/>
        <v>97.104384719192666</v>
      </c>
      <c r="BA138" s="22">
        <f t="shared" si="75"/>
        <v>123.67151371545425</v>
      </c>
      <c r="BB138" s="22">
        <f t="shared" si="75"/>
        <v>141.43992673533688</v>
      </c>
      <c r="BC138" s="22">
        <f t="shared" si="75"/>
        <v>157.17926355155245</v>
      </c>
      <c r="BD138" s="22">
        <f t="shared" si="75"/>
        <v>169.75469407256452</v>
      </c>
    </row>
    <row r="139" spans="2:56" x14ac:dyDescent="0.25">
      <c r="B139" s="28" t="s">
        <v>55</v>
      </c>
      <c r="C139" s="24"/>
      <c r="D139" s="24"/>
      <c r="E139" s="88">
        <v>0</v>
      </c>
      <c r="F139" s="88">
        <v>1111.6970573725914</v>
      </c>
      <c r="G139" s="88">
        <v>1337.6089532030126</v>
      </c>
      <c r="H139" s="88">
        <v>1229.7670859399516</v>
      </c>
      <c r="I139" s="88">
        <v>1375.5628744990004</v>
      </c>
      <c r="J139" s="88">
        <v>1235.6838837022146</v>
      </c>
      <c r="K139" s="88">
        <v>1237.0912781487873</v>
      </c>
      <c r="L139" s="88">
        <v>1278.8955784246145</v>
      </c>
      <c r="M139" s="89">
        <v>1.2620906405086787</v>
      </c>
      <c r="N139" s="89">
        <v>0.19389968348490796</v>
      </c>
      <c r="O139" s="89">
        <v>4.2202771647510039E-2</v>
      </c>
      <c r="P139" s="89">
        <v>0.7459444115133842</v>
      </c>
      <c r="Q139" s="89">
        <v>1.2604396096855801</v>
      </c>
      <c r="R139" s="90">
        <v>1.6864615829418141</v>
      </c>
      <c r="S139" s="90">
        <v>2.0518312251535962</v>
      </c>
      <c r="T139" s="90">
        <v>2.3379715937838812</v>
      </c>
      <c r="U139" s="90">
        <v>2.5448133718829062</v>
      </c>
      <c r="V139" s="90">
        <v>2.7064505963136978</v>
      </c>
      <c r="Y139" s="28" t="s">
        <v>55</v>
      </c>
      <c r="Z139" s="23"/>
      <c r="AA139" s="23"/>
      <c r="AB139" s="23" t="e">
        <f t="shared" si="73"/>
        <v>#DIV/0!</v>
      </c>
      <c r="AC139" s="23">
        <f t="shared" si="73"/>
        <v>0.20321354125407698</v>
      </c>
      <c r="AD139" s="23">
        <f t="shared" si="73"/>
        <v>-8.0622865901745722E-2</v>
      </c>
      <c r="AE139" s="23">
        <f t="shared" si="73"/>
        <v>0.11855561124211755</v>
      </c>
      <c r="AF139" s="23">
        <f t="shared" si="73"/>
        <v>-0.10168854756837753</v>
      </c>
      <c r="AG139" s="19">
        <f t="shared" si="73"/>
        <v>1.13895994366775E-3</v>
      </c>
      <c r="AH139" s="19">
        <f t="shared" si="73"/>
        <v>3.379241371613606E-2</v>
      </c>
      <c r="AI139" s="19">
        <f t="shared" si="73"/>
        <v>-0.99901314019549325</v>
      </c>
      <c r="AJ139" s="19">
        <f t="shared" si="73"/>
        <v>-0.84636627730100455</v>
      </c>
      <c r="AK139" s="19">
        <f t="shared" si="73"/>
        <v>-0.78234739279089716</v>
      </c>
      <c r="AL139" s="19">
        <f t="shared" si="73"/>
        <v>16.675246965856445</v>
      </c>
      <c r="AM139" s="19">
        <f t="shared" si="73"/>
        <v>0.68972324241746064</v>
      </c>
      <c r="AN139" s="20">
        <f t="shared" si="73"/>
        <v>0.33799475197586526</v>
      </c>
      <c r="AO139" s="20">
        <f t="shared" si="73"/>
        <v>0.21664866007468842</v>
      </c>
      <c r="AP139" s="20">
        <f t="shared" si="73"/>
        <v>0.13945609420622063</v>
      </c>
      <c r="AQ139" s="20">
        <f t="shared" si="74"/>
        <v>8.8470612153273676E-2</v>
      </c>
      <c r="AR139" s="20">
        <f t="shared" si="74"/>
        <v>6.3516337275136392E-2</v>
      </c>
      <c r="AS139" s="19"/>
      <c r="AU139" s="28" t="s">
        <v>55</v>
      </c>
      <c r="AV139" s="21">
        <f t="shared" si="75"/>
        <v>15.36337226989955</v>
      </c>
      <c r="AW139" s="21">
        <f t="shared" si="75"/>
        <v>3.3438780300676698</v>
      </c>
      <c r="AX139" s="21">
        <f t="shared" si="75"/>
        <v>59.103870005147598</v>
      </c>
      <c r="AY139" s="21">
        <f t="shared" si="75"/>
        <v>99.869182864518109</v>
      </c>
      <c r="AZ139" s="22">
        <f t="shared" si="75"/>
        <v>133.62444255684323</v>
      </c>
      <c r="BA139" s="22">
        <f t="shared" si="75"/>
        <v>162.57399899001049</v>
      </c>
      <c r="BB139" s="22">
        <f t="shared" si="75"/>
        <v>185.24593390864342</v>
      </c>
      <c r="BC139" s="22">
        <f t="shared" si="75"/>
        <v>201.63475508044598</v>
      </c>
      <c r="BD139" s="22">
        <f t="shared" si="75"/>
        <v>214.4418561905251</v>
      </c>
    </row>
    <row r="140" spans="2:56" x14ac:dyDescent="0.25">
      <c r="B140" s="28" t="s">
        <v>56</v>
      </c>
      <c r="C140" s="24"/>
      <c r="D140" s="24"/>
      <c r="E140" s="88">
        <v>0</v>
      </c>
      <c r="F140" s="88">
        <v>1068.4684635913291</v>
      </c>
      <c r="G140" s="88">
        <v>1096.1120807592499</v>
      </c>
      <c r="H140" s="88">
        <v>1058.9648196235664</v>
      </c>
      <c r="I140" s="88">
        <v>1450.8119973396258</v>
      </c>
      <c r="J140" s="88">
        <v>1386.7643233791109</v>
      </c>
      <c r="K140" s="88">
        <v>1335.7541046667284</v>
      </c>
      <c r="L140" s="88">
        <v>1534.299881346323</v>
      </c>
      <c r="M140" s="89">
        <v>1.4205195808850049</v>
      </c>
      <c r="N140" s="89">
        <v>0.22871347610914025</v>
      </c>
      <c r="O140" s="89">
        <v>0.15345484105089871</v>
      </c>
      <c r="P140" s="89">
        <v>1.2272495647818924</v>
      </c>
      <c r="Q140" s="89">
        <v>1.3214490975177859</v>
      </c>
      <c r="R140" s="90">
        <v>1.4492340041981535</v>
      </c>
      <c r="S140" s="90">
        <v>1.6634924929920782</v>
      </c>
      <c r="T140" s="90">
        <v>1.8616671312320756</v>
      </c>
      <c r="U140" s="90">
        <v>1.9728848364413074</v>
      </c>
      <c r="V140" s="90">
        <v>2.0530244539195395</v>
      </c>
      <c r="Y140" s="28" t="s">
        <v>56</v>
      </c>
      <c r="Z140" s="23"/>
      <c r="AA140" s="23"/>
      <c r="AB140" s="23" t="e">
        <f t="shared" si="73"/>
        <v>#DIV/0!</v>
      </c>
      <c r="AC140" s="23">
        <f t="shared" si="73"/>
        <v>2.5872188192626044E-2</v>
      </c>
      <c r="AD140" s="23">
        <f t="shared" si="73"/>
        <v>-3.3890020726669245E-2</v>
      </c>
      <c r="AE140" s="23">
        <f t="shared" si="73"/>
        <v>0.37002851318077834</v>
      </c>
      <c r="AF140" s="23">
        <f t="shared" si="73"/>
        <v>-4.4146087899714082E-2</v>
      </c>
      <c r="AG140" s="19">
        <f t="shared" si="73"/>
        <v>-3.6783624911900348E-2</v>
      </c>
      <c r="AH140" s="19">
        <f t="shared" si="73"/>
        <v>0.14863946589116561</v>
      </c>
      <c r="AI140" s="19">
        <f t="shared" si="73"/>
        <v>-0.99907415779786246</v>
      </c>
      <c r="AJ140" s="19">
        <f t="shared" si="73"/>
        <v>-0.83899308451162047</v>
      </c>
      <c r="AK140" s="19">
        <f t="shared" si="73"/>
        <v>-0.3290520363667977</v>
      </c>
      <c r="AL140" s="19">
        <f t="shared" si="73"/>
        <v>6.9974639859998407</v>
      </c>
      <c r="AM140" s="19">
        <f t="shared" si="73"/>
        <v>7.6756623460391804E-2</v>
      </c>
      <c r="AN140" s="20">
        <f t="shared" si="73"/>
        <v>9.6700589466820253E-2</v>
      </c>
      <c r="AO140" s="20">
        <f t="shared" si="73"/>
        <v>0.1478425762666753</v>
      </c>
      <c r="AP140" s="20">
        <f t="shared" si="73"/>
        <v>0.11913166970988009</v>
      </c>
      <c r="AQ140" s="20">
        <f t="shared" si="74"/>
        <v>5.9740918955595745E-2</v>
      </c>
      <c r="AR140" s="20">
        <f t="shared" si="74"/>
        <v>4.0620524826369575E-2</v>
      </c>
      <c r="AS140" s="19"/>
      <c r="AU140" s="28" t="s">
        <v>56</v>
      </c>
      <c r="AV140" s="21">
        <f t="shared" si="75"/>
        <v>16.100691548837951</v>
      </c>
      <c r="AW140" s="21">
        <f t="shared" si="75"/>
        <v>10.802726207779132</v>
      </c>
      <c r="AX140" s="21">
        <f t="shared" si="75"/>
        <v>86.394413797330245</v>
      </c>
      <c r="AY140" s="21">
        <f t="shared" si="75"/>
        <v>93.025757286253196</v>
      </c>
      <c r="AZ140" s="22">
        <f t="shared" si="75"/>
        <v>102.02140285143125</v>
      </c>
      <c r="BA140" s="22">
        <f t="shared" si="75"/>
        <v>117.10450988332717</v>
      </c>
      <c r="BB140" s="22">
        <f t="shared" si="75"/>
        <v>131.05536567628511</v>
      </c>
      <c r="BC140" s="22">
        <f t="shared" si="75"/>
        <v>138.88473365584801</v>
      </c>
      <c r="BD140" s="22">
        <f t="shared" si="75"/>
        <v>144.5263044273191</v>
      </c>
    </row>
    <row r="141" spans="2:56" x14ac:dyDescent="0.25">
      <c r="B141" s="28" t="s">
        <v>57</v>
      </c>
      <c r="C141" s="24"/>
      <c r="D141" s="24"/>
      <c r="E141" s="88">
        <v>0</v>
      </c>
      <c r="F141" s="88">
        <v>838.86577526046733</v>
      </c>
      <c r="G141" s="88">
        <v>872.95095977984033</v>
      </c>
      <c r="H141" s="88">
        <v>942.62586207879099</v>
      </c>
      <c r="I141" s="88">
        <v>1090.6885618367337</v>
      </c>
      <c r="J141" s="88">
        <v>935.93203970856962</v>
      </c>
      <c r="K141" s="88">
        <v>1054.4214968110721</v>
      </c>
      <c r="L141" s="88">
        <v>1073.0978358814707</v>
      </c>
      <c r="M141" s="89">
        <v>0.97679313975543314</v>
      </c>
      <c r="N141" s="89">
        <v>0.12458490073240007</v>
      </c>
      <c r="O141" s="89">
        <v>8.553238721907494E-2</v>
      </c>
      <c r="P141" s="89">
        <v>0.82252278345954777</v>
      </c>
      <c r="Q141" s="89">
        <v>0.98332457396888118</v>
      </c>
      <c r="R141" s="90">
        <v>1.0819831300933387</v>
      </c>
      <c r="S141" s="90">
        <v>1.2454927252362034</v>
      </c>
      <c r="T141" s="90">
        <v>1.4141273628444793</v>
      </c>
      <c r="U141" s="90">
        <v>1.5180343684160975</v>
      </c>
      <c r="V141" s="90">
        <v>1.5895977223407383</v>
      </c>
      <c r="Y141" s="28" t="s">
        <v>57</v>
      </c>
      <c r="Z141" s="23"/>
      <c r="AA141" s="23"/>
      <c r="AB141" s="23" t="e">
        <f t="shared" si="73"/>
        <v>#DIV/0!</v>
      </c>
      <c r="AC141" s="23">
        <f t="shared" si="73"/>
        <v>4.0632465317576694E-2</v>
      </c>
      <c r="AD141" s="23">
        <f t="shared" si="73"/>
        <v>7.9815368227011074E-2</v>
      </c>
      <c r="AE141" s="23">
        <f t="shared" si="73"/>
        <v>0.15707472679713796</v>
      </c>
      <c r="AF141" s="23">
        <f t="shared" si="73"/>
        <v>-0.14188882834486871</v>
      </c>
      <c r="AG141" s="19">
        <f t="shared" si="73"/>
        <v>0.12660049242399873</v>
      </c>
      <c r="AH141" s="19">
        <f t="shared" si="73"/>
        <v>1.7712403556720213E-2</v>
      </c>
      <c r="AI141" s="19">
        <f t="shared" si="73"/>
        <v>-0.99908974456280297</v>
      </c>
      <c r="AJ141" s="19">
        <f t="shared" si="73"/>
        <v>-0.87245518456078297</v>
      </c>
      <c r="AK141" s="19">
        <f t="shared" si="73"/>
        <v>-0.31346104771722927</v>
      </c>
      <c r="AL141" s="19">
        <f t="shared" si="73"/>
        <v>8.6165068017195878</v>
      </c>
      <c r="AM141" s="19">
        <f t="shared" si="73"/>
        <v>0.19549828131568314</v>
      </c>
      <c r="AN141" s="20">
        <f t="shared" si="73"/>
        <v>0.10033162877873902</v>
      </c>
      <c r="AO141" s="20">
        <f t="shared" si="73"/>
        <v>0.15112028144908263</v>
      </c>
      <c r="AP141" s="20">
        <f t="shared" si="73"/>
        <v>0.13539592338951234</v>
      </c>
      <c r="AQ141" s="20">
        <f t="shared" si="74"/>
        <v>7.3477826892913045E-2</v>
      </c>
      <c r="AR141" s="20">
        <f t="shared" si="74"/>
        <v>4.714211707822491E-2</v>
      </c>
      <c r="AS141" s="19"/>
      <c r="AU141" s="28" t="s">
        <v>57</v>
      </c>
      <c r="AV141" s="21">
        <f t="shared" si="75"/>
        <v>12.754481543921706</v>
      </c>
      <c r="AW141" s="21">
        <f t="shared" si="75"/>
        <v>8.7564483960739441</v>
      </c>
      <c r="AX141" s="21">
        <f t="shared" si="75"/>
        <v>84.206445559751657</v>
      </c>
      <c r="AY141" s="21">
        <f t="shared" si="75"/>
        <v>100.66866094238576</v>
      </c>
      <c r="AZ141" s="22">
        <f t="shared" si="75"/>
        <v>110.76891166170995</v>
      </c>
      <c r="BA141" s="22">
        <f t="shared" si="75"/>
        <v>127.50834076783612</v>
      </c>
      <c r="BB141" s="22">
        <f t="shared" si="75"/>
        <v>144.77245030596188</v>
      </c>
      <c r="BC141" s="22">
        <f t="shared" si="75"/>
        <v>155.4100153484062</v>
      </c>
      <c r="BD141" s="22">
        <f t="shared" si="75"/>
        <v>162.73637248708948</v>
      </c>
    </row>
    <row r="142" spans="2:56" x14ac:dyDescent="0.25">
      <c r="B142" s="28" t="s">
        <v>58</v>
      </c>
      <c r="C142" s="24"/>
      <c r="D142" s="24"/>
      <c r="E142" s="88">
        <v>0</v>
      </c>
      <c r="F142" s="88">
        <v>751.76340650232703</v>
      </c>
      <c r="G142" s="88">
        <v>910.73065148003479</v>
      </c>
      <c r="H142" s="88">
        <v>996.49228289075018</v>
      </c>
      <c r="I142" s="88">
        <v>1100.4956090025928</v>
      </c>
      <c r="J142" s="88">
        <v>1042.7265431737351</v>
      </c>
      <c r="K142" s="88">
        <v>1051.164757861299</v>
      </c>
      <c r="L142" s="88">
        <v>1126.7249708968154</v>
      </c>
      <c r="M142" s="89">
        <v>1.1466901858152725</v>
      </c>
      <c r="N142" s="89">
        <v>0.14010399029910262</v>
      </c>
      <c r="O142" s="89">
        <v>0.11479407553001283</v>
      </c>
      <c r="P142" s="89">
        <v>0.98920728142981418</v>
      </c>
      <c r="Q142" s="89">
        <v>1.0492769558046704</v>
      </c>
      <c r="R142" s="90">
        <v>1.1938421737869718</v>
      </c>
      <c r="S142" s="90">
        <v>1.3745362692318057</v>
      </c>
      <c r="T142" s="90">
        <v>1.5223769717577984</v>
      </c>
      <c r="U142" s="90">
        <v>1.6201983958726054</v>
      </c>
      <c r="V142" s="90">
        <v>1.6980942954388218</v>
      </c>
      <c r="Y142" s="28" t="s">
        <v>58</v>
      </c>
      <c r="Z142" s="23"/>
      <c r="AA142" s="23"/>
      <c r="AB142" s="23" t="e">
        <f t="shared" si="73"/>
        <v>#DIV/0!</v>
      </c>
      <c r="AC142" s="23">
        <f t="shared" si="73"/>
        <v>0.21145914206880945</v>
      </c>
      <c r="AD142" s="23">
        <f t="shared" si="73"/>
        <v>9.4167942268489124E-2</v>
      </c>
      <c r="AE142" s="23">
        <f t="shared" si="73"/>
        <v>0.10436942452794185</v>
      </c>
      <c r="AF142" s="23">
        <f t="shared" si="73"/>
        <v>-5.2493681352545618E-2</v>
      </c>
      <c r="AG142" s="19">
        <f t="shared" si="73"/>
        <v>8.092452180109122E-3</v>
      </c>
      <c r="AH142" s="19">
        <f t="shared" si="73"/>
        <v>7.1882369029619309E-2</v>
      </c>
      <c r="AI142" s="19">
        <f t="shared" si="73"/>
        <v>-0.99898228031202452</v>
      </c>
      <c r="AJ142" s="19">
        <f t="shared" si="73"/>
        <v>-0.87781879357457693</v>
      </c>
      <c r="AK142" s="19">
        <f t="shared" si="73"/>
        <v>-0.18065092018476148</v>
      </c>
      <c r="AL142" s="19">
        <f t="shared" si="73"/>
        <v>7.6172328742800541</v>
      </c>
      <c r="AM142" s="19">
        <f t="shared" si="73"/>
        <v>6.0725062888771664E-2</v>
      </c>
      <c r="AN142" s="20">
        <f t="shared" si="73"/>
        <v>0.13777603442309183</v>
      </c>
      <c r="AO142" s="20">
        <f t="shared" si="73"/>
        <v>0.1513550948461273</v>
      </c>
      <c r="AP142" s="20">
        <f t="shared" si="73"/>
        <v>0.1075567853939694</v>
      </c>
      <c r="AQ142" s="20">
        <f t="shared" si="74"/>
        <v>6.4255717164362069E-2</v>
      </c>
      <c r="AR142" s="20">
        <f t="shared" si="74"/>
        <v>4.8078000672419741E-2</v>
      </c>
      <c r="AS142" s="19"/>
      <c r="AU142" s="28" t="s">
        <v>58</v>
      </c>
      <c r="AV142" s="21">
        <f t="shared" si="75"/>
        <v>12.218120642542313</v>
      </c>
      <c r="AW142" s="21">
        <f t="shared" si="75"/>
        <v>10.010905905538616</v>
      </c>
      <c r="AX142" s="21">
        <f t="shared" si="75"/>
        <v>86.2663074705317</v>
      </c>
      <c r="AY142" s="21">
        <f t="shared" si="75"/>
        <v>91.50483441686184</v>
      </c>
      <c r="AZ142" s="22">
        <f t="shared" si="75"/>
        <v>104.11200763335871</v>
      </c>
      <c r="BA142" s="22">
        <f t="shared" si="75"/>
        <v>119.86989042332645</v>
      </c>
      <c r="BB142" s="22">
        <f t="shared" si="75"/>
        <v>132.7627105027868</v>
      </c>
      <c r="BC142" s="22">
        <f t="shared" si="75"/>
        <v>141.29347367882795</v>
      </c>
      <c r="BD142" s="22">
        <f t="shared" si="75"/>
        <v>148.08658140136714</v>
      </c>
    </row>
    <row r="143" spans="2:56" x14ac:dyDescent="0.25">
      <c r="B143" s="28" t="s">
        <v>59</v>
      </c>
      <c r="C143" s="24"/>
      <c r="D143" s="24"/>
      <c r="E143" s="88">
        <v>0</v>
      </c>
      <c r="F143" s="88">
        <v>341.91311134425365</v>
      </c>
      <c r="G143" s="88">
        <v>348.43064316547225</v>
      </c>
      <c r="H143" s="88">
        <v>350.39715672528689</v>
      </c>
      <c r="I143" s="88">
        <v>494.11884228214558</v>
      </c>
      <c r="J143" s="88">
        <v>466.1234124293785</v>
      </c>
      <c r="K143" s="88">
        <v>442.65285505828786</v>
      </c>
      <c r="L143" s="88">
        <v>583.46094199341735</v>
      </c>
      <c r="M143" s="89">
        <v>0.48003355872277093</v>
      </c>
      <c r="N143" s="89">
        <v>5.142829863286727E-2</v>
      </c>
      <c r="O143" s="89">
        <v>5.0620496498157551E-2</v>
      </c>
      <c r="P143" s="89">
        <v>0.38458611711456714</v>
      </c>
      <c r="Q143" s="89">
        <v>0.41945092823797631</v>
      </c>
      <c r="R143" s="90">
        <v>0.44095136250135708</v>
      </c>
      <c r="S143" s="90">
        <v>0.50177425686678967</v>
      </c>
      <c r="T143" s="90">
        <v>0.56422252524155891</v>
      </c>
      <c r="U143" s="90">
        <v>0.6151009206383673</v>
      </c>
      <c r="V143" s="90">
        <v>0.6557068179350779</v>
      </c>
      <c r="Y143" s="28" t="s">
        <v>59</v>
      </c>
      <c r="Z143" s="23"/>
      <c r="AA143" s="23"/>
      <c r="AB143" s="23" t="e">
        <f t="shared" si="73"/>
        <v>#DIV/0!</v>
      </c>
      <c r="AC143" s="23">
        <f t="shared" si="73"/>
        <v>1.9061953475824511E-2</v>
      </c>
      <c r="AD143" s="23">
        <f t="shared" si="73"/>
        <v>5.643916797756221E-3</v>
      </c>
      <c r="AE143" s="23">
        <f t="shared" si="73"/>
        <v>0.41016795598469202</v>
      </c>
      <c r="AF143" s="23">
        <f t="shared" si="73"/>
        <v>-5.6657280510629571E-2</v>
      </c>
      <c r="AG143" s="19">
        <f t="shared" si="73"/>
        <v>-5.0352667867003209E-2</v>
      </c>
      <c r="AH143" s="19">
        <f t="shared" si="73"/>
        <v>0.31810048286390957</v>
      </c>
      <c r="AI143" s="19">
        <f t="shared" si="73"/>
        <v>-0.99917726530745532</v>
      </c>
      <c r="AJ143" s="19">
        <f t="shared" si="73"/>
        <v>-0.89286520140445402</v>
      </c>
      <c r="AK143" s="19">
        <f t="shared" si="73"/>
        <v>-1.5707347047904552E-2</v>
      </c>
      <c r="AL143" s="19">
        <f t="shared" si="73"/>
        <v>6.5974386606137898</v>
      </c>
      <c r="AM143" s="19">
        <f t="shared" si="73"/>
        <v>9.0655407389609532E-2</v>
      </c>
      <c r="AN143" s="20">
        <f t="shared" si="73"/>
        <v>5.1258521118786149E-2</v>
      </c>
      <c r="AO143" s="20">
        <f t="shared" si="73"/>
        <v>0.13793560818228645</v>
      </c>
      <c r="AP143" s="20">
        <f t="shared" si="73"/>
        <v>0.12445490680353477</v>
      </c>
      <c r="AQ143" s="20">
        <f t="shared" si="74"/>
        <v>9.0174342782620931E-2</v>
      </c>
      <c r="AR143" s="20">
        <f t="shared" si="74"/>
        <v>6.6015016291259609E-2</v>
      </c>
      <c r="AS143" s="19"/>
      <c r="AU143" s="28" t="s">
        <v>59</v>
      </c>
      <c r="AV143" s="21">
        <f t="shared" si="75"/>
        <v>10.713479859554601</v>
      </c>
      <c r="AW143" s="21">
        <f t="shared" si="75"/>
        <v>10.545199513309841</v>
      </c>
      <c r="AX143" s="21">
        <f t="shared" si="75"/>
        <v>80.116506466305907</v>
      </c>
      <c r="AY143" s="21">
        <f t="shared" si="75"/>
        <v>87.379500998641149</v>
      </c>
      <c r="AZ143" s="22">
        <f t="shared" si="75"/>
        <v>91.858444995929005</v>
      </c>
      <c r="BA143" s="22">
        <f t="shared" si="75"/>
        <v>104.52899547312158</v>
      </c>
      <c r="BB143" s="22">
        <f t="shared" si="75"/>
        <v>117.53814186299606</v>
      </c>
      <c r="BC143" s="22">
        <f t="shared" si="75"/>
        <v>128.13706655738218</v>
      </c>
      <c r="BD143" s="22">
        <f t="shared" si="75"/>
        <v>136.59603709368199</v>
      </c>
    </row>
    <row r="144" spans="2:56" x14ac:dyDescent="0.25">
      <c r="B144" s="28" t="s">
        <v>60</v>
      </c>
      <c r="C144" s="24"/>
      <c r="D144" s="24"/>
      <c r="E144" s="88">
        <v>0</v>
      </c>
      <c r="F144" s="88">
        <v>489.02507803183585</v>
      </c>
      <c r="G144" s="88">
        <v>528.49041674649607</v>
      </c>
      <c r="H144" s="88">
        <v>573.69855730034385</v>
      </c>
      <c r="I144" s="88">
        <v>781.05878856697734</v>
      </c>
      <c r="J144" s="88">
        <v>585.14415451012724</v>
      </c>
      <c r="K144" s="88">
        <v>764.94987670871637</v>
      </c>
      <c r="L144" s="88">
        <v>747.28171930211033</v>
      </c>
      <c r="M144" s="89">
        <v>0.61715193938281165</v>
      </c>
      <c r="N144" s="89">
        <v>0.13600176843987932</v>
      </c>
      <c r="O144" s="89">
        <v>5.8580981866562444E-2</v>
      </c>
      <c r="P144" s="89">
        <v>0.50078324175824174</v>
      </c>
      <c r="Q144" s="89">
        <v>0.34233213932806328</v>
      </c>
      <c r="R144" s="90">
        <v>0.38199103903286163</v>
      </c>
      <c r="S144" s="90">
        <v>0.44752000504919159</v>
      </c>
      <c r="T144" s="90">
        <v>0.50862107726051942</v>
      </c>
      <c r="U144" s="90">
        <v>0.55998849939345763</v>
      </c>
      <c r="V144" s="90">
        <v>0.60279235254208263</v>
      </c>
      <c r="Y144" s="28" t="s">
        <v>60</v>
      </c>
      <c r="Z144" s="23"/>
      <c r="AA144" s="23"/>
      <c r="AB144" s="23" t="e">
        <f t="shared" si="73"/>
        <v>#DIV/0!</v>
      </c>
      <c r="AC144" s="23">
        <f t="shared" si="73"/>
        <v>8.0702075389456729E-2</v>
      </c>
      <c r="AD144" s="23">
        <f t="shared" si="73"/>
        <v>8.5542025212413719E-2</v>
      </c>
      <c r="AE144" s="23">
        <f t="shared" si="73"/>
        <v>0.36144457507860839</v>
      </c>
      <c r="AF144" s="23">
        <f t="shared" si="73"/>
        <v>-0.25083212291394641</v>
      </c>
      <c r="AG144" s="19">
        <f t="shared" si="73"/>
        <v>0.30728448846783651</v>
      </c>
      <c r="AH144" s="19">
        <f t="shared" si="73"/>
        <v>-2.309714393657436E-2</v>
      </c>
      <c r="AI144" s="19">
        <f t="shared" si="73"/>
        <v>-0.99917413751274531</v>
      </c>
      <c r="AJ144" s="19">
        <f t="shared" si="73"/>
        <v>-0.77963000719743492</v>
      </c>
      <c r="AK144" s="19">
        <f t="shared" si="73"/>
        <v>-0.56926308724832031</v>
      </c>
      <c r="AL144" s="19">
        <f t="shared" si="73"/>
        <v>7.5485634723388753</v>
      </c>
      <c r="AM144" s="19">
        <f t="shared" si="73"/>
        <v>-0.31640655920086147</v>
      </c>
      <c r="AN144" s="20">
        <f t="shared" si="73"/>
        <v>0.11584918606427563</v>
      </c>
      <c r="AO144" s="20">
        <f t="shared" si="73"/>
        <v>0.17154581998111396</v>
      </c>
      <c r="AP144" s="20">
        <f t="shared" si="73"/>
        <v>0.13653260529573763</v>
      </c>
      <c r="AQ144" s="20">
        <f t="shared" si="74"/>
        <v>0.10099349875472718</v>
      </c>
      <c r="AR144" s="20">
        <f t="shared" si="74"/>
        <v>7.6437021822746809E-2</v>
      </c>
      <c r="AS144" s="19"/>
      <c r="AU144" s="28" t="s">
        <v>60</v>
      </c>
      <c r="AV144" s="21">
        <f t="shared" si="75"/>
        <v>22.036999280256513</v>
      </c>
      <c r="AW144" s="21">
        <f t="shared" si="75"/>
        <v>9.4921490362886782</v>
      </c>
      <c r="AX144" s="21">
        <f t="shared" si="75"/>
        <v>81.144238525614043</v>
      </c>
      <c r="AY144" s="21">
        <f t="shared" si="75"/>
        <v>55.469669214750525</v>
      </c>
      <c r="AZ144" s="22">
        <f t="shared" si="75"/>
        <v>61.895785244533982</v>
      </c>
      <c r="BA144" s="22">
        <f t="shared" si="75"/>
        <v>72.513748477682498</v>
      </c>
      <c r="BB144" s="22">
        <f t="shared" si="75"/>
        <v>82.414239477100324</v>
      </c>
      <c r="BC144" s="22">
        <f t="shared" si="75"/>
        <v>90.737541869102628</v>
      </c>
      <c r="BD144" s="22">
        <f t="shared" si="75"/>
        <v>97.673249337093637</v>
      </c>
    </row>
    <row r="145" spans="2:67" x14ac:dyDescent="0.25">
      <c r="B145" s="28" t="s">
        <v>61</v>
      </c>
      <c r="C145" s="24"/>
      <c r="D145" s="24"/>
      <c r="E145" s="88">
        <v>0</v>
      </c>
      <c r="F145" s="88">
        <v>454.33547297574256</v>
      </c>
      <c r="G145" s="88">
        <v>456.33644180695165</v>
      </c>
      <c r="H145" s="88">
        <v>528.05531648327701</v>
      </c>
      <c r="I145" s="88">
        <v>489.94754027156409</v>
      </c>
      <c r="J145" s="88">
        <v>405.60035127153429</v>
      </c>
      <c r="K145" s="88">
        <v>472.30531805066585</v>
      </c>
      <c r="L145" s="88">
        <v>407.69926569094548</v>
      </c>
      <c r="M145" s="89">
        <v>0.47543468567154401</v>
      </c>
      <c r="N145" s="89">
        <v>7.3734812959607807E-2</v>
      </c>
      <c r="O145" s="89">
        <v>3.7079450091946499E-2</v>
      </c>
      <c r="P145" s="89">
        <v>0.29108198841366395</v>
      </c>
      <c r="Q145" s="89">
        <v>0.35322586986436011</v>
      </c>
      <c r="R145" s="90">
        <v>0.43406677150907536</v>
      </c>
      <c r="S145" s="90">
        <v>0.50582317672498522</v>
      </c>
      <c r="T145" s="90">
        <v>0.55677370421335437</v>
      </c>
      <c r="U145" s="90">
        <v>0.58678078107594511</v>
      </c>
      <c r="V145" s="90">
        <v>0.61288726164733631</v>
      </c>
      <c r="Y145" s="28" t="s">
        <v>61</v>
      </c>
      <c r="Z145" s="23"/>
      <c r="AA145" s="23"/>
      <c r="AB145" s="23" t="e">
        <f t="shared" si="73"/>
        <v>#DIV/0!</v>
      </c>
      <c r="AC145" s="23">
        <f t="shared" si="73"/>
        <v>4.4041659747662276E-3</v>
      </c>
      <c r="AD145" s="23">
        <f t="shared" si="73"/>
        <v>0.15716227788501991</v>
      </c>
      <c r="AE145" s="23">
        <f t="shared" si="73"/>
        <v>-7.2166258007781536E-2</v>
      </c>
      <c r="AF145" s="23">
        <f t="shared" si="73"/>
        <v>-0.17215555149695927</v>
      </c>
      <c r="AG145" s="19">
        <f t="shared" si="73"/>
        <v>0.1644598348349926</v>
      </c>
      <c r="AH145" s="19">
        <f t="shared" si="73"/>
        <v>-0.13678874636933447</v>
      </c>
      <c r="AI145" s="19">
        <f t="shared" si="73"/>
        <v>-0.99883385935251612</v>
      </c>
      <c r="AJ145" s="19">
        <f t="shared" si="73"/>
        <v>-0.84491074130306976</v>
      </c>
      <c r="AK145" s="19">
        <f t="shared" si="73"/>
        <v>-0.49712424018409385</v>
      </c>
      <c r="AL145" s="19">
        <f t="shared" si="73"/>
        <v>6.8502239836853924</v>
      </c>
      <c r="AM145" s="19">
        <f t="shared" si="73"/>
        <v>0.21349270626247718</v>
      </c>
      <c r="AN145" s="20">
        <f t="shared" si="73"/>
        <v>0.22886461197125341</v>
      </c>
      <c r="AO145" s="20">
        <f t="shared" si="73"/>
        <v>0.1653119057384691</v>
      </c>
      <c r="AP145" s="20">
        <f t="shared" si="73"/>
        <v>0.10072794176465893</v>
      </c>
      <c r="AQ145" s="20">
        <f t="shared" si="74"/>
        <v>5.3894565485966384E-2</v>
      </c>
      <c r="AR145" s="20">
        <f t="shared" si="74"/>
        <v>4.4491028699885637E-2</v>
      </c>
      <c r="AS145" s="19"/>
      <c r="AU145" s="28" t="s">
        <v>61</v>
      </c>
      <c r="AV145" s="21">
        <f t="shared" si="75"/>
        <v>15.508925869693025</v>
      </c>
      <c r="AW145" s="21">
        <f t="shared" si="75"/>
        <v>7.7990628806504434</v>
      </c>
      <c r="AX145" s="21">
        <f t="shared" si="75"/>
        <v>61.224390475952596</v>
      </c>
      <c r="AY145" s="21">
        <f t="shared" si="75"/>
        <v>74.295351287934352</v>
      </c>
      <c r="AZ145" s="22">
        <f t="shared" si="75"/>
        <v>91.298928031715405</v>
      </c>
      <c r="BA145" s="22">
        <f t="shared" si="75"/>
        <v>106.39172781651762</v>
      </c>
      <c r="BB145" s="22">
        <f t="shared" si="75"/>
        <v>117.10834758026127</v>
      </c>
      <c r="BC145" s="22">
        <f t="shared" si="75"/>
        <v>123.41985108787897</v>
      </c>
      <c r="BD145" s="22">
        <f t="shared" si="75"/>
        <v>128.91092722476543</v>
      </c>
    </row>
    <row r="146" spans="2:67" x14ac:dyDescent="0.25">
      <c r="B146" s="28" t="s">
        <v>62</v>
      </c>
      <c r="C146" s="24"/>
      <c r="D146" s="24"/>
      <c r="E146" s="88">
        <v>0</v>
      </c>
      <c r="F146" s="88">
        <v>233.82366373177933</v>
      </c>
      <c r="G146" s="88">
        <v>297.95305492115858</v>
      </c>
      <c r="H146" s="88">
        <v>390.25097882872899</v>
      </c>
      <c r="I146" s="88">
        <v>415.59889446899319</v>
      </c>
      <c r="J146" s="88">
        <v>458.50593139929555</v>
      </c>
      <c r="K146" s="88">
        <v>321.2134639759505</v>
      </c>
      <c r="L146" s="88">
        <v>313.42549039395851</v>
      </c>
      <c r="M146" s="89">
        <v>0.28359943553677885</v>
      </c>
      <c r="N146" s="89">
        <v>2.8311347408220413E-2</v>
      </c>
      <c r="O146" s="89">
        <v>0.13425308518785159</v>
      </c>
      <c r="P146" s="89">
        <v>0.23388</v>
      </c>
      <c r="Q146" s="89">
        <v>0.27483115168848316</v>
      </c>
      <c r="R146" s="90">
        <v>0.30791043520566275</v>
      </c>
      <c r="S146" s="90">
        <v>0.36526623804499198</v>
      </c>
      <c r="T146" s="90">
        <v>0.41673088978721373</v>
      </c>
      <c r="U146" s="90">
        <v>0.45438887538437772</v>
      </c>
      <c r="V146" s="90">
        <v>0.48455265572901762</v>
      </c>
      <c r="Y146" s="28" t="s">
        <v>62</v>
      </c>
      <c r="Z146" s="23"/>
      <c r="AA146" s="23"/>
      <c r="AB146" s="23" t="e">
        <f t="shared" si="73"/>
        <v>#DIV/0!</v>
      </c>
      <c r="AC146" s="23">
        <f t="shared" si="73"/>
        <v>0.27426390539728485</v>
      </c>
      <c r="AD146" s="23">
        <f t="shared" si="73"/>
        <v>0.3097733766549009</v>
      </c>
      <c r="AE146" s="23">
        <f t="shared" si="73"/>
        <v>6.4952856021890382E-2</v>
      </c>
      <c r="AF146" s="23">
        <f t="shared" si="73"/>
        <v>0.10324146070004425</v>
      </c>
      <c r="AG146" s="19">
        <f t="shared" si="73"/>
        <v>-0.2994344413481147</v>
      </c>
      <c r="AH146" s="19">
        <f t="shared" si="73"/>
        <v>-2.4245476779189645E-2</v>
      </c>
      <c r="AI146" s="19">
        <f t="shared" si="73"/>
        <v>-0.99909516154802758</v>
      </c>
      <c r="AJ146" s="19">
        <f t="shared" si="73"/>
        <v>-0.90017135487369881</v>
      </c>
      <c r="AK146" s="19">
        <f t="shared" si="73"/>
        <v>3.7420238695128365</v>
      </c>
      <c r="AL146" s="19">
        <f t="shared" si="73"/>
        <v>0.74208287036939957</v>
      </c>
      <c r="AM146" s="19">
        <f t="shared" si="73"/>
        <v>0.17509471390663234</v>
      </c>
      <c r="AN146" s="20">
        <f t="shared" si="73"/>
        <v>0.12036220535390552</v>
      </c>
      <c r="AO146" s="20">
        <f t="shared" si="73"/>
        <v>0.18627430668603218</v>
      </c>
      <c r="AP146" s="20">
        <f t="shared" si="73"/>
        <v>0.14089627340778899</v>
      </c>
      <c r="AQ146" s="20">
        <f t="shared" si="74"/>
        <v>9.0365236943180438E-2</v>
      </c>
      <c r="AR146" s="20">
        <f t="shared" si="74"/>
        <v>6.6383184049397581E-2</v>
      </c>
      <c r="AS146" s="19"/>
      <c r="AU146" s="28" t="s">
        <v>62</v>
      </c>
      <c r="AV146" s="21">
        <f t="shared" si="75"/>
        <v>9.9828645126301137</v>
      </c>
      <c r="AW146" s="21">
        <f t="shared" si="75"/>
        <v>47.338981805004629</v>
      </c>
      <c r="AX146" s="21">
        <f t="shared" si="75"/>
        <v>82.468429303227254</v>
      </c>
      <c r="AY146" s="21">
        <f t="shared" si="75"/>
        <v>96.908215338405142</v>
      </c>
      <c r="AZ146" s="22">
        <f t="shared" si="75"/>
        <v>108.57230185344679</v>
      </c>
      <c r="BA146" s="22">
        <f t="shared" si="75"/>
        <v>128.79653210650417</v>
      </c>
      <c r="BB146" s="22">
        <f t="shared" si="75"/>
        <v>146.94348350815727</v>
      </c>
      <c r="BC146" s="22">
        <f t="shared" si="75"/>
        <v>160.22206621262825</v>
      </c>
      <c r="BD146" s="22">
        <f t="shared" si="75"/>
        <v>170.8581171227959</v>
      </c>
    </row>
    <row r="147" spans="2:67" x14ac:dyDescent="0.25">
      <c r="B147" s="28" t="s">
        <v>20</v>
      </c>
      <c r="C147" s="24"/>
      <c r="D147" s="24"/>
      <c r="E147" s="88">
        <v>0</v>
      </c>
      <c r="F147" s="88">
        <v>2479.9580000000001</v>
      </c>
      <c r="G147" s="88">
        <v>2593.913</v>
      </c>
      <c r="H147" s="88">
        <v>2791.7459999999996</v>
      </c>
      <c r="I147" s="88">
        <v>2490.192</v>
      </c>
      <c r="J147" s="88">
        <v>2412.5209999999997</v>
      </c>
      <c r="K147" s="88">
        <v>2772.5039999999999</v>
      </c>
      <c r="L147" s="88">
        <v>2956.0830000000001</v>
      </c>
      <c r="M147" s="89">
        <v>3.1626370000000001</v>
      </c>
      <c r="N147" s="89">
        <v>0.69415099999999996</v>
      </c>
      <c r="O147" s="89">
        <v>0.48417046922734253</v>
      </c>
      <c r="P147" s="89">
        <v>2.5703630244513089</v>
      </c>
      <c r="Q147" s="89">
        <v>3.5561266951079986</v>
      </c>
      <c r="R147" s="90">
        <v>3.9359444933434879</v>
      </c>
      <c r="S147" s="90">
        <v>4.4337645845290101</v>
      </c>
      <c r="T147" s="90">
        <v>4.9263958397103051</v>
      </c>
      <c r="U147" s="90">
        <v>5.23812578187108</v>
      </c>
      <c r="V147" s="90">
        <v>5.464910397535709</v>
      </c>
      <c r="Y147" s="28" t="s">
        <v>20</v>
      </c>
      <c r="Z147" s="23"/>
      <c r="AA147" s="23"/>
      <c r="AB147" s="23" t="e">
        <f t="shared" si="73"/>
        <v>#DIV/0!</v>
      </c>
      <c r="AC147" s="23">
        <f t="shared" si="73"/>
        <v>4.5950374966027718E-2</v>
      </c>
      <c r="AD147" s="23">
        <f t="shared" si="73"/>
        <v>7.6268170906271582E-2</v>
      </c>
      <c r="AE147" s="23">
        <f t="shared" si="73"/>
        <v>-0.10801627368678945</v>
      </c>
      <c r="AF147" s="23">
        <f t="shared" si="73"/>
        <v>-3.1190767619524995E-2</v>
      </c>
      <c r="AG147" s="19">
        <f t="shared" si="73"/>
        <v>0.14921445243378195</v>
      </c>
      <c r="AH147" s="19">
        <f t="shared" si="73"/>
        <v>6.6214151539546906E-2</v>
      </c>
      <c r="AI147" s="19">
        <f t="shared" si="73"/>
        <v>-0.99893012577792983</v>
      </c>
      <c r="AJ147" s="19">
        <f t="shared" si="73"/>
        <v>-0.78051512076789087</v>
      </c>
      <c r="AK147" s="19">
        <f t="shared" si="73"/>
        <v>-0.3024997886233074</v>
      </c>
      <c r="AL147" s="19">
        <f t="shared" si="73"/>
        <v>4.3087975988151266</v>
      </c>
      <c r="AM147" s="19">
        <f t="shared" si="73"/>
        <v>0.38351145782884855</v>
      </c>
      <c r="AN147" s="20">
        <f t="shared" si="73"/>
        <v>0.10680659908939338</v>
      </c>
      <c r="AO147" s="20">
        <f t="shared" si="73"/>
        <v>0.12648046536922486</v>
      </c>
      <c r="AP147" s="20">
        <f t="shared" si="73"/>
        <v>0.11110902389817023</v>
      </c>
      <c r="AQ147" s="20">
        <f t="shared" si="74"/>
        <v>6.3277485671777933E-2</v>
      </c>
      <c r="AR147" s="20">
        <f t="shared" si="74"/>
        <v>4.3294992351943895E-2</v>
      </c>
      <c r="AS147" s="19"/>
      <c r="AU147" s="28" t="s">
        <v>20</v>
      </c>
      <c r="AV147" s="21">
        <f t="shared" si="75"/>
        <v>21.948487923210912</v>
      </c>
      <c r="AW147" s="21">
        <f t="shared" si="75"/>
        <v>15.309074965838397</v>
      </c>
      <c r="AX147" s="21">
        <f t="shared" si="75"/>
        <v>81.272780418723642</v>
      </c>
      <c r="AY147" s="21">
        <f t="shared" si="75"/>
        <v>112.44182291891222</v>
      </c>
      <c r="AZ147" s="22">
        <f t="shared" si="75"/>
        <v>124.45135162029305</v>
      </c>
      <c r="BA147" s="22">
        <f t="shared" si="75"/>
        <v>140.19201648905675</v>
      </c>
      <c r="BB147" s="22">
        <f t="shared" si="75"/>
        <v>155.76861459947204</v>
      </c>
      <c r="BC147" s="22">
        <f t="shared" si="75"/>
        <v>165.62526087790283</v>
      </c>
      <c r="BD147" s="22">
        <f t="shared" si="75"/>
        <v>172.79600528090037</v>
      </c>
    </row>
    <row r="148" spans="2:67" x14ac:dyDescent="0.25">
      <c r="B148" s="28" t="s">
        <v>19</v>
      </c>
      <c r="C148" s="24"/>
      <c r="D148" s="24"/>
      <c r="E148" s="88">
        <v>0</v>
      </c>
      <c r="F148" s="88">
        <v>3132.2317306401164</v>
      </c>
      <c r="G148" s="88">
        <v>3533.2967708186834</v>
      </c>
      <c r="H148" s="88">
        <v>3672.5572753868432</v>
      </c>
      <c r="I148" s="88">
        <v>3722.8574433054482</v>
      </c>
      <c r="J148" s="88">
        <v>3800.2150149627505</v>
      </c>
      <c r="K148" s="88">
        <v>4134.6129861732798</v>
      </c>
      <c r="L148" s="88">
        <v>4279.1055086677607</v>
      </c>
      <c r="M148" s="89">
        <v>4.186993365188461</v>
      </c>
      <c r="N148" s="89">
        <v>1.0630796013396311</v>
      </c>
      <c r="O148" s="89">
        <v>1.9728807276450557</v>
      </c>
      <c r="P148" s="89">
        <v>3.1721504508409244</v>
      </c>
      <c r="Q148" s="89">
        <v>4.0692669003514377</v>
      </c>
      <c r="R148" s="90">
        <v>4.9577367038045228</v>
      </c>
      <c r="S148" s="90">
        <v>5.5632526266831812</v>
      </c>
      <c r="T148" s="90">
        <v>5.9950907191642848</v>
      </c>
      <c r="U148" s="90">
        <v>6.2399165205581504</v>
      </c>
      <c r="V148" s="90">
        <v>6.3656163727383479</v>
      </c>
      <c r="Y148" s="28" t="s">
        <v>19</v>
      </c>
      <c r="Z148" s="23"/>
      <c r="AA148" s="23"/>
      <c r="AB148" s="23" t="e">
        <f t="shared" si="73"/>
        <v>#DIV/0!</v>
      </c>
      <c r="AC148" s="23">
        <f t="shared" si="73"/>
        <v>0.12804449819445618</v>
      </c>
      <c r="AD148" s="23">
        <f t="shared" si="73"/>
        <v>3.9413758198378668E-2</v>
      </c>
      <c r="AE148" s="23">
        <f t="shared" si="73"/>
        <v>1.3696224223843201E-2</v>
      </c>
      <c r="AF148" s="23">
        <f t="shared" si="73"/>
        <v>2.0779085107437867E-2</v>
      </c>
      <c r="AG148" s="19">
        <f t="shared" si="73"/>
        <v>8.7994487126094034E-2</v>
      </c>
      <c r="AH148" s="19">
        <f t="shared" si="73"/>
        <v>3.49470489687147E-2</v>
      </c>
      <c r="AI148" s="19">
        <f t="shared" si="73"/>
        <v>-0.99902152602764593</v>
      </c>
      <c r="AJ148" s="19">
        <f t="shared" si="73"/>
        <v>-0.74609952569347326</v>
      </c>
      <c r="AK148" s="19">
        <f t="shared" si="73"/>
        <v>0.85581655894718156</v>
      </c>
      <c r="AL148" s="19">
        <f t="shared" si="73"/>
        <v>0.60787745877947019</v>
      </c>
      <c r="AM148" s="19">
        <f t="shared" si="73"/>
        <v>0.28281018300146865</v>
      </c>
      <c r="AN148" s="20">
        <f t="shared" si="73"/>
        <v>0.218336576393245</v>
      </c>
      <c r="AO148" s="20">
        <f t="shared" si="73"/>
        <v>0.12213555480144622</v>
      </c>
      <c r="AP148" s="20">
        <f t="shared" si="73"/>
        <v>7.7623311659417826E-2</v>
      </c>
      <c r="AQ148" s="20">
        <f t="shared" si="74"/>
        <v>4.08377142002605E-2</v>
      </c>
      <c r="AR148" s="20">
        <f t="shared" si="74"/>
        <v>2.0144476575297832E-2</v>
      </c>
      <c r="AS148" s="19"/>
      <c r="AU148" s="28" t="s">
        <v>19</v>
      </c>
      <c r="AV148" s="21">
        <f t="shared" si="75"/>
        <v>25.390047430652682</v>
      </c>
      <c r="AW148" s="21">
        <f t="shared" si="75"/>
        <v>47.119270454259592</v>
      </c>
      <c r="AX148" s="21">
        <f t="shared" si="75"/>
        <v>75.762012837537483</v>
      </c>
      <c r="AY148" s="21">
        <f t="shared" si="75"/>
        <v>97.188281552681076</v>
      </c>
      <c r="AZ148" s="22">
        <f t="shared" si="75"/>
        <v>118.40803821243624</v>
      </c>
      <c r="BA148" s="22">
        <f t="shared" si="75"/>
        <v>132.869869652463</v>
      </c>
      <c r="BB148" s="22">
        <f t="shared" si="75"/>
        <v>143.18366895464234</v>
      </c>
      <c r="BC148" s="22">
        <f t="shared" si="75"/>
        <v>149.03096270555673</v>
      </c>
      <c r="BD148" s="22">
        <f t="shared" si="75"/>
        <v>152.0331134427729</v>
      </c>
    </row>
    <row r="149" spans="2:67" x14ac:dyDescent="0.25">
      <c r="B149" s="72" t="s">
        <v>63</v>
      </c>
      <c r="C149" s="48"/>
      <c r="D149" s="48"/>
      <c r="E149" s="91">
        <v>0</v>
      </c>
      <c r="F149" s="91">
        <v>2557.0550000000003</v>
      </c>
      <c r="G149" s="91">
        <v>2946.1729999999998</v>
      </c>
      <c r="H149" s="91">
        <v>2971.3029999999999</v>
      </c>
      <c r="I149" s="91">
        <v>3027.7379999999998</v>
      </c>
      <c r="J149" s="91">
        <v>3112.4360000000001</v>
      </c>
      <c r="K149" s="91">
        <v>3376.3049999999998</v>
      </c>
      <c r="L149" s="91">
        <v>3437.1860000000001</v>
      </c>
      <c r="M149" s="92">
        <v>3.3892449999999998</v>
      </c>
      <c r="N149" s="92">
        <v>0.68389100000000003</v>
      </c>
      <c r="O149" s="92">
        <v>0.94373994215419377</v>
      </c>
      <c r="P149" s="92">
        <v>2.3719728116683401</v>
      </c>
      <c r="Q149" s="92">
        <v>3.0933599267437897</v>
      </c>
      <c r="R149" s="93">
        <v>3.7089571007923032</v>
      </c>
      <c r="S149" s="93">
        <v>4.1890269332943619</v>
      </c>
      <c r="T149" s="93">
        <v>4.5276544814605497</v>
      </c>
      <c r="U149" s="93">
        <v>4.713959111703371</v>
      </c>
      <c r="V149" s="93">
        <v>4.8089193506059917</v>
      </c>
      <c r="Y149" s="72" t="s">
        <v>63</v>
      </c>
      <c r="Z149" s="23"/>
      <c r="AA149" s="23"/>
      <c r="AB149" s="23" t="e">
        <f t="shared" si="73"/>
        <v>#DIV/0!</v>
      </c>
      <c r="AC149" s="23">
        <f t="shared" si="73"/>
        <v>0.15217427861348276</v>
      </c>
      <c r="AD149" s="23">
        <f t="shared" si="73"/>
        <v>8.5297095588072747E-3</v>
      </c>
      <c r="AE149" s="23">
        <f t="shared" si="73"/>
        <v>1.899335072861974E-2</v>
      </c>
      <c r="AF149" s="23">
        <f t="shared" si="73"/>
        <v>2.7974018888027974E-2</v>
      </c>
      <c r="AG149" s="19">
        <f t="shared" si="73"/>
        <v>8.4778932000529439E-2</v>
      </c>
      <c r="AH149" s="19">
        <f t="shared" si="73"/>
        <v>1.8031842502380657E-2</v>
      </c>
      <c r="AI149" s="19">
        <f t="shared" si="73"/>
        <v>-0.99901394774679053</v>
      </c>
      <c r="AJ149" s="19">
        <f t="shared" si="73"/>
        <v>-0.79821730208350239</v>
      </c>
      <c r="AK149" s="73">
        <f t="shared" si="73"/>
        <v>0.37995666291001595</v>
      </c>
      <c r="AL149" s="73">
        <f t="shared" si="73"/>
        <v>1.5133754604621719</v>
      </c>
      <c r="AM149" s="73">
        <f t="shared" si="73"/>
        <v>0.30412958847030724</v>
      </c>
      <c r="AN149" s="74">
        <f t="shared" si="73"/>
        <v>0.1990059962716717</v>
      </c>
      <c r="AO149" s="74">
        <f t="shared" si="73"/>
        <v>0.129435261572453</v>
      </c>
      <c r="AP149" s="74">
        <f t="shared" si="73"/>
        <v>8.0836803763369991E-2</v>
      </c>
      <c r="AQ149" s="74">
        <f t="shared" si="74"/>
        <v>4.1148155409315157E-2</v>
      </c>
      <c r="AR149" s="74">
        <f t="shared" si="74"/>
        <v>2.0144476575297832E-2</v>
      </c>
      <c r="AS149" s="73"/>
      <c r="AU149" s="72" t="s">
        <v>63</v>
      </c>
      <c r="AV149" s="75">
        <f t="shared" si="75"/>
        <v>20.178269791649765</v>
      </c>
      <c r="AW149" s="75">
        <f t="shared" si="75"/>
        <v>27.84513784498299</v>
      </c>
      <c r="AX149" s="75">
        <f t="shared" si="75"/>
        <v>69.985286152766776</v>
      </c>
      <c r="AY149" s="75">
        <f t="shared" si="75"/>
        <v>91.269882429384424</v>
      </c>
      <c r="AZ149" s="76">
        <f t="shared" si="75"/>
        <v>109.4331363118424</v>
      </c>
      <c r="BA149" s="76">
        <f t="shared" si="75"/>
        <v>123.59764293505964</v>
      </c>
      <c r="BB149" s="76">
        <f t="shared" si="75"/>
        <v>133.58888134261613</v>
      </c>
      <c r="BC149" s="76">
        <f t="shared" si="75"/>
        <v>139.08581739305868</v>
      </c>
      <c r="BD149" s="76">
        <f t="shared" si="75"/>
        <v>141.8876283834893</v>
      </c>
    </row>
    <row r="150" spans="2:67" x14ac:dyDescent="0.25">
      <c r="B150" s="72" t="s">
        <v>64</v>
      </c>
      <c r="C150" s="48"/>
      <c r="D150" s="48"/>
      <c r="E150" s="91">
        <v>0</v>
      </c>
      <c r="F150" s="91">
        <v>575.17673064011603</v>
      </c>
      <c r="G150" s="91">
        <v>587.12377081868351</v>
      </c>
      <c r="H150" s="91">
        <v>701.25427538684335</v>
      </c>
      <c r="I150" s="91">
        <v>695.11944330544839</v>
      </c>
      <c r="J150" s="91">
        <v>687.77901496275035</v>
      </c>
      <c r="K150" s="91">
        <v>758.30798617327969</v>
      </c>
      <c r="L150" s="91">
        <v>841.9195086677604</v>
      </c>
      <c r="M150" s="92">
        <v>0.79774836518846159</v>
      </c>
      <c r="N150" s="92">
        <v>0.37918860133963095</v>
      </c>
      <c r="O150" s="92">
        <v>1.0291407854908619</v>
      </c>
      <c r="P150" s="92">
        <v>0.80017763917258444</v>
      </c>
      <c r="Q150" s="92">
        <v>0.97590697360764767</v>
      </c>
      <c r="R150" s="93">
        <v>1.2487796030122196</v>
      </c>
      <c r="S150" s="93">
        <v>1.3742256933888195</v>
      </c>
      <c r="T150" s="93">
        <v>1.4674362377037351</v>
      </c>
      <c r="U150" s="93">
        <v>1.5259574088547796</v>
      </c>
      <c r="V150" s="93">
        <v>1.5566970221323564</v>
      </c>
      <c r="Y150" s="72" t="s">
        <v>64</v>
      </c>
      <c r="Z150" s="23"/>
      <c r="AA150" s="23"/>
      <c r="AB150" s="23" t="e">
        <f t="shared" si="73"/>
        <v>#DIV/0!</v>
      </c>
      <c r="AC150" s="23">
        <f t="shared" si="73"/>
        <v>2.0771077031005003E-2</v>
      </c>
      <c r="AD150" s="23">
        <f t="shared" si="73"/>
        <v>0.19438917352812446</v>
      </c>
      <c r="AE150" s="23">
        <f t="shared" si="73"/>
        <v>-8.7483703083459652E-3</v>
      </c>
      <c r="AF150" s="23">
        <f t="shared" si="73"/>
        <v>-1.0559952556919772E-2</v>
      </c>
      <c r="AG150" s="19">
        <f t="shared" si="73"/>
        <v>0.10254597723419812</v>
      </c>
      <c r="AH150" s="19">
        <f t="shared" si="73"/>
        <v>0.1102606381826694</v>
      </c>
      <c r="AI150" s="19">
        <f t="shared" si="73"/>
        <v>-0.99905246480574994</v>
      </c>
      <c r="AJ150" s="19">
        <f t="shared" si="73"/>
        <v>-0.52467642945272508</v>
      </c>
      <c r="AK150" s="73">
        <f t="shared" si="73"/>
        <v>1.7140604486923459</v>
      </c>
      <c r="AL150" s="73">
        <f t="shared" si="73"/>
        <v>-0.22247990707031451</v>
      </c>
      <c r="AM150" s="73">
        <f t="shared" si="73"/>
        <v>0.21961290322580673</v>
      </c>
      <c r="AN150" s="74">
        <f t="shared" si="73"/>
        <v>0.27960926275159226</v>
      </c>
      <c r="AO150" s="74">
        <f t="shared" si="73"/>
        <v>0.10045494823426604</v>
      </c>
      <c r="AP150" s="74">
        <f t="shared" si="73"/>
        <v>6.7827682718593296E-2</v>
      </c>
      <c r="AQ150" s="74">
        <f t="shared" si="74"/>
        <v>3.9879873242478547E-2</v>
      </c>
      <c r="AR150" s="74">
        <f t="shared" si="74"/>
        <v>2.014447657529761E-2</v>
      </c>
      <c r="AS150" s="73"/>
      <c r="AU150" s="72" t="s">
        <v>64</v>
      </c>
      <c r="AV150" s="75">
        <f t="shared" si="75"/>
        <v>47.532357054727491</v>
      </c>
      <c r="AW150" s="75">
        <f t="shared" si="75"/>
        <v>129.00569031535849</v>
      </c>
      <c r="AX150" s="75">
        <f t="shared" si="75"/>
        <v>100.30451632245577</v>
      </c>
      <c r="AY150" s="75">
        <f t="shared" si="75"/>
        <v>122.33268235869058</v>
      </c>
      <c r="AZ150" s="76">
        <f t="shared" si="75"/>
        <v>156.53803348342876</v>
      </c>
      <c r="BA150" s="76">
        <f t="shared" si="75"/>
        <v>172.2630535337004</v>
      </c>
      <c r="BB150" s="76">
        <f t="shared" si="75"/>
        <v>183.9472572729203</v>
      </c>
      <c r="BC150" s="76">
        <f t="shared" si="75"/>
        <v>191.28305057626594</v>
      </c>
      <c r="BD150" s="76">
        <f t="shared" si="75"/>
        <v>195.13634750785096</v>
      </c>
    </row>
    <row r="151" spans="2:67" x14ac:dyDescent="0.25">
      <c r="B151" s="28" t="s">
        <v>65</v>
      </c>
      <c r="C151" s="24"/>
      <c r="D151" s="24"/>
      <c r="E151" s="88">
        <v>0</v>
      </c>
      <c r="F151" s="88">
        <v>3747.9766101173368</v>
      </c>
      <c r="G151" s="88">
        <v>4505.0816704383424</v>
      </c>
      <c r="H151" s="88">
        <v>4709.6622131582944</v>
      </c>
      <c r="I151" s="88">
        <v>5684.4204130731914</v>
      </c>
      <c r="J151" s="88">
        <v>6978.0521065609819</v>
      </c>
      <c r="K151" s="88">
        <v>6388.8180652381379</v>
      </c>
      <c r="L151" s="88">
        <v>7228.3815399506739</v>
      </c>
      <c r="M151" s="89">
        <v>7.5647961822698893</v>
      </c>
      <c r="N151" s="89">
        <v>1.2815764172938484</v>
      </c>
      <c r="O151" s="89">
        <v>1.5135197041171407</v>
      </c>
      <c r="P151" s="89">
        <v>4.3532052321531785</v>
      </c>
      <c r="Q151" s="89">
        <v>4.5146753333620016</v>
      </c>
      <c r="R151" s="90">
        <v>5.4823857757382823</v>
      </c>
      <c r="S151" s="90">
        <v>6.5789176577700816</v>
      </c>
      <c r="T151" s="90">
        <v>7.3611375501001808</v>
      </c>
      <c r="U151" s="90">
        <v>7.9132821580538986</v>
      </c>
      <c r="V151" s="90">
        <v>8.36855363600435</v>
      </c>
      <c r="Y151" s="28" t="s">
        <v>65</v>
      </c>
      <c r="Z151" s="23"/>
      <c r="AA151" s="23"/>
      <c r="AB151" s="23" t="e">
        <f t="shared" si="73"/>
        <v>#DIV/0!</v>
      </c>
      <c r="AC151" s="23">
        <f t="shared" si="73"/>
        <v>0.20200367800515795</v>
      </c>
      <c r="AD151" s="23">
        <f t="shared" si="73"/>
        <v>4.5411061926441398E-2</v>
      </c>
      <c r="AE151" s="23">
        <f t="shared" si="73"/>
        <v>0.20696987507756415</v>
      </c>
      <c r="AF151" s="23">
        <f t="shared" si="73"/>
        <v>0.22757495038767006</v>
      </c>
      <c r="AG151" s="19">
        <f t="shared" si="73"/>
        <v>-8.4441049210398966E-2</v>
      </c>
      <c r="AH151" s="19">
        <f t="shared" si="73"/>
        <v>0.13141139192562723</v>
      </c>
      <c r="AI151" s="19">
        <f t="shared" si="73"/>
        <v>-0.99895345920238721</v>
      </c>
      <c r="AJ151" s="19">
        <f t="shared" si="73"/>
        <v>-0.83058678827361354</v>
      </c>
      <c r="AK151" s="19">
        <f t="shared" si="73"/>
        <v>0.18098279875737666</v>
      </c>
      <c r="AL151" s="19">
        <f t="shared" si="73"/>
        <v>1.8762131211846165</v>
      </c>
      <c r="AM151" s="19">
        <f t="shared" si="73"/>
        <v>3.7092232641868117E-2</v>
      </c>
      <c r="AN151" s="20">
        <f t="shared" si="73"/>
        <v>0.21434773730576184</v>
      </c>
      <c r="AO151" s="20">
        <f t="shared" si="73"/>
        <v>0.20000998231178579</v>
      </c>
      <c r="AP151" s="20">
        <f t="shared" ref="AP151" si="76">T151/S151-1</f>
        <v>0.11889796057961788</v>
      </c>
      <c r="AQ151" s="20">
        <f t="shared" si="74"/>
        <v>7.500805469206373E-2</v>
      </c>
      <c r="AR151" s="20">
        <f t="shared" si="74"/>
        <v>5.7532572307824159E-2</v>
      </c>
      <c r="AS151" s="19"/>
      <c r="AU151" s="28" t="s">
        <v>65</v>
      </c>
      <c r="AV151" s="21">
        <f t="shared" si="75"/>
        <v>16.941321172638641</v>
      </c>
      <c r="AW151" s="21">
        <f t="shared" si="75"/>
        <v>20.007408893110384</v>
      </c>
      <c r="AX151" s="21">
        <f t="shared" si="75"/>
        <v>57.545571979269873</v>
      </c>
      <c r="AY151" s="21">
        <f t="shared" si="75"/>
        <v>59.680065722634318</v>
      </c>
      <c r="AZ151" s="22">
        <f t="shared" si="75"/>
        <v>72.472352772540134</v>
      </c>
      <c r="BA151" s="22">
        <f t="shared" si="75"/>
        <v>86.967546768669379</v>
      </c>
      <c r="BB151" s="22">
        <f t="shared" si="75"/>
        <v>97.307810716076702</v>
      </c>
      <c r="BC151" s="22">
        <f t="shared" si="75"/>
        <v>104.60668030423317</v>
      </c>
      <c r="BD151" s="22">
        <f t="shared" si="75"/>
        <v>110.62497170271791</v>
      </c>
    </row>
    <row r="152" spans="2:67" ht="4.05" customHeight="1" x14ac:dyDescent="0.25">
      <c r="E152" s="52"/>
      <c r="F152" s="52"/>
      <c r="G152" s="52"/>
      <c r="H152" s="52"/>
      <c r="I152" s="52"/>
      <c r="J152" s="52"/>
      <c r="K152" s="52"/>
      <c r="L152" s="52"/>
      <c r="M152" s="94"/>
      <c r="N152" s="94"/>
      <c r="O152" s="94"/>
      <c r="P152" s="94"/>
      <c r="Q152" s="94"/>
      <c r="R152" s="95"/>
      <c r="S152" s="95"/>
      <c r="T152" s="95"/>
      <c r="U152" s="95"/>
      <c r="V152" s="95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3"/>
      <c r="AO152" s="53"/>
      <c r="AP152" s="53"/>
      <c r="AQ152" s="53"/>
      <c r="AR152" s="53"/>
      <c r="AU152" s="52"/>
      <c r="AV152" s="52"/>
      <c r="AW152" s="52"/>
      <c r="AX152" s="52"/>
      <c r="AY152" s="52"/>
      <c r="AZ152" s="53"/>
      <c r="BA152" s="53"/>
      <c r="BB152" s="53"/>
      <c r="BC152" s="53"/>
      <c r="BD152" s="53"/>
    </row>
    <row r="153" spans="2:67" ht="4.05" customHeight="1" x14ac:dyDescent="0.25">
      <c r="B153" s="96"/>
      <c r="M153" s="97"/>
      <c r="N153" s="97"/>
      <c r="O153" s="97"/>
      <c r="P153" s="97"/>
      <c r="Q153" s="97"/>
      <c r="R153" s="98"/>
      <c r="S153" s="98"/>
      <c r="T153" s="98"/>
      <c r="U153" s="98"/>
      <c r="V153" s="98"/>
      <c r="Y153" s="96"/>
      <c r="AN153" s="8"/>
      <c r="AO153" s="8"/>
      <c r="AP153" s="8"/>
      <c r="AQ153" s="8"/>
      <c r="AR153" s="8"/>
      <c r="AZ153" s="8"/>
      <c r="BA153" s="8"/>
      <c r="BB153" s="8"/>
      <c r="BC153" s="8"/>
      <c r="BD153" s="8"/>
    </row>
    <row r="154" spans="2:67" x14ac:dyDescent="0.25">
      <c r="B154" s="83" t="s">
        <v>5</v>
      </c>
      <c r="M154" s="89">
        <v>6.5425467671709967</v>
      </c>
      <c r="N154" s="89">
        <v>1.400225419671943</v>
      </c>
      <c r="O154" s="89">
        <v>0.77229638497572906</v>
      </c>
      <c r="P154" s="89">
        <v>2.9103122732302111</v>
      </c>
      <c r="Q154" s="89">
        <v>4.0809312334060124</v>
      </c>
      <c r="R154" s="90">
        <v>5.1680884203846702</v>
      </c>
      <c r="S154" s="90">
        <v>6.3534344449348659</v>
      </c>
      <c r="T154" s="90">
        <v>7.1453060760741955</v>
      </c>
      <c r="U154" s="90">
        <v>8.145838020201662</v>
      </c>
      <c r="V154" s="90">
        <v>8.7510272353619953</v>
      </c>
      <c r="Y154" s="83" t="s">
        <v>5</v>
      </c>
      <c r="AJ154" s="19">
        <f t="shared" ref="AJ154:AR155" si="77">N154/M154-1</f>
        <v>-0.78598159562298364</v>
      </c>
      <c r="AK154" s="19">
        <f t="shared" si="77"/>
        <v>-0.44844853255365891</v>
      </c>
      <c r="AL154" s="19">
        <f t="shared" si="77"/>
        <v>2.768387797544428</v>
      </c>
      <c r="AM154" s="19">
        <f t="shared" si="77"/>
        <v>0.40223139315442213</v>
      </c>
      <c r="AN154" s="20">
        <f t="shared" si="77"/>
        <v>0.26639929094597825</v>
      </c>
      <c r="AO154" s="20">
        <f t="shared" si="77"/>
        <v>0.22935869670394848</v>
      </c>
      <c r="AP154" s="20">
        <f t="shared" si="77"/>
        <v>0.12463678314500148</v>
      </c>
      <c r="AQ154" s="20">
        <f t="shared" si="77"/>
        <v>0.14002646401358687</v>
      </c>
      <c r="AR154" s="20">
        <f t="shared" si="77"/>
        <v>7.4294285457121134E-2</v>
      </c>
      <c r="AU154" s="83" t="s">
        <v>5</v>
      </c>
      <c r="AV154" s="21">
        <f t="shared" ref="AV154:BD155" si="78">100*N154/$M154</f>
        <v>21.40184043770163</v>
      </c>
      <c r="AW154" s="21">
        <f t="shared" si="78"/>
        <v>11.804216499466778</v>
      </c>
      <c r="AX154" s="21">
        <f t="shared" si="78"/>
        <v>44.4828654161632</v>
      </c>
      <c r="AY154" s="21">
        <f t="shared" si="78"/>
        <v>62.375270344007191</v>
      </c>
      <c r="AZ154" s="22">
        <f t="shared" si="78"/>
        <v>78.991998136214406</v>
      </c>
      <c r="BA154" s="22">
        <f t="shared" si="78"/>
        <v>97.109499878777271</v>
      </c>
      <c r="BB154" s="22">
        <f t="shared" si="78"/>
        <v>109.212915556488</v>
      </c>
      <c r="BC154" s="22">
        <f t="shared" si="78"/>
        <v>124.50561394647745</v>
      </c>
      <c r="BD154" s="22">
        <f t="shared" si="78"/>
        <v>133.75566957003116</v>
      </c>
      <c r="BG154" s="83"/>
    </row>
    <row r="155" spans="2:67" x14ac:dyDescent="0.25">
      <c r="B155" s="83" t="s">
        <v>6</v>
      </c>
      <c r="M155" s="89">
        <v>21.594269232828999</v>
      </c>
      <c r="N155" s="89">
        <v>3.8997334225033038</v>
      </c>
      <c r="O155" s="89">
        <v>4.401555447454041</v>
      </c>
      <c r="P155" s="89">
        <v>14.675684676544893</v>
      </c>
      <c r="Q155" s="89">
        <v>18.467808185571201</v>
      </c>
      <c r="R155" s="90">
        <v>22.645422180913688</v>
      </c>
      <c r="S155" s="90">
        <v>26.242461926744848</v>
      </c>
      <c r="T155" s="90">
        <v>29.32706269163015</v>
      </c>
      <c r="U155" s="90">
        <v>30.766427411169392</v>
      </c>
      <c r="V155" s="90">
        <v>32.004743501042533</v>
      </c>
      <c r="Y155" s="83" t="s">
        <v>6</v>
      </c>
      <c r="AJ155" s="19">
        <f t="shared" si="77"/>
        <v>-0.81940887276821217</v>
      </c>
      <c r="AK155" s="19">
        <f t="shared" si="77"/>
        <v>0.1286811098561218</v>
      </c>
      <c r="AL155" s="19">
        <f t="shared" si="77"/>
        <v>2.3342042038874329</v>
      </c>
      <c r="AM155" s="19">
        <f t="shared" si="77"/>
        <v>0.25839499775346009</v>
      </c>
      <c r="AN155" s="20">
        <f t="shared" si="77"/>
        <v>0.22621060135368065</v>
      </c>
      <c r="AO155" s="20">
        <f t="shared" si="77"/>
        <v>0.15884180551347216</v>
      </c>
      <c r="AP155" s="20">
        <f t="shared" si="77"/>
        <v>0.11754235458151308</v>
      </c>
      <c r="AQ155" s="20">
        <f t="shared" si="77"/>
        <v>4.9079743671364362E-2</v>
      </c>
      <c r="AR155" s="20">
        <f t="shared" si="77"/>
        <v>4.0248939967062469E-2</v>
      </c>
      <c r="AU155" s="83" t="s">
        <v>6</v>
      </c>
      <c r="AV155" s="21">
        <f t="shared" si="78"/>
        <v>18.059112723178789</v>
      </c>
      <c r="AW155" s="21">
        <f t="shared" si="78"/>
        <v>20.382979391414239</v>
      </c>
      <c r="AX155" s="21">
        <f t="shared" si="78"/>
        <v>67.961015574604261</v>
      </c>
      <c r="AY155" s="21">
        <f t="shared" si="78"/>
        <v>85.521802041327007</v>
      </c>
      <c r="AZ155" s="22">
        <f t="shared" si="78"/>
        <v>104.86774030994602</v>
      </c>
      <c r="BA155" s="22">
        <f t="shared" si="78"/>
        <v>121.52512152089578</v>
      </c>
      <c r="BB155" s="22">
        <f t="shared" si="78"/>
        <v>135.80947044526638</v>
      </c>
      <c r="BC155" s="22">
        <f t="shared" si="78"/>
        <v>142.47496444286381</v>
      </c>
      <c r="BD155" s="22">
        <f t="shared" si="78"/>
        <v>148.20943073353399</v>
      </c>
      <c r="BG155" s="83"/>
    </row>
    <row r="156" spans="2:67" ht="4.05" customHeight="1" x14ac:dyDescent="0.25">
      <c r="Q156" s="8"/>
      <c r="R156" s="8"/>
      <c r="S156" s="8"/>
      <c r="T156" s="8"/>
      <c r="U156" s="8"/>
      <c r="V156" s="8"/>
      <c r="AM156" s="8"/>
      <c r="AN156" s="8"/>
      <c r="AO156" s="8"/>
      <c r="AP156" s="8"/>
      <c r="AQ156" s="8"/>
      <c r="AR156" s="8"/>
      <c r="AY156" s="8"/>
      <c r="AZ156" s="8"/>
      <c r="BA156" s="8"/>
      <c r="BB156" s="8"/>
      <c r="BC156" s="8"/>
      <c r="BD156" s="8"/>
    </row>
    <row r="157" spans="2:67" x14ac:dyDescent="0.25">
      <c r="B157" s="54" t="s">
        <v>70</v>
      </c>
      <c r="C157" s="96"/>
      <c r="D157" s="96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Y157" s="54"/>
      <c r="Z157" s="96"/>
      <c r="AA157" s="96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100"/>
      <c r="AT157" s="100"/>
      <c r="AU157" s="54"/>
      <c r="AV157" s="96"/>
      <c r="AW157" s="96"/>
      <c r="AX157" s="99"/>
      <c r="AY157" s="99"/>
      <c r="AZ157" s="99"/>
      <c r="BA157" s="99"/>
      <c r="BB157" s="99"/>
      <c r="BC157" s="99"/>
      <c r="BD157" s="99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</row>
    <row r="159" spans="2:67" x14ac:dyDescent="0.25">
      <c r="M159" s="68"/>
      <c r="N159" s="68"/>
      <c r="O159" s="68"/>
      <c r="P159" s="68"/>
      <c r="Q159" s="68"/>
      <c r="R159" s="68"/>
      <c r="S159" s="68"/>
      <c r="T159" s="68"/>
      <c r="U159" s="68"/>
      <c r="V159" s="68"/>
    </row>
    <row r="160" spans="2:67" x14ac:dyDescent="0.25">
      <c r="B160" s="2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AM160" s="73"/>
      <c r="AN160" s="73"/>
      <c r="AO160" s="73"/>
      <c r="AP160" s="73"/>
      <c r="AQ160" s="73"/>
      <c r="AR160" s="73"/>
    </row>
    <row r="161" spans="2:44" x14ac:dyDescent="0.25">
      <c r="B161" s="72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AM161" s="73"/>
      <c r="AN161" s="73"/>
      <c r="AO161" s="73"/>
      <c r="AP161" s="73"/>
      <c r="AQ161" s="73"/>
      <c r="AR161" s="73"/>
    </row>
    <row r="162" spans="2:44" x14ac:dyDescent="0.25">
      <c r="B162" s="72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AM162" s="73"/>
      <c r="AN162" s="73"/>
      <c r="AO162" s="73"/>
      <c r="AP162" s="73"/>
      <c r="AQ162" s="73"/>
      <c r="AR162" s="73"/>
    </row>
  </sheetData>
  <mergeCells count="14">
    <mergeCell ref="AU96:BA96"/>
    <mergeCell ref="B3:S3"/>
    <mergeCell ref="Y3:AO3"/>
    <mergeCell ref="AU3:BA3"/>
    <mergeCell ref="B38:B39"/>
    <mergeCell ref="Y38:Y39"/>
    <mergeCell ref="AU38:AU39"/>
    <mergeCell ref="Y125:AN125"/>
    <mergeCell ref="B128:S128"/>
    <mergeCell ref="B50:S50"/>
    <mergeCell ref="Y50:AO50"/>
    <mergeCell ref="B82:S82"/>
    <mergeCell ref="B96:S96"/>
    <mergeCell ref="Y96:AO9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tbl_report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Cardamone</dc:creator>
  <cp:lastModifiedBy>Daryl Cronk</cp:lastModifiedBy>
  <dcterms:created xsi:type="dcterms:W3CDTF">2024-01-31T15:59:06Z</dcterms:created>
  <dcterms:modified xsi:type="dcterms:W3CDTF">2024-06-04T17:11:06Z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1f5784-19ed-4d1e-9a93-4ea41014d730_Enabled">
    <vt:lpwstr>true</vt:lpwstr>
  </property>
  <property fmtid="{D5CDD505-2E9C-101B-9397-08002B2CF9AE}" pid="3" name="MSIP_Label_231f5784-19ed-4d1e-9a93-4ea41014d730_SetDate">
    <vt:lpwstr>2024-01-31T16:01:07Z</vt:lpwstr>
  </property>
  <property fmtid="{D5CDD505-2E9C-101B-9397-08002B2CF9AE}" pid="4" name="MSIP_Label_231f5784-19ed-4d1e-9a93-4ea41014d730_Method">
    <vt:lpwstr>Privileged</vt:lpwstr>
  </property>
  <property fmtid="{D5CDD505-2E9C-101B-9397-08002B2CF9AE}" pid="5" name="MSIP_Label_231f5784-19ed-4d1e-9a93-4ea41014d730_Name">
    <vt:lpwstr>External</vt:lpwstr>
  </property>
  <property fmtid="{D5CDD505-2E9C-101B-9397-08002B2CF9AE}" pid="6" name="MSIP_Label_231f5784-19ed-4d1e-9a93-4ea41014d730_SiteId">
    <vt:lpwstr>2c277f63-6743-4f98-ac15-4851e55c0cc7</vt:lpwstr>
  </property>
  <property fmtid="{D5CDD505-2E9C-101B-9397-08002B2CF9AE}" pid="7" name="MSIP_Label_231f5784-19ed-4d1e-9a93-4ea41014d730_ActionId">
    <vt:lpwstr>6617185d-da59-4d47-81d7-d4d39a14c1a7</vt:lpwstr>
  </property>
  <property fmtid="{D5CDD505-2E9C-101B-9397-08002B2CF9AE}" pid="8" name="MSIP_Label_231f5784-19ed-4d1e-9a93-4ea41014d730_ContentBits">
    <vt:lpwstr>0</vt:lpwstr>
  </property>
</Properties>
</file>