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na Cardamone\Documents\California\2023-24 Forecasts\"/>
    </mc:Choice>
  </mc:AlternateContent>
  <xr:revisionPtr revIDLastSave="0" documentId="13_ncr:1_{24970B22-1713-4CCE-9B2F-09BA28F273E2}" xr6:coauthVersionLast="47" xr6:coauthVersionMax="47" xr10:uidLastSave="{00000000-0000-0000-0000-000000000000}"/>
  <bookViews>
    <workbookView xWindow="25490" yWindow="-110" windowWidth="25820" windowHeight="13900" xr2:uid="{17F485C6-2442-4916-A64E-0683E2669D46}"/>
  </bookViews>
  <sheets>
    <sheet name="tbl_report" sheetId="1" r:id="rId1"/>
  </sheets>
  <definedNames>
    <definedName name="_DLX1.USE" localSheetId="0">#REF!</definedName>
    <definedName name="_DLX1.USE">#REF!</definedName>
    <definedName name="_dlx10.use" localSheetId="0">#REF!</definedName>
    <definedName name="_dlx10.use">#REF!</definedName>
    <definedName name="cur_scenario">#REF!</definedName>
    <definedName name="Data">#REF!</definedName>
    <definedName name="model_columns">#REF!</definedName>
    <definedName name="model_data">#REF!</definedName>
    <definedName name="model_rows">#REF!</definedName>
    <definedName name="scn_columns">#REF!</definedName>
    <definedName name="scn_data">#REF!</definedName>
    <definedName name="scn_row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55" i="1" l="1"/>
  <c r="AW155" i="1"/>
  <c r="AV155" i="1"/>
  <c r="AK155" i="1"/>
  <c r="AR155" i="1"/>
  <c r="BC155" i="1"/>
  <c r="BA155" i="1"/>
  <c r="AZ155" i="1"/>
  <c r="AY155" i="1"/>
  <c r="AX155" i="1"/>
  <c r="AJ155" i="1"/>
  <c r="BB155" i="1"/>
  <c r="AR154" i="1"/>
  <c r="AO154" i="1"/>
  <c r="BD154" i="1"/>
  <c r="BC154" i="1"/>
  <c r="AQ154" i="1"/>
  <c r="BA154" i="1"/>
  <c r="AN154" i="1"/>
  <c r="AY154" i="1"/>
  <c r="AW154" i="1"/>
  <c r="AV154" i="1"/>
  <c r="AZ154" i="1"/>
  <c r="BD151" i="1"/>
  <c r="AV151" i="1"/>
  <c r="AK151" i="1"/>
  <c r="AH151" i="1"/>
  <c r="AC151" i="1"/>
  <c r="AR151" i="1"/>
  <c r="AQ151" i="1"/>
  <c r="AP151" i="1"/>
  <c r="AN151" i="1"/>
  <c r="AM151" i="1"/>
  <c r="AL151" i="1"/>
  <c r="AW151" i="1"/>
  <c r="AJ151" i="1"/>
  <c r="BB151" i="1"/>
  <c r="AG151" i="1"/>
  <c r="AF151" i="1"/>
  <c r="AE151" i="1"/>
  <c r="AB151" i="1"/>
  <c r="AO150" i="1"/>
  <c r="AG150" i="1"/>
  <c r="AD150" i="1"/>
  <c r="BD150" i="1"/>
  <c r="BB150" i="1"/>
  <c r="AN150" i="1"/>
  <c r="AM150" i="1"/>
  <c r="AL150" i="1"/>
  <c r="AJ150" i="1"/>
  <c r="BC150" i="1"/>
  <c r="AH150" i="1"/>
  <c r="AF150" i="1"/>
  <c r="AE150" i="1"/>
  <c r="AC150" i="1"/>
  <c r="AB150" i="1"/>
  <c r="BD149" i="1"/>
  <c r="AY149" i="1"/>
  <c r="AW149" i="1"/>
  <c r="AV149" i="1"/>
  <c r="AP149" i="1"/>
  <c r="AK149" i="1"/>
  <c r="AC149" i="1"/>
  <c r="AR149" i="1"/>
  <c r="BC149" i="1"/>
  <c r="AO149" i="1"/>
  <c r="AZ149" i="1"/>
  <c r="AX149" i="1"/>
  <c r="AJ149" i="1"/>
  <c r="BB149" i="1"/>
  <c r="AH149" i="1"/>
  <c r="AF149" i="1"/>
  <c r="AE149" i="1"/>
  <c r="AD149" i="1"/>
  <c r="AB149" i="1"/>
  <c r="AZ148" i="1"/>
  <c r="AX148" i="1"/>
  <c r="AW148" i="1"/>
  <c r="AO148" i="1"/>
  <c r="AL148" i="1"/>
  <c r="AG148" i="1"/>
  <c r="AR148" i="1"/>
  <c r="AQ148" i="1"/>
  <c r="AP148" i="1"/>
  <c r="BA148" i="1"/>
  <c r="AN148" i="1"/>
  <c r="AY148" i="1"/>
  <c r="AK148" i="1"/>
  <c r="AV148" i="1"/>
  <c r="AI148" i="1"/>
  <c r="AF148" i="1"/>
  <c r="AE148" i="1"/>
  <c r="AD148" i="1"/>
  <c r="AB148" i="1"/>
  <c r="BD147" i="1"/>
  <c r="AV147" i="1"/>
  <c r="AK147" i="1"/>
  <c r="AH147" i="1"/>
  <c r="AC147" i="1"/>
  <c r="AR147" i="1"/>
  <c r="AQ147" i="1"/>
  <c r="AP147" i="1"/>
  <c r="AN147" i="1"/>
  <c r="AM147" i="1"/>
  <c r="AL147" i="1"/>
  <c r="AW147" i="1"/>
  <c r="AJ147" i="1"/>
  <c r="BB147" i="1"/>
  <c r="AG147" i="1"/>
  <c r="AF147" i="1"/>
  <c r="AE147" i="1"/>
  <c r="AB147" i="1"/>
  <c r="AO146" i="1"/>
  <c r="AG146" i="1"/>
  <c r="AD146" i="1"/>
  <c r="BD146" i="1"/>
  <c r="BB146" i="1"/>
  <c r="AN146" i="1"/>
  <c r="AM146" i="1"/>
  <c r="AL146" i="1"/>
  <c r="AJ146" i="1"/>
  <c r="BC146" i="1"/>
  <c r="AH146" i="1"/>
  <c r="AF146" i="1"/>
  <c r="AE146" i="1"/>
  <c r="AC146" i="1"/>
  <c r="AB146" i="1"/>
  <c r="BD145" i="1"/>
  <c r="AY145" i="1"/>
  <c r="AW145" i="1"/>
  <c r="AV145" i="1"/>
  <c r="AP145" i="1"/>
  <c r="AK145" i="1"/>
  <c r="AC145" i="1"/>
  <c r="AR145" i="1"/>
  <c r="BC145" i="1"/>
  <c r="AO145" i="1"/>
  <c r="AZ145" i="1"/>
  <c r="AX145" i="1"/>
  <c r="AJ145" i="1"/>
  <c r="BB145" i="1"/>
  <c r="AH145" i="1"/>
  <c r="AF145" i="1"/>
  <c r="AE145" i="1"/>
  <c r="AD145" i="1"/>
  <c r="AB145" i="1"/>
  <c r="AZ144" i="1"/>
  <c r="AX144" i="1"/>
  <c r="AW144" i="1"/>
  <c r="AP144" i="1"/>
  <c r="AO144" i="1"/>
  <c r="AL144" i="1"/>
  <c r="AG144" i="1"/>
  <c r="BB144" i="1"/>
  <c r="BA144" i="1"/>
  <c r="AN144" i="1"/>
  <c r="AY144" i="1"/>
  <c r="AK144" i="1"/>
  <c r="AV144" i="1"/>
  <c r="AF144" i="1"/>
  <c r="AE144" i="1"/>
  <c r="AD144" i="1"/>
  <c r="BD143" i="1"/>
  <c r="AV143" i="1"/>
  <c r="AM143" i="1"/>
  <c r="AK143" i="1"/>
  <c r="AH143" i="1"/>
  <c r="AC143" i="1"/>
  <c r="AR143" i="1"/>
  <c r="AQ143" i="1"/>
  <c r="AP143" i="1"/>
  <c r="AY143" i="1"/>
  <c r="AX143" i="1"/>
  <c r="AW143" i="1"/>
  <c r="AJ143" i="1"/>
  <c r="BB143" i="1"/>
  <c r="AG143" i="1"/>
  <c r="AF143" i="1"/>
  <c r="AB143" i="1"/>
  <c r="AO142" i="1"/>
  <c r="AH142" i="1"/>
  <c r="AG142" i="1"/>
  <c r="AD142" i="1"/>
  <c r="BB142" i="1"/>
  <c r="AN142" i="1"/>
  <c r="AM142" i="1"/>
  <c r="AL142" i="1"/>
  <c r="BA142" i="1"/>
  <c r="AF142" i="1"/>
  <c r="AE142" i="1"/>
  <c r="AC142" i="1"/>
  <c r="AB142" i="1"/>
  <c r="BD141" i="1"/>
  <c r="AY141" i="1"/>
  <c r="AW141" i="1"/>
  <c r="AV141" i="1"/>
  <c r="AP141" i="1"/>
  <c r="AK141" i="1"/>
  <c r="AC141" i="1"/>
  <c r="AR141" i="1"/>
  <c r="BC141" i="1"/>
  <c r="AX141" i="1"/>
  <c r="AJ141" i="1"/>
  <c r="BB141" i="1"/>
  <c r="AE141" i="1"/>
  <c r="AD141" i="1"/>
  <c r="AB141" i="1"/>
  <c r="BB140" i="1"/>
  <c r="AZ140" i="1"/>
  <c r="AX140" i="1"/>
  <c r="AW140" i="1"/>
  <c r="AO140" i="1"/>
  <c r="AL140" i="1"/>
  <c r="AI140" i="1"/>
  <c r="AG140" i="1"/>
  <c r="AB140" i="1"/>
  <c r="BD140" i="1"/>
  <c r="BC140" i="1"/>
  <c r="AP140" i="1"/>
  <c r="BA140" i="1"/>
  <c r="AN140" i="1"/>
  <c r="AY140" i="1"/>
  <c r="AK140" i="1"/>
  <c r="AH140" i="1"/>
  <c r="AF140" i="1"/>
  <c r="AE140" i="1"/>
  <c r="BD139" i="1"/>
  <c r="AX139" i="1"/>
  <c r="AV139" i="1"/>
  <c r="AL139" i="1"/>
  <c r="AK139" i="1"/>
  <c r="AH139" i="1"/>
  <c r="AC139" i="1"/>
  <c r="AR139" i="1"/>
  <c r="AQ139" i="1"/>
  <c r="AZ139" i="1"/>
  <c r="AY139" i="1"/>
  <c r="AW139" i="1"/>
  <c r="AJ139" i="1"/>
  <c r="BB139" i="1"/>
  <c r="AG139" i="1"/>
  <c r="AF139" i="1"/>
  <c r="AD139" i="1"/>
  <c r="AB139" i="1"/>
  <c r="AO138" i="1"/>
  <c r="AJ138" i="1"/>
  <c r="AG138" i="1"/>
  <c r="AD138" i="1"/>
  <c r="AN138" i="1"/>
  <c r="AM138" i="1"/>
  <c r="AX138" i="1"/>
  <c r="AH138" i="1"/>
  <c r="AF138" i="1"/>
  <c r="AE138" i="1"/>
  <c r="AC138" i="1"/>
  <c r="AB138" i="1"/>
  <c r="BD137" i="1"/>
  <c r="AY137" i="1"/>
  <c r="AW137" i="1"/>
  <c r="AV137" i="1"/>
  <c r="AP137" i="1"/>
  <c r="AK137" i="1"/>
  <c r="AE137" i="1"/>
  <c r="AC137" i="1"/>
  <c r="AR137" i="1"/>
  <c r="BC137" i="1"/>
  <c r="AX137" i="1"/>
  <c r="AJ137" i="1"/>
  <c r="BB137" i="1"/>
  <c r="AF137" i="1"/>
  <c r="AD137" i="1"/>
  <c r="AB137" i="1"/>
  <c r="AZ136" i="1"/>
  <c r="AX136" i="1"/>
  <c r="AW136" i="1"/>
  <c r="AR136" i="1"/>
  <c r="AP136" i="1"/>
  <c r="AO136" i="1"/>
  <c r="AL136" i="1"/>
  <c r="AG136" i="1"/>
  <c r="AB136" i="1"/>
  <c r="BD136" i="1"/>
  <c r="BC136" i="1"/>
  <c r="BB136" i="1"/>
  <c r="BA136" i="1"/>
  <c r="AN136" i="1"/>
  <c r="AY136" i="1"/>
  <c r="AF136" i="1"/>
  <c r="AE136" i="1"/>
  <c r="BD135" i="1"/>
  <c r="AV135" i="1"/>
  <c r="AN135" i="1"/>
  <c r="AM135" i="1"/>
  <c r="AK135" i="1"/>
  <c r="AH135" i="1"/>
  <c r="AC135" i="1"/>
  <c r="AR135" i="1"/>
  <c r="AQ135" i="1"/>
  <c r="AZ135" i="1"/>
  <c r="AY135" i="1"/>
  <c r="AW135" i="1"/>
  <c r="AJ135" i="1"/>
  <c r="BB135" i="1"/>
  <c r="AF135" i="1"/>
  <c r="AD135" i="1"/>
  <c r="AB135" i="1"/>
  <c r="BB133" i="1"/>
  <c r="AQ133" i="1"/>
  <c r="AO133" i="1"/>
  <c r="AH133" i="1"/>
  <c r="AG133" i="1"/>
  <c r="AD133" i="1"/>
  <c r="AP133" i="1"/>
  <c r="AN133" i="1"/>
  <c r="AM133" i="1"/>
  <c r="AJ133" i="1"/>
  <c r="AF133" i="1"/>
  <c r="AE133" i="1"/>
  <c r="AC133" i="1"/>
  <c r="AB133" i="1"/>
  <c r="AW131" i="1"/>
  <c r="AX131" i="1" s="1"/>
  <c r="AY131" i="1" s="1"/>
  <c r="AZ131" i="1" s="1"/>
  <c r="BA131" i="1" s="1"/>
  <c r="BB131" i="1" s="1"/>
  <c r="BC131" i="1" s="1"/>
  <c r="BD131" i="1" s="1"/>
  <c r="AB131" i="1"/>
  <c r="AC131" i="1" s="1"/>
  <c r="AD131" i="1" s="1"/>
  <c r="AE131" i="1" s="1"/>
  <c r="AF131" i="1" s="1"/>
  <c r="AG131" i="1" s="1"/>
  <c r="AH131" i="1" s="1"/>
  <c r="AI131" i="1" s="1"/>
  <c r="AJ131" i="1" s="1"/>
  <c r="AK131" i="1" s="1"/>
  <c r="AL131" i="1" s="1"/>
  <c r="AM131" i="1" s="1"/>
  <c r="AN131" i="1" s="1"/>
  <c r="AO131" i="1" s="1"/>
  <c r="AP131" i="1" s="1"/>
  <c r="AQ131" i="1" s="1"/>
  <c r="AR131" i="1" s="1"/>
  <c r="AA131" i="1"/>
  <c r="J131" i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U131" i="1" s="1"/>
  <c r="V131" i="1" s="1"/>
  <c r="E131" i="1"/>
  <c r="F131" i="1" s="1"/>
  <c r="G131" i="1" s="1"/>
  <c r="H131" i="1" s="1"/>
  <c r="I131" i="1" s="1"/>
  <c r="D131" i="1"/>
  <c r="BC123" i="1"/>
  <c r="BA123" i="1"/>
  <c r="AX123" i="1"/>
  <c r="AV123" i="1"/>
  <c r="AR123" i="1"/>
  <c r="AQ123" i="1"/>
  <c r="AP123" i="1"/>
  <c r="AO123" i="1"/>
  <c r="AJ123" i="1"/>
  <c r="AH123" i="1"/>
  <c r="AB123" i="1"/>
  <c r="AA123" i="1"/>
  <c r="Z123" i="1"/>
  <c r="BD123" i="1"/>
  <c r="BB123" i="1"/>
  <c r="AZ123" i="1"/>
  <c r="AL123" i="1"/>
  <c r="AI123" i="1"/>
  <c r="AE123" i="1"/>
  <c r="AD123" i="1"/>
  <c r="AC123" i="1"/>
  <c r="BC122" i="1"/>
  <c r="BA122" i="1"/>
  <c r="AX122" i="1"/>
  <c r="AV122" i="1"/>
  <c r="AR122" i="1"/>
  <c r="AQ122" i="1"/>
  <c r="AP122" i="1"/>
  <c r="AJ122" i="1"/>
  <c r="AH122" i="1"/>
  <c r="AC122" i="1"/>
  <c r="AB122" i="1"/>
  <c r="AA122" i="1"/>
  <c r="Z122" i="1"/>
  <c r="BD122" i="1"/>
  <c r="BB122" i="1"/>
  <c r="AO122" i="1"/>
  <c r="AZ122" i="1"/>
  <c r="AI122" i="1"/>
  <c r="AE122" i="1"/>
  <c r="G34" i="1"/>
  <c r="BC119" i="1"/>
  <c r="BA119" i="1"/>
  <c r="AX119" i="1"/>
  <c r="AV119" i="1"/>
  <c r="AR119" i="1"/>
  <c r="AQ119" i="1"/>
  <c r="AP119" i="1"/>
  <c r="AJ119" i="1"/>
  <c r="AH119" i="1"/>
  <c r="AB119" i="1"/>
  <c r="AA119" i="1"/>
  <c r="Z119" i="1"/>
  <c r="BD119" i="1"/>
  <c r="BB119" i="1"/>
  <c r="AO119" i="1"/>
  <c r="AZ119" i="1"/>
  <c r="AI119" i="1"/>
  <c r="AG119" i="1"/>
  <c r="AF119" i="1"/>
  <c r="AC119" i="1"/>
  <c r="BA118" i="1"/>
  <c r="AV118" i="1"/>
  <c r="AP118" i="1"/>
  <c r="AM118" i="1"/>
  <c r="AJ118" i="1"/>
  <c r="AH118" i="1"/>
  <c r="BD118" i="1"/>
  <c r="BB118" i="1"/>
  <c r="AO118" i="1"/>
  <c r="AZ118" i="1"/>
  <c r="AG118" i="1"/>
  <c r="AF118" i="1"/>
  <c r="AC118" i="1"/>
  <c r="BA117" i="1"/>
  <c r="AY117" i="1"/>
  <c r="AO117" i="1"/>
  <c r="AN117" i="1"/>
  <c r="AK117" i="1"/>
  <c r="AF117" i="1"/>
  <c r="BC117" i="1"/>
  <c r="BB117" i="1"/>
  <c r="AZ117" i="1"/>
  <c r="AM117" i="1"/>
  <c r="AJ117" i="1"/>
  <c r="AE117" i="1"/>
  <c r="AD117" i="1"/>
  <c r="AY116" i="1"/>
  <c r="AN116" i="1"/>
  <c r="AM116" i="1"/>
  <c r="AL116" i="1"/>
  <c r="AF116" i="1"/>
  <c r="AD116" i="1"/>
  <c r="AZ116" i="1"/>
  <c r="AX116" i="1"/>
  <c r="AK116" i="1"/>
  <c r="AV116" i="1"/>
  <c r="AG116" i="1"/>
  <c r="AE116" i="1"/>
  <c r="AC116" i="1"/>
  <c r="AA116" i="1"/>
  <c r="AY115" i="1"/>
  <c r="AN115" i="1"/>
  <c r="AM115" i="1"/>
  <c r="AL115" i="1"/>
  <c r="AF115" i="1"/>
  <c r="AD115" i="1"/>
  <c r="AK115" i="1"/>
  <c r="AV115" i="1"/>
  <c r="AG115" i="1"/>
  <c r="AE115" i="1"/>
  <c r="AC115" i="1"/>
  <c r="AB115" i="1"/>
  <c r="AN114" i="1"/>
  <c r="AM114" i="1"/>
  <c r="AL114" i="1"/>
  <c r="AF114" i="1"/>
  <c r="AD114" i="1"/>
  <c r="AK114" i="1"/>
  <c r="AW114" i="1"/>
  <c r="AG114" i="1"/>
  <c r="AE114" i="1"/>
  <c r="AC114" i="1"/>
  <c r="AB114" i="1"/>
  <c r="AA114" i="1"/>
  <c r="AY113" i="1"/>
  <c r="AN113" i="1"/>
  <c r="AM113" i="1"/>
  <c r="AL113" i="1"/>
  <c r="AF113" i="1"/>
  <c r="AD113" i="1"/>
  <c r="AZ113" i="1"/>
  <c r="AK113" i="1"/>
  <c r="AV113" i="1"/>
  <c r="AG113" i="1"/>
  <c r="AE113" i="1"/>
  <c r="AC113" i="1"/>
  <c r="AB113" i="1"/>
  <c r="AY112" i="1"/>
  <c r="AN112" i="1"/>
  <c r="AM112" i="1"/>
  <c r="AL112" i="1"/>
  <c r="AF112" i="1"/>
  <c r="AD112" i="1"/>
  <c r="AZ112" i="1"/>
  <c r="AX112" i="1"/>
  <c r="AK112" i="1"/>
  <c r="AV112" i="1"/>
  <c r="AG112" i="1"/>
  <c r="AE112" i="1"/>
  <c r="AC112" i="1"/>
  <c r="AA112" i="1"/>
  <c r="AY111" i="1"/>
  <c r="AN111" i="1"/>
  <c r="AM111" i="1"/>
  <c r="AL111" i="1"/>
  <c r="AF111" i="1"/>
  <c r="AD111" i="1"/>
  <c r="AK111" i="1"/>
  <c r="AV111" i="1"/>
  <c r="AG111" i="1"/>
  <c r="AE111" i="1"/>
  <c r="AC111" i="1"/>
  <c r="AB111" i="1"/>
  <c r="AN110" i="1"/>
  <c r="AM110" i="1"/>
  <c r="AL110" i="1"/>
  <c r="AF110" i="1"/>
  <c r="AD110" i="1"/>
  <c r="AK110" i="1"/>
  <c r="AW110" i="1"/>
  <c r="AG110" i="1"/>
  <c r="AE110" i="1"/>
  <c r="AC110" i="1"/>
  <c r="AB110" i="1"/>
  <c r="AY109" i="1"/>
  <c r="AN109" i="1"/>
  <c r="AM109" i="1"/>
  <c r="AL109" i="1"/>
  <c r="AF109" i="1"/>
  <c r="AD109" i="1"/>
  <c r="AZ109" i="1"/>
  <c r="AK109" i="1"/>
  <c r="AV109" i="1"/>
  <c r="AH109" i="1"/>
  <c r="AG109" i="1"/>
  <c r="AE109" i="1"/>
  <c r="AC109" i="1"/>
  <c r="AB109" i="1"/>
  <c r="AY108" i="1"/>
  <c r="AN108" i="1"/>
  <c r="AM108" i="1"/>
  <c r="AI108" i="1"/>
  <c r="AF108" i="1"/>
  <c r="AK108" i="1"/>
  <c r="AH108" i="1"/>
  <c r="AG108" i="1"/>
  <c r="AE108" i="1"/>
  <c r="AD108" i="1"/>
  <c r="AC108" i="1"/>
  <c r="AA108" i="1"/>
  <c r="AN107" i="1"/>
  <c r="AI107" i="1"/>
  <c r="AF107" i="1"/>
  <c r="AA107" i="1"/>
  <c r="AP107" i="1"/>
  <c r="AZ107" i="1"/>
  <c r="AK107" i="1"/>
  <c r="AJ107" i="1"/>
  <c r="AH107" i="1"/>
  <c r="AG107" i="1"/>
  <c r="AE107" i="1"/>
  <c r="AD107" i="1"/>
  <c r="AC107" i="1"/>
  <c r="Z107" i="1"/>
  <c r="AN106" i="1"/>
  <c r="AL106" i="1"/>
  <c r="AF106" i="1"/>
  <c r="AP106" i="1"/>
  <c r="AZ106" i="1"/>
  <c r="AM106" i="1"/>
  <c r="AK106" i="1"/>
  <c r="AJ106" i="1"/>
  <c r="AH106" i="1"/>
  <c r="AG106" i="1"/>
  <c r="AE106" i="1"/>
  <c r="AD106" i="1"/>
  <c r="AC106" i="1"/>
  <c r="AA106" i="1"/>
  <c r="Z106" i="1"/>
  <c r="BB105" i="1"/>
  <c r="AY105" i="1"/>
  <c r="AN105" i="1"/>
  <c r="AL105" i="1"/>
  <c r="AI105" i="1"/>
  <c r="AF105" i="1"/>
  <c r="AZ105" i="1"/>
  <c r="AX105" i="1"/>
  <c r="AK105" i="1"/>
  <c r="AJ105" i="1"/>
  <c r="AH105" i="1"/>
  <c r="AG105" i="1"/>
  <c r="AE105" i="1"/>
  <c r="AD105" i="1"/>
  <c r="AC105" i="1"/>
  <c r="Z105" i="1"/>
  <c r="BB104" i="1"/>
  <c r="AY104" i="1"/>
  <c r="AN104" i="1"/>
  <c r="AI104" i="1"/>
  <c r="AF104" i="1"/>
  <c r="AA104" i="1"/>
  <c r="AP104" i="1"/>
  <c r="AM104" i="1"/>
  <c r="AK104" i="1"/>
  <c r="AV104" i="1"/>
  <c r="AJ104" i="1"/>
  <c r="AH104" i="1"/>
  <c r="AG104" i="1"/>
  <c r="AE104" i="1"/>
  <c r="AD104" i="1"/>
  <c r="AC104" i="1"/>
  <c r="Z104" i="1"/>
  <c r="AO103" i="1"/>
  <c r="AN103" i="1"/>
  <c r="AM103" i="1"/>
  <c r="AF103" i="1"/>
  <c r="AL103" i="1"/>
  <c r="AK103" i="1"/>
  <c r="AY103" i="1"/>
  <c r="AG103" i="1"/>
  <c r="AE103" i="1"/>
  <c r="AD103" i="1"/>
  <c r="AC103" i="1"/>
  <c r="AA103" i="1"/>
  <c r="AO101" i="1"/>
  <c r="AN101" i="1"/>
  <c r="AM101" i="1"/>
  <c r="AL101" i="1"/>
  <c r="AF101" i="1"/>
  <c r="AP101" i="1"/>
  <c r="AK101" i="1"/>
  <c r="AW101" i="1"/>
  <c r="AH101" i="1"/>
  <c r="AG101" i="1"/>
  <c r="AE101" i="1"/>
  <c r="AD101" i="1"/>
  <c r="AC101" i="1"/>
  <c r="E30" i="1"/>
  <c r="Z101" i="1"/>
  <c r="AW99" i="1"/>
  <c r="AX99" i="1" s="1"/>
  <c r="AY99" i="1" s="1"/>
  <c r="AZ99" i="1" s="1"/>
  <c r="BA99" i="1" s="1"/>
  <c r="BB99" i="1" s="1"/>
  <c r="BC99" i="1" s="1"/>
  <c r="BD99" i="1" s="1"/>
  <c r="AH99" i="1"/>
  <c r="AI99" i="1" s="1"/>
  <c r="AJ99" i="1" s="1"/>
  <c r="AK99" i="1" s="1"/>
  <c r="AL99" i="1" s="1"/>
  <c r="AM99" i="1" s="1"/>
  <c r="AN99" i="1" s="1"/>
  <c r="AO99" i="1" s="1"/>
  <c r="AP99" i="1" s="1"/>
  <c r="AQ99" i="1" s="1"/>
  <c r="AR99" i="1" s="1"/>
  <c r="AE99" i="1"/>
  <c r="AF99" i="1" s="1"/>
  <c r="AG99" i="1" s="1"/>
  <c r="AA99" i="1"/>
  <c r="AB99" i="1" s="1"/>
  <c r="AC99" i="1" s="1"/>
  <c r="AD99" i="1" s="1"/>
  <c r="D99" i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BC90" i="1"/>
  <c r="BB90" i="1"/>
  <c r="AY90" i="1"/>
  <c r="AQ90" i="1"/>
  <c r="AN90" i="1"/>
  <c r="AK90" i="1"/>
  <c r="AR90" i="1"/>
  <c r="AZ90" i="1"/>
  <c r="AX90" i="1"/>
  <c r="AW90" i="1"/>
  <c r="AV90" i="1"/>
  <c r="BA89" i="1"/>
  <c r="AY89" i="1"/>
  <c r="AX89" i="1"/>
  <c r="AR89" i="1"/>
  <c r="AO89" i="1"/>
  <c r="AM89" i="1"/>
  <c r="AJ89" i="1"/>
  <c r="BD89" i="1"/>
  <c r="AL89" i="1"/>
  <c r="AV89" i="1"/>
  <c r="BD88" i="1"/>
  <c r="BB88" i="1"/>
  <c r="AR88" i="1"/>
  <c r="AQ88" i="1"/>
  <c r="BC88" i="1"/>
  <c r="AZ88" i="1"/>
  <c r="AM88" i="1"/>
  <c r="AW88" i="1"/>
  <c r="AJ88" i="1"/>
  <c r="AR87" i="1"/>
  <c r="AM87" i="1"/>
  <c r="AP87" i="1"/>
  <c r="AZ87" i="1"/>
  <c r="AJ87" i="1"/>
  <c r="AW85" i="1"/>
  <c r="AX85" i="1" s="1"/>
  <c r="AY85" i="1" s="1"/>
  <c r="AZ85" i="1" s="1"/>
  <c r="BA85" i="1" s="1"/>
  <c r="BB85" i="1" s="1"/>
  <c r="BC85" i="1" s="1"/>
  <c r="BD85" i="1" s="1"/>
  <c r="AE85" i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AB85" i="1"/>
  <c r="AC85" i="1" s="1"/>
  <c r="AD85" i="1" s="1"/>
  <c r="AA85" i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D85" i="1"/>
  <c r="AM77" i="1"/>
  <c r="AL77" i="1"/>
  <c r="AK77" i="1"/>
  <c r="BC77" i="1"/>
  <c r="BB77" i="1"/>
  <c r="AP77" i="1"/>
  <c r="AN77" i="1"/>
  <c r="AX77" i="1"/>
  <c r="AV77" i="1"/>
  <c r="AJ77" i="1"/>
  <c r="AR76" i="1"/>
  <c r="AJ76" i="1"/>
  <c r="BD76" i="1"/>
  <c r="BC76" i="1"/>
  <c r="AP76" i="1"/>
  <c r="BA76" i="1"/>
  <c r="AN76" i="1"/>
  <c r="AY76" i="1"/>
  <c r="AX76" i="1"/>
  <c r="AK76" i="1"/>
  <c r="AV76" i="1"/>
  <c r="AP75" i="1"/>
  <c r="AO75" i="1"/>
  <c r="AN75" i="1"/>
  <c r="AM75" i="1"/>
  <c r="AR75" i="1"/>
  <c r="BB75" i="1"/>
  <c r="BA75" i="1"/>
  <c r="AZ75" i="1"/>
  <c r="AY75" i="1"/>
  <c r="AL75" i="1"/>
  <c r="AW75" i="1"/>
  <c r="BC74" i="1"/>
  <c r="AV74" i="1"/>
  <c r="AR74" i="1"/>
  <c r="AJ74" i="1"/>
  <c r="BD74" i="1"/>
  <c r="BB74" i="1"/>
  <c r="BA74" i="1"/>
  <c r="AN74" i="1"/>
  <c r="AY74" i="1"/>
  <c r="AM74" i="1"/>
  <c r="AK74" i="1"/>
  <c r="AY73" i="1"/>
  <c r="AV73" i="1"/>
  <c r="AM73" i="1"/>
  <c r="AL73" i="1"/>
  <c r="BC73" i="1"/>
  <c r="BB73" i="1"/>
  <c r="BA73" i="1"/>
  <c r="AZ73" i="1"/>
  <c r="AX73" i="1"/>
  <c r="AW73" i="1"/>
  <c r="AK73" i="1"/>
  <c r="AM71" i="1"/>
  <c r="AL71" i="1"/>
  <c r="AR71" i="1"/>
  <c r="BC71" i="1"/>
  <c r="AP71" i="1"/>
  <c r="AO71" i="1"/>
  <c r="AY71" i="1"/>
  <c r="AX71" i="1"/>
  <c r="AW71" i="1"/>
  <c r="AV71" i="1"/>
  <c r="AR70" i="1"/>
  <c r="AQ70" i="1"/>
  <c r="BB70" i="1"/>
  <c r="BA70" i="1"/>
  <c r="AZ70" i="1"/>
  <c r="AM70" i="1"/>
  <c r="AK70" i="1"/>
  <c r="BD70" i="1"/>
  <c r="AQ69" i="1"/>
  <c r="AP69" i="1"/>
  <c r="AO69" i="1"/>
  <c r="AN69" i="1"/>
  <c r="AJ69" i="1"/>
  <c r="AR69" i="1"/>
  <c r="BB69" i="1"/>
  <c r="AZ69" i="1"/>
  <c r="AY69" i="1"/>
  <c r="AX69" i="1"/>
  <c r="AW69" i="1"/>
  <c r="AV69" i="1"/>
  <c r="BC69" i="1"/>
  <c r="AY68" i="1"/>
  <c r="AN68" i="1"/>
  <c r="AK68" i="1"/>
  <c r="AJ68" i="1"/>
  <c r="AR68" i="1"/>
  <c r="BC68" i="1"/>
  <c r="BB68" i="1"/>
  <c r="AO68" i="1"/>
  <c r="AZ68" i="1"/>
  <c r="AM68" i="1"/>
  <c r="AV68" i="1"/>
  <c r="AR67" i="1"/>
  <c r="AO67" i="1"/>
  <c r="BD67" i="1"/>
  <c r="BC67" i="1"/>
  <c r="BA67" i="1"/>
  <c r="AN67" i="1"/>
  <c r="AY67" i="1"/>
  <c r="AX67" i="1"/>
  <c r="AW67" i="1"/>
  <c r="AV67" i="1"/>
  <c r="AN65" i="1"/>
  <c r="AM65" i="1"/>
  <c r="AR65" i="1"/>
  <c r="AQ65" i="1"/>
  <c r="AO65" i="1"/>
  <c r="AZ65" i="1"/>
  <c r="AY65" i="1"/>
  <c r="AW65" i="1"/>
  <c r="AJ65" i="1"/>
  <c r="AQ64" i="1"/>
  <c r="AP64" i="1"/>
  <c r="BD64" i="1"/>
  <c r="BB64" i="1"/>
  <c r="AO64" i="1"/>
  <c r="AM64" i="1"/>
  <c r="AL64" i="1"/>
  <c r="AW64" i="1"/>
  <c r="AK64" i="1"/>
  <c r="BC64" i="1"/>
  <c r="AQ63" i="1"/>
  <c r="AP63" i="1"/>
  <c r="AO63" i="1"/>
  <c r="AK63" i="1"/>
  <c r="BC63" i="1"/>
  <c r="BB63" i="1"/>
  <c r="BA63" i="1"/>
  <c r="AZ63" i="1"/>
  <c r="AX63" i="1"/>
  <c r="AY63" i="1"/>
  <c r="AL62" i="1"/>
  <c r="AK62" i="1"/>
  <c r="AJ62" i="1"/>
  <c r="AR62" i="1"/>
  <c r="BC62" i="1"/>
  <c r="AP62" i="1"/>
  <c r="AO62" i="1"/>
  <c r="AN62" i="1"/>
  <c r="AM62" i="1"/>
  <c r="AX62" i="1"/>
  <c r="AW62" i="1"/>
  <c r="AV62" i="1"/>
  <c r="AR61" i="1"/>
  <c r="AP61" i="1"/>
  <c r="AO61" i="1"/>
  <c r="AQ61" i="1"/>
  <c r="BB61" i="1"/>
  <c r="BA61" i="1"/>
  <c r="AZ61" i="1"/>
  <c r="AY61" i="1"/>
  <c r="AL61" i="1"/>
  <c r="AW61" i="1"/>
  <c r="BD61" i="1"/>
  <c r="BC60" i="1"/>
  <c r="AR60" i="1"/>
  <c r="AO60" i="1"/>
  <c r="AN60" i="1"/>
  <c r="AM60" i="1"/>
  <c r="AL60" i="1"/>
  <c r="BD60" i="1"/>
  <c r="AQ60" i="1"/>
  <c r="AZ60" i="1"/>
  <c r="AK60" i="1"/>
  <c r="AV60" i="1"/>
  <c r="AJ60" i="1"/>
  <c r="AY59" i="1"/>
  <c r="AV59" i="1"/>
  <c r="AL59" i="1"/>
  <c r="AR59" i="1"/>
  <c r="BC59" i="1"/>
  <c r="BB59" i="1"/>
  <c r="BA59" i="1"/>
  <c r="AZ59" i="1"/>
  <c r="AM59" i="1"/>
  <c r="AW59" i="1"/>
  <c r="AK59" i="1"/>
  <c r="AR57" i="1"/>
  <c r="AQ57" i="1"/>
  <c r="AO57" i="1"/>
  <c r="AL57" i="1"/>
  <c r="BD57" i="1"/>
  <c r="BC57" i="1"/>
  <c r="BA57" i="1"/>
  <c r="AY57" i="1"/>
  <c r="AX57" i="1"/>
  <c r="AW57" i="1"/>
  <c r="AV57" i="1"/>
  <c r="AZ55" i="1"/>
  <c r="AY55" i="1"/>
  <c r="AO55" i="1"/>
  <c r="AN55" i="1"/>
  <c r="AK55" i="1"/>
  <c r="AF55" i="1"/>
  <c r="AE55" i="1"/>
  <c r="AD55" i="1"/>
  <c r="AR55" i="1"/>
  <c r="BC55" i="1"/>
  <c r="AQ55" i="1"/>
  <c r="AL55" i="1"/>
  <c r="AW55" i="1"/>
  <c r="AJ55" i="1"/>
  <c r="BA55" i="1"/>
  <c r="AI55" i="1"/>
  <c r="AG55" i="1"/>
  <c r="AC55" i="1"/>
  <c r="AB55" i="1"/>
  <c r="AA55" i="1"/>
  <c r="Z55" i="1"/>
  <c r="AW53" i="1"/>
  <c r="AX53" i="1" s="1"/>
  <c r="AY53" i="1" s="1"/>
  <c r="AZ53" i="1" s="1"/>
  <c r="BA53" i="1" s="1"/>
  <c r="BB53" i="1" s="1"/>
  <c r="BC53" i="1" s="1"/>
  <c r="BD53" i="1" s="1"/>
  <c r="AA53" i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E53" i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D53" i="1"/>
  <c r="AR45" i="1"/>
  <c r="AQ45" i="1"/>
  <c r="AO45" i="1"/>
  <c r="AN45" i="1"/>
  <c r="BC45" i="1"/>
  <c r="BB45" i="1"/>
  <c r="BA45" i="1"/>
  <c r="AM45" i="1"/>
  <c r="AX45" i="1"/>
  <c r="AK45" i="1"/>
  <c r="AV45" i="1"/>
  <c r="BD44" i="1"/>
  <c r="AO44" i="1"/>
  <c r="AN44" i="1"/>
  <c r="AM44" i="1"/>
  <c r="AK44" i="1"/>
  <c r="BC44" i="1"/>
  <c r="AP44" i="1"/>
  <c r="BA44" i="1"/>
  <c r="AZ44" i="1"/>
  <c r="AX44" i="1"/>
  <c r="AW44" i="1"/>
  <c r="AM43" i="1"/>
  <c r="AH43" i="1"/>
  <c r="AG43" i="1"/>
  <c r="AC43" i="1"/>
  <c r="AB43" i="1"/>
  <c r="AR43" i="1"/>
  <c r="AP43" i="1"/>
  <c r="AO43" i="1"/>
  <c r="AY43" i="1"/>
  <c r="AK43" i="1"/>
  <c r="AI43" i="1"/>
  <c r="L43" i="1"/>
  <c r="K43" i="1"/>
  <c r="J43" i="1"/>
  <c r="AF43" i="1" s="1"/>
  <c r="I43" i="1"/>
  <c r="H43" i="1"/>
  <c r="H39" i="1" s="1"/>
  <c r="AD39" i="1" s="1"/>
  <c r="G43" i="1"/>
  <c r="F43" i="1"/>
  <c r="E43" i="1"/>
  <c r="AZ42" i="1"/>
  <c r="AX42" i="1"/>
  <c r="AW42" i="1"/>
  <c r="AR42" i="1"/>
  <c r="AP42" i="1"/>
  <c r="BD42" i="1"/>
  <c r="BC42" i="1"/>
  <c r="BB42" i="1"/>
  <c r="BA42" i="1"/>
  <c r="AN42" i="1"/>
  <c r="AL42" i="1"/>
  <c r="AK42" i="1"/>
  <c r="AJ42" i="1"/>
  <c r="AR41" i="1"/>
  <c r="AQ41" i="1"/>
  <c r="AP41" i="1"/>
  <c r="AL41" i="1"/>
  <c r="BC41" i="1"/>
  <c r="BA41" i="1"/>
  <c r="AY41" i="1"/>
  <c r="AX41" i="1"/>
  <c r="AV41" i="1"/>
  <c r="AW41" i="1"/>
  <c r="BD40" i="1"/>
  <c r="BC40" i="1"/>
  <c r="AG40" i="1"/>
  <c r="AD40" i="1"/>
  <c r="AR40" i="1"/>
  <c r="AQ40" i="1"/>
  <c r="BA40" i="1"/>
  <c r="AZ40" i="1"/>
  <c r="AY40" i="1"/>
  <c r="AL40" i="1"/>
  <c r="AW40" i="1"/>
  <c r="AV40" i="1"/>
  <c r="AE40" i="1"/>
  <c r="AC40" i="1"/>
  <c r="F39" i="1"/>
  <c r="AB39" i="1" s="1"/>
  <c r="BD39" i="1"/>
  <c r="BC39" i="1"/>
  <c r="BA39" i="1"/>
  <c r="AW39" i="1"/>
  <c r="AR39" i="1"/>
  <c r="AQ39" i="1"/>
  <c r="AN39" i="1"/>
  <c r="AX39" i="1"/>
  <c r="AL39" i="1"/>
  <c r="AK39" i="1"/>
  <c r="BB39" i="1"/>
  <c r="K39" i="1"/>
  <c r="I39" i="1"/>
  <c r="G39" i="1"/>
  <c r="AC39" i="1" s="1"/>
  <c r="E39" i="1"/>
  <c r="BD35" i="1"/>
  <c r="BB35" i="1"/>
  <c r="AZ35" i="1"/>
  <c r="AJ35" i="1"/>
  <c r="AF35" i="1"/>
  <c r="AE35" i="1"/>
  <c r="AD35" i="1"/>
  <c r="AQ35" i="1"/>
  <c r="AO35" i="1"/>
  <c r="AM35" i="1"/>
  <c r="AL35" i="1"/>
  <c r="AW35" i="1"/>
  <c r="AK35" i="1"/>
  <c r="L35" i="1"/>
  <c r="AI35" i="1" s="1"/>
  <c r="K35" i="1"/>
  <c r="AG35" i="1" s="1"/>
  <c r="J35" i="1"/>
  <c r="I35" i="1"/>
  <c r="H35" i="1"/>
  <c r="G35" i="1"/>
  <c r="AC35" i="1" s="1"/>
  <c r="F35" i="1"/>
  <c r="E35" i="1"/>
  <c r="AB35" i="1" s="1"/>
  <c r="D35" i="1"/>
  <c r="C35" i="1"/>
  <c r="Z35" i="1" s="1"/>
  <c r="BA34" i="1"/>
  <c r="AK34" i="1"/>
  <c r="AJ34" i="1"/>
  <c r="AQ34" i="1"/>
  <c r="BB34" i="1"/>
  <c r="AO34" i="1"/>
  <c r="AN34" i="1"/>
  <c r="AY34" i="1"/>
  <c r="AM34" i="1"/>
  <c r="AW34" i="1"/>
  <c r="AV34" i="1"/>
  <c r="BD34" i="1"/>
  <c r="L34" i="1"/>
  <c r="K34" i="1"/>
  <c r="AH34" i="1" s="1"/>
  <c r="J34" i="1"/>
  <c r="H34" i="1"/>
  <c r="AD34" i="1" s="1"/>
  <c r="F34" i="1"/>
  <c r="AB34" i="1" s="1"/>
  <c r="E34" i="1"/>
  <c r="AA34" i="1" s="1"/>
  <c r="D34" i="1"/>
  <c r="C34" i="1"/>
  <c r="BD32" i="1"/>
  <c r="BC32" i="1"/>
  <c r="AZ32" i="1"/>
  <c r="AW32" i="1"/>
  <c r="AK32" i="1"/>
  <c r="AJ32" i="1"/>
  <c r="AE32" i="1"/>
  <c r="AD32" i="1"/>
  <c r="AC32" i="1"/>
  <c r="AR32" i="1"/>
  <c r="AP32" i="1"/>
  <c r="BA32" i="1"/>
  <c r="AN32" i="1"/>
  <c r="AY32" i="1"/>
  <c r="AM32" i="1"/>
  <c r="AV32" i="1"/>
  <c r="L32" i="1"/>
  <c r="K32" i="1"/>
  <c r="AG32" i="1" s="1"/>
  <c r="J32" i="1"/>
  <c r="AF32" i="1" s="1"/>
  <c r="I32" i="1"/>
  <c r="H32" i="1"/>
  <c r="G32" i="1"/>
  <c r="F32" i="1"/>
  <c r="AB32" i="1" s="1"/>
  <c r="E32" i="1"/>
  <c r="AA32" i="1" s="1"/>
  <c r="D32" i="1"/>
  <c r="Z32" i="1" s="1"/>
  <c r="C32" i="1"/>
  <c r="BC31" i="1"/>
  <c r="AZ31" i="1"/>
  <c r="AX31" i="1"/>
  <c r="AH31" i="1"/>
  <c r="AD31" i="1"/>
  <c r="AC31" i="1"/>
  <c r="AB31" i="1"/>
  <c r="AR31" i="1"/>
  <c r="BB31" i="1"/>
  <c r="AO31" i="1"/>
  <c r="AN31" i="1"/>
  <c r="AK31" i="1"/>
  <c r="AJ31" i="1"/>
  <c r="L31" i="1"/>
  <c r="K31" i="1"/>
  <c r="J31" i="1"/>
  <c r="AG31" i="1" s="1"/>
  <c r="I31" i="1"/>
  <c r="AE31" i="1" s="1"/>
  <c r="H31" i="1"/>
  <c r="G31" i="1"/>
  <c r="F31" i="1"/>
  <c r="E31" i="1"/>
  <c r="AA31" i="1" s="1"/>
  <c r="D31" i="1"/>
  <c r="Z31" i="1" s="1"/>
  <c r="C31" i="1"/>
  <c r="BB30" i="1"/>
  <c r="AW30" i="1"/>
  <c r="AG30" i="1"/>
  <c r="AC30" i="1"/>
  <c r="AB30" i="1"/>
  <c r="AR30" i="1"/>
  <c r="AQ30" i="1"/>
  <c r="AZ30" i="1"/>
  <c r="AL30" i="1"/>
  <c r="AK30" i="1"/>
  <c r="BD30" i="1"/>
  <c r="L30" i="1"/>
  <c r="AH30" i="1" s="1"/>
  <c r="K30" i="1"/>
  <c r="J30" i="1"/>
  <c r="I30" i="1"/>
  <c r="AF30" i="1" s="1"/>
  <c r="H30" i="1"/>
  <c r="AD30" i="1" s="1"/>
  <c r="G30" i="1"/>
  <c r="F30" i="1"/>
  <c r="BC29" i="1"/>
  <c r="BA29" i="1"/>
  <c r="AZ29" i="1"/>
  <c r="AV29" i="1"/>
  <c r="AF29" i="1"/>
  <c r="AE29" i="1"/>
  <c r="Z29" i="1"/>
  <c r="BD29" i="1"/>
  <c r="AP29" i="1"/>
  <c r="AN29" i="1"/>
  <c r="AK29" i="1"/>
  <c r="AJ29" i="1"/>
  <c r="BB29" i="1"/>
  <c r="L29" i="1"/>
  <c r="AI29" i="1" s="1"/>
  <c r="K29" i="1"/>
  <c r="AG29" i="1" s="1"/>
  <c r="J29" i="1"/>
  <c r="I29" i="1"/>
  <c r="H29" i="1"/>
  <c r="AD29" i="1" s="1"/>
  <c r="G29" i="1"/>
  <c r="AC29" i="1" s="1"/>
  <c r="F29" i="1"/>
  <c r="D29" i="1"/>
  <c r="C29" i="1"/>
  <c r="BD26" i="1"/>
  <c r="BB26" i="1"/>
  <c r="BA26" i="1"/>
  <c r="AV26" i="1"/>
  <c r="AN26" i="1"/>
  <c r="AJ26" i="1"/>
  <c r="AP26" i="1"/>
  <c r="AO26" i="1"/>
  <c r="AM26" i="1"/>
  <c r="AW26" i="1"/>
  <c r="BD25" i="1"/>
  <c r="AW25" i="1"/>
  <c r="AV25" i="1"/>
  <c r="AQ25" i="1"/>
  <c r="AM25" i="1"/>
  <c r="AL25" i="1"/>
  <c r="AK25" i="1"/>
  <c r="AR25" i="1"/>
  <c r="BB25" i="1"/>
  <c r="AN25" i="1"/>
  <c r="AJ25" i="1"/>
  <c r="AY25" i="1"/>
  <c r="AH25" i="1"/>
  <c r="BC23" i="1"/>
  <c r="BB23" i="1"/>
  <c r="AZ23" i="1"/>
  <c r="AY23" i="1"/>
  <c r="AR23" i="1"/>
  <c r="AQ23" i="1"/>
  <c r="AO23" i="1"/>
  <c r="AJ23" i="1"/>
  <c r="BD23" i="1"/>
  <c r="AP23" i="1"/>
  <c r="AN23" i="1"/>
  <c r="AV23" i="1"/>
  <c r="BA23" i="1"/>
  <c r="BD22" i="1"/>
  <c r="BA22" i="1"/>
  <c r="AZ22" i="1"/>
  <c r="AV22" i="1"/>
  <c r="AR22" i="1"/>
  <c r="AP22" i="1"/>
  <c r="AK22" i="1"/>
  <c r="AG22" i="1"/>
  <c r="AQ22" i="1"/>
  <c r="AO22" i="1"/>
  <c r="AW22" i="1"/>
  <c r="AO20" i="1"/>
  <c r="AL20" i="1"/>
  <c r="AR20" i="1"/>
  <c r="AM20" i="1"/>
  <c r="AK20" i="1"/>
  <c r="BC19" i="1"/>
  <c r="BB19" i="1"/>
  <c r="AW19" i="1"/>
  <c r="AV19" i="1"/>
  <c r="AO19" i="1"/>
  <c r="AN19" i="1"/>
  <c r="AK19" i="1"/>
  <c r="AJ19" i="1"/>
  <c r="AI19" i="1"/>
  <c r="BD19" i="1"/>
  <c r="AQ19" i="1"/>
  <c r="AP19" i="1"/>
  <c r="AH19" i="1"/>
  <c r="AG19" i="1"/>
  <c r="AX18" i="1"/>
  <c r="AR18" i="1"/>
  <c r="AN18" i="1"/>
  <c r="AM18" i="1"/>
  <c r="AL18" i="1"/>
  <c r="BD18" i="1"/>
  <c r="AQ18" i="1"/>
  <c r="AK18" i="1"/>
  <c r="BB17" i="1"/>
  <c r="BA17" i="1"/>
  <c r="AZ17" i="1"/>
  <c r="AQ17" i="1"/>
  <c r="AP17" i="1"/>
  <c r="AO17" i="1"/>
  <c r="AN17" i="1"/>
  <c r="AK17" i="1"/>
  <c r="AY17" i="1"/>
  <c r="AI17" i="1"/>
  <c r="BD15" i="1"/>
  <c r="AK15" i="1"/>
  <c r="BC15" i="1"/>
  <c r="AZ15" i="1"/>
  <c r="AL15" i="1"/>
  <c r="BD14" i="1"/>
  <c r="BB14" i="1"/>
  <c r="BA14" i="1"/>
  <c r="AV14" i="1"/>
  <c r="AQ14" i="1"/>
  <c r="AP14" i="1"/>
  <c r="AJ14" i="1"/>
  <c r="AN14" i="1"/>
  <c r="AI14" i="1"/>
  <c r="BD13" i="1"/>
  <c r="AX13" i="1"/>
  <c r="AW13" i="1"/>
  <c r="AV13" i="1"/>
  <c r="AQ13" i="1"/>
  <c r="AP13" i="1"/>
  <c r="AM13" i="1"/>
  <c r="AL13" i="1"/>
  <c r="AK13" i="1"/>
  <c r="BB13" i="1"/>
  <c r="AZ13" i="1"/>
  <c r="AJ13" i="1"/>
  <c r="AN10" i="1"/>
  <c r="AL10" i="1"/>
  <c r="AR10" i="1"/>
  <c r="AZ10" i="1"/>
  <c r="AM10" i="1"/>
  <c r="AK10" i="1"/>
  <c r="AV10" i="1"/>
  <c r="AQ9" i="1"/>
  <c r="AK9" i="1"/>
  <c r="AJ9" i="1"/>
  <c r="BD9" i="1"/>
  <c r="BB9" i="1"/>
  <c r="BA9" i="1"/>
  <c r="AZ9" i="1"/>
  <c r="AY9" i="1"/>
  <c r="AX9" i="1"/>
  <c r="AW9" i="1"/>
  <c r="AV9" i="1"/>
  <c r="BD8" i="1"/>
  <c r="BC8" i="1"/>
  <c r="AX8" i="1"/>
  <c r="AW8" i="1"/>
  <c r="AV8" i="1"/>
  <c r="AQ8" i="1"/>
  <c r="AL8" i="1"/>
  <c r="AK8" i="1"/>
  <c r="AJ8" i="1"/>
  <c r="AR8" i="1"/>
  <c r="BB8" i="1"/>
  <c r="BA8" i="1"/>
  <c r="AZ8" i="1"/>
  <c r="AY8" i="1"/>
  <c r="BC6" i="1"/>
  <c r="BD6" i="1" s="1"/>
  <c r="AW6" i="1"/>
  <c r="AX6" i="1" s="1"/>
  <c r="AY6" i="1" s="1"/>
  <c r="AZ6" i="1" s="1"/>
  <c r="BA6" i="1" s="1"/>
  <c r="BB6" i="1" s="1"/>
  <c r="AA6" i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L10" i="1" l="1"/>
  <c r="J8" i="1"/>
  <c r="AD19" i="1"/>
  <c r="AW10" i="1"/>
  <c r="BA10" i="1"/>
  <c r="AO10" i="1"/>
  <c r="AP10" i="1"/>
  <c r="AY10" i="1"/>
  <c r="AR14" i="1"/>
  <c r="BC14" i="1"/>
  <c r="AZ18" i="1"/>
  <c r="AY18" i="1"/>
  <c r="AV18" i="1"/>
  <c r="AI18" i="1"/>
  <c r="AR19" i="1"/>
  <c r="AH22" i="1"/>
  <c r="AM8" i="1"/>
  <c r="AQ10" i="1"/>
  <c r="AJ15" i="1"/>
  <c r="AH17" i="1"/>
  <c r="AJ18" i="1"/>
  <c r="AL19" i="1"/>
  <c r="AX19" i="1"/>
  <c r="AQ20" i="1"/>
  <c r="BC20" i="1"/>
  <c r="AO14" i="1"/>
  <c r="AZ14" i="1"/>
  <c r="AR15" i="1"/>
  <c r="AX10" i="1"/>
  <c r="AG18" i="1"/>
  <c r="BC9" i="1"/>
  <c r="AR13" i="1"/>
  <c r="BC13" i="1"/>
  <c r="AH18" i="1"/>
  <c r="AP20" i="1"/>
  <c r="BA20" i="1"/>
  <c r="AN8" i="1"/>
  <c r="BB10" i="1"/>
  <c r="AM19" i="1"/>
  <c r="AY19" i="1"/>
  <c r="AF22" i="1"/>
  <c r="AR26" i="1"/>
  <c r="AQ26" i="1"/>
  <c r="BC26" i="1"/>
  <c r="AO8" i="1"/>
  <c r="BC10" i="1"/>
  <c r="AM15" i="1"/>
  <c r="AW18" i="1"/>
  <c r="BC22" i="1"/>
  <c r="AJ22" i="1"/>
  <c r="BB22" i="1"/>
  <c r="AI22" i="1"/>
  <c r="AB29" i="1"/>
  <c r="AP8" i="1"/>
  <c r="BD10" i="1"/>
  <c r="AN15" i="1"/>
  <c r="AV17" i="1"/>
  <c r="AJ17" i="1"/>
  <c r="AF25" i="1"/>
  <c r="AG13" i="1"/>
  <c r="AH14" i="1"/>
  <c r="AI15" i="1"/>
  <c r="BA15" i="1"/>
  <c r="AO15" i="1"/>
  <c r="AW17" i="1"/>
  <c r="AL9" i="1"/>
  <c r="AH13" i="1"/>
  <c r="L8" i="1"/>
  <c r="AV15" i="1"/>
  <c r="AX15" i="1"/>
  <c r="AL17" i="1"/>
  <c r="AX17" i="1"/>
  <c r="AO18" i="1"/>
  <c r="BA18" i="1"/>
  <c r="AL22" i="1"/>
  <c r="AX22" i="1"/>
  <c r="AM9" i="1"/>
  <c r="AI13" i="1"/>
  <c r="AY15" i="1"/>
  <c r="AP18" i="1"/>
  <c r="BB18" i="1"/>
  <c r="AN20" i="1"/>
  <c r="AM22" i="1"/>
  <c r="AN9" i="1"/>
  <c r="L9" i="1"/>
  <c r="AM14" i="1"/>
  <c r="AO9" i="1"/>
  <c r="AJ10" i="1"/>
  <c r="AN13" i="1"/>
  <c r="BB20" i="1"/>
  <c r="AI20" i="1"/>
  <c r="AY20" i="1"/>
  <c r="AP9" i="1"/>
  <c r="AW14" i="1"/>
  <c r="AK14" i="1"/>
  <c r="AE19" i="1"/>
  <c r="AJ20" i="1"/>
  <c r="AV20" i="1"/>
  <c r="AZ20" i="1"/>
  <c r="AI23" i="1"/>
  <c r="AH23" i="1"/>
  <c r="AI26" i="1"/>
  <c r="AL14" i="1"/>
  <c r="AX14" i="1"/>
  <c r="AF19" i="1"/>
  <c r="AW20" i="1"/>
  <c r="BD20" i="1"/>
  <c r="AY14" i="1"/>
  <c r="AP15" i="1"/>
  <c r="BB15" i="1"/>
  <c r="AR17" i="1"/>
  <c r="BD17" i="1"/>
  <c r="AP25" i="1"/>
  <c r="AO25" i="1"/>
  <c r="BA25" i="1"/>
  <c r="AQ15" i="1"/>
  <c r="AK23" i="1"/>
  <c r="AW23" i="1"/>
  <c r="AL23" i="1"/>
  <c r="AO13" i="1"/>
  <c r="BA13" i="1"/>
  <c r="K8" i="1"/>
  <c r="AG8" i="1" s="1"/>
  <c r="AR9" i="1"/>
  <c r="AI8" i="1"/>
  <c r="AN22" i="1"/>
  <c r="AM23" i="1"/>
  <c r="AG25" i="1"/>
  <c r="AZ25" i="1"/>
  <c r="AL29" i="1"/>
  <c r="AO30" i="1"/>
  <c r="AP31" i="1"/>
  <c r="AQ32" i="1"/>
  <c r="AR34" i="1"/>
  <c r="AR35" i="1"/>
  <c r="AZ39" i="1"/>
  <c r="AB40" i="1"/>
  <c r="BB41" i="1"/>
  <c r="AP57" i="1"/>
  <c r="BB57" i="1"/>
  <c r="AQ77" i="1"/>
  <c r="AN89" i="1"/>
  <c r="AZ89" i="1"/>
  <c r="AM90" i="1"/>
  <c r="AY101" i="1"/>
  <c r="BB103" i="1"/>
  <c r="AX26" i="1"/>
  <c r="AO29" i="1"/>
  <c r="AM29" i="1"/>
  <c r="D30" i="1"/>
  <c r="AP30" i="1"/>
  <c r="BD31" i="1"/>
  <c r="AQ31" i="1"/>
  <c r="AA35" i="1"/>
  <c r="AV35" i="1"/>
  <c r="AP39" i="1"/>
  <c r="AX40" i="1"/>
  <c r="BB43" i="1"/>
  <c r="AQ43" i="1"/>
  <c r="AY44" i="1"/>
  <c r="BD45" i="1"/>
  <c r="AV55" i="1"/>
  <c r="AN59" i="1"/>
  <c r="AY60" i="1"/>
  <c r="AW60" i="1"/>
  <c r="AK61" i="1"/>
  <c r="AL65" i="1"/>
  <c r="AX65" i="1"/>
  <c r="AJ67" i="1"/>
  <c r="AP68" i="1"/>
  <c r="BA69" i="1"/>
  <c r="AN70" i="1"/>
  <c r="AR73" i="1"/>
  <c r="BD73" i="1"/>
  <c r="AO74" i="1"/>
  <c r="AL76" i="1"/>
  <c r="AW77" i="1"/>
  <c r="AN87" i="1"/>
  <c r="BB101" i="1"/>
  <c r="AZ103" i="1"/>
  <c r="BA104" i="1"/>
  <c r="AO104" i="1"/>
  <c r="AI106" i="1"/>
  <c r="AW107" i="1"/>
  <c r="AX108" i="1"/>
  <c r="AL108" i="1"/>
  <c r="AR109" i="1"/>
  <c r="BD109" i="1"/>
  <c r="AY13" i="1"/>
  <c r="AM17" i="1"/>
  <c r="AZ19" i="1"/>
  <c r="AJ45" i="1"/>
  <c r="AO59" i="1"/>
  <c r="AX60" i="1"/>
  <c r="AM61" i="1"/>
  <c r="AN64" i="1"/>
  <c r="AK67" i="1"/>
  <c r="AJ73" i="1"/>
  <c r="AP74" i="1"/>
  <c r="AM76" i="1"/>
  <c r="AK88" i="1"/>
  <c r="AO90" i="1"/>
  <c r="BA90" i="1"/>
  <c r="AA105" i="1"/>
  <c r="AJ110" i="1"/>
  <c r="AI110" i="1"/>
  <c r="AY110" i="1"/>
  <c r="BA111" i="1"/>
  <c r="AO111" i="1"/>
  <c r="AY123" i="1"/>
  <c r="AN123" i="1"/>
  <c r="AM123" i="1"/>
  <c r="AX135" i="1"/>
  <c r="AL135" i="1"/>
  <c r="BC17" i="1"/>
  <c r="BC18" i="1"/>
  <c r="AI25" i="1"/>
  <c r="AY26" i="1"/>
  <c r="AC34" i="1"/>
  <c r="AX34" i="1"/>
  <c r="BD41" i="1"/>
  <c r="AM42" i="1"/>
  <c r="AQ68" i="1"/>
  <c r="AO70" i="1"/>
  <c r="AO87" i="1"/>
  <c r="BB89" i="1"/>
  <c r="AP89" i="1"/>
  <c r="AZ101" i="1"/>
  <c r="BA103" i="1"/>
  <c r="AY107" i="1"/>
  <c r="AW15" i="1"/>
  <c r="BA19" i="1"/>
  <c r="AX20" i="1"/>
  <c r="BC25" i="1"/>
  <c r="AZ26" i="1"/>
  <c r="E29" i="1"/>
  <c r="AA29" i="1" s="1"/>
  <c r="AQ29" i="1"/>
  <c r="AV31" i="1"/>
  <c r="AX35" i="1"/>
  <c r="AF40" i="1"/>
  <c r="J39" i="1"/>
  <c r="AF39" i="1" s="1"/>
  <c r="BB40" i="1"/>
  <c r="AJ41" i="1"/>
  <c r="BD43" i="1"/>
  <c r="AV43" i="1"/>
  <c r="AL45" i="1"/>
  <c r="AX55" i="1"/>
  <c r="AJ57" i="1"/>
  <c r="AP59" i="1"/>
  <c r="BA60" i="1"/>
  <c r="AN61" i="1"/>
  <c r="AR63" i="1"/>
  <c r="BD63" i="1"/>
  <c r="AL67" i="1"/>
  <c r="AW68" i="1"/>
  <c r="AP70" i="1"/>
  <c r="AN71" i="1"/>
  <c r="AZ71" i="1"/>
  <c r="AQ74" i="1"/>
  <c r="AO76" i="1"/>
  <c r="AY77" i="1"/>
  <c r="AN88" i="1"/>
  <c r="AQ89" i="1"/>
  <c r="BC89" i="1"/>
  <c r="AP90" i="1"/>
  <c r="C30" i="1"/>
  <c r="BA101" i="1"/>
  <c r="Z103" i="1"/>
  <c r="AP103" i="1"/>
  <c r="BC104" i="1"/>
  <c r="AQ104" i="1"/>
  <c r="BB107" i="1"/>
  <c r="AZ108" i="1"/>
  <c r="AR114" i="1"/>
  <c r="BD114" i="1"/>
  <c r="AD136" i="1"/>
  <c r="AC136" i="1"/>
  <c r="AI144" i="1"/>
  <c r="AH144" i="1"/>
  <c r="AR29" i="1"/>
  <c r="AV30" i="1"/>
  <c r="AW31" i="1"/>
  <c r="AX32" i="1"/>
  <c r="AZ34" i="1"/>
  <c r="AY35" i="1"/>
  <c r="AV39" i="1"/>
  <c r="AK41" i="1"/>
  <c r="AO42" i="1"/>
  <c r="AW43" i="1"/>
  <c r="BB44" i="1"/>
  <c r="AK57" i="1"/>
  <c r="AQ59" i="1"/>
  <c r="BB60" i="1"/>
  <c r="AY62" i="1"/>
  <c r="AJ63" i="1"/>
  <c r="BA65" i="1"/>
  <c r="AM67" i="1"/>
  <c r="AX68" i="1"/>
  <c r="BD69" i="1"/>
  <c r="BA71" i="1"/>
  <c r="BC75" i="1"/>
  <c r="BD75" i="1"/>
  <c r="AQ76" i="1"/>
  <c r="AZ77" i="1"/>
  <c r="BC103" i="1"/>
  <c r="BA108" i="1"/>
  <c r="AO108" i="1"/>
  <c r="BA116" i="1"/>
  <c r="AO116" i="1"/>
  <c r="AH40" i="1"/>
  <c r="L39" i="1"/>
  <c r="AI40" i="1"/>
  <c r="AX43" i="1"/>
  <c r="AZ62" i="1"/>
  <c r="BB65" i="1"/>
  <c r="BB71" i="1"/>
  <c r="BA77" i="1"/>
  <c r="AX87" i="1"/>
  <c r="BC101" i="1"/>
  <c r="AW106" i="1"/>
  <c r="AX107" i="1"/>
  <c r="AL107" i="1"/>
  <c r="Z108" i="1"/>
  <c r="AP108" i="1"/>
  <c r="BB108" i="1"/>
  <c r="AP135" i="1"/>
  <c r="AO135" i="1"/>
  <c r="BA135" i="1"/>
  <c r="BC142" i="1"/>
  <c r="AX142" i="1"/>
  <c r="AZ142" i="1"/>
  <c r="AI142" i="1"/>
  <c r="AW29" i="1"/>
  <c r="AX30" i="1"/>
  <c r="AY31" i="1"/>
  <c r="AH32" i="1"/>
  <c r="BB32" i="1"/>
  <c r="AG34" i="1"/>
  <c r="BA35" i="1"/>
  <c r="AY39" i="1"/>
  <c r="AJ40" i="1"/>
  <c r="AM41" i="1"/>
  <c r="AQ42" i="1"/>
  <c r="AD43" i="1"/>
  <c r="AP45" i="1"/>
  <c r="AM57" i="1"/>
  <c r="AX59" i="1"/>
  <c r="BA62" i="1"/>
  <c r="AL63" i="1"/>
  <c r="AR64" i="1"/>
  <c r="BC65" i="1"/>
  <c r="BD65" i="1"/>
  <c r="AQ67" i="1"/>
  <c r="AK69" i="1"/>
  <c r="AJ70" i="1"/>
  <c r="AV70" i="1"/>
  <c r="AN73" i="1"/>
  <c r="AW74" i="1"/>
  <c r="AK75" i="1"/>
  <c r="AV87" i="1"/>
  <c r="AV88" i="1"/>
  <c r="AJ90" i="1"/>
  <c r="AM105" i="1"/>
  <c r="AY106" i="1"/>
  <c r="AQ108" i="1"/>
  <c r="BC108" i="1"/>
  <c r="BA113" i="1"/>
  <c r="AO113" i="1"/>
  <c r="AQ116" i="1"/>
  <c r="BC116" i="1"/>
  <c r="AG117" i="1"/>
  <c r="AH117" i="1"/>
  <c r="AX133" i="1"/>
  <c r="BA133" i="1"/>
  <c r="AZ133" i="1"/>
  <c r="AI133" i="1"/>
  <c r="BC133" i="1"/>
  <c r="AK26" i="1"/>
  <c r="AX29" i="1"/>
  <c r="AY30" i="1"/>
  <c r="BC34" i="1"/>
  <c r="AK40" i="1"/>
  <c r="AN41" i="1"/>
  <c r="AE43" i="1"/>
  <c r="AZ43" i="1"/>
  <c r="BB55" i="1"/>
  <c r="BB62" i="1"/>
  <c r="AM63" i="1"/>
  <c r="AV64" i="1"/>
  <c r="BA68" i="1"/>
  <c r="AL69" i="1"/>
  <c r="AW70" i="1"/>
  <c r="BD71" i="1"/>
  <c r="AO73" i="1"/>
  <c r="AX74" i="1"/>
  <c r="AW76" i="1"/>
  <c r="AW87" i="1"/>
  <c r="AL87" i="1"/>
  <c r="AK87" i="1"/>
  <c r="BC87" i="1"/>
  <c r="AA101" i="1"/>
  <c r="BB106" i="1"/>
  <c r="AL137" i="1"/>
  <c r="AM137" i="1"/>
  <c r="AP138" i="1"/>
  <c r="AQ138" i="1"/>
  <c r="AY22" i="1"/>
  <c r="AX23" i="1"/>
  <c r="AL26" i="1"/>
  <c r="AY29" i="1"/>
  <c r="AE30" i="1"/>
  <c r="AI31" i="1"/>
  <c r="AF31" i="1"/>
  <c r="BA31" i="1"/>
  <c r="AI32" i="1"/>
  <c r="AI34" i="1"/>
  <c r="AH35" i="1"/>
  <c r="BC35" i="1"/>
  <c r="AO41" i="1"/>
  <c r="AV42" i="1"/>
  <c r="BA43" i="1"/>
  <c r="AH55" i="1"/>
  <c r="BD55" i="1"/>
  <c r="AJ61" i="1"/>
  <c r="AV61" i="1"/>
  <c r="AN63" i="1"/>
  <c r="AY64" i="1"/>
  <c r="AK65" i="1"/>
  <c r="AM69" i="1"/>
  <c r="AL70" i="1"/>
  <c r="AX70" i="1"/>
  <c r="AJ71" i="1"/>
  <c r="AP73" i="1"/>
  <c r="AZ74" i="1"/>
  <c r="AR77" i="1"/>
  <c r="BD77" i="1"/>
  <c r="AY88" i="1"/>
  <c r="AL90" i="1"/>
  <c r="AI103" i="1"/>
  <c r="AL104" i="1"/>
  <c r="AW105" i="1"/>
  <c r="AX106" i="1"/>
  <c r="BA107" i="1"/>
  <c r="AO107" i="1"/>
  <c r="BA110" i="1"/>
  <c r="AO110" i="1"/>
  <c r="AH136" i="1"/>
  <c r="AI136" i="1"/>
  <c r="BA30" i="1"/>
  <c r="AE39" i="1"/>
  <c r="AM40" i="1"/>
  <c r="BC43" i="1"/>
  <c r="BD62" i="1"/>
  <c r="AX64" i="1"/>
  <c r="AY70" i="1"/>
  <c r="AK71" i="1"/>
  <c r="AQ73" i="1"/>
  <c r="AY87" i="1"/>
  <c r="AI101" i="1"/>
  <c r="AZ137" i="1"/>
  <c r="AN137" i="1"/>
  <c r="AH141" i="1"/>
  <c r="AG141" i="1"/>
  <c r="AG39" i="1"/>
  <c r="AN40" i="1"/>
  <c r="AW45" i="1"/>
  <c r="AX61" i="1"/>
  <c r="BA64" i="1"/>
  <c r="AZ64" i="1"/>
  <c r="BD68" i="1"/>
  <c r="AZ76" i="1"/>
  <c r="BC107" i="1"/>
  <c r="AQ107" i="1"/>
  <c r="AJ114" i="1"/>
  <c r="AI114" i="1"/>
  <c r="AY114" i="1"/>
  <c r="BA115" i="1"/>
  <c r="AO115" i="1"/>
  <c r="BC118" i="1"/>
  <c r="AQ118" i="1"/>
  <c r="AG122" i="1"/>
  <c r="AF122" i="1"/>
  <c r="AE135" i="1"/>
  <c r="AV136" i="1"/>
  <c r="AJ136" i="1"/>
  <c r="AD140" i="1"/>
  <c r="AC140" i="1"/>
  <c r="BC30" i="1"/>
  <c r="AL32" i="1"/>
  <c r="AL34" i="1"/>
  <c r="AJ39" i="1"/>
  <c r="AO40" i="1"/>
  <c r="AY42" i="1"/>
  <c r="AJ43" i="1"/>
  <c r="AM55" i="1"/>
  <c r="AQ75" i="1"/>
  <c r="AH103" i="1"/>
  <c r="AW104" i="1"/>
  <c r="BA106" i="1"/>
  <c r="AO106" i="1"/>
  <c r="AR110" i="1"/>
  <c r="BD110" i="1"/>
  <c r="AH111" i="1"/>
  <c r="AB118" i="1"/>
  <c r="AH29" i="1"/>
  <c r="AI30" i="1"/>
  <c r="AL31" i="1"/>
  <c r="AP40" i="1"/>
  <c r="AL43" i="1"/>
  <c r="AQ44" i="1"/>
  <c r="AY45" i="1"/>
  <c r="BD59" i="1"/>
  <c r="AW63" i="1"/>
  <c r="AV63" i="1"/>
  <c r="AP65" i="1"/>
  <c r="AZ67" i="1"/>
  <c r="BB76" i="1"/>
  <c r="BB87" i="1"/>
  <c r="BA112" i="1"/>
  <c r="AO112" i="1"/>
  <c r="BC144" i="1"/>
  <c r="AQ144" i="1"/>
  <c r="AJ30" i="1"/>
  <c r="AM31" i="1"/>
  <c r="AN35" i="1"/>
  <c r="AR44" i="1"/>
  <c r="AZ45" i="1"/>
  <c r="AJ59" i="1"/>
  <c r="AP60" i="1"/>
  <c r="AL68" i="1"/>
  <c r="BC70" i="1"/>
  <c r="AQ71" i="1"/>
  <c r="AJ75" i="1"/>
  <c r="AV75" i="1"/>
  <c r="AV103" i="1"/>
  <c r="AQ103" i="1"/>
  <c r="BC106" i="1"/>
  <c r="AQ106" i="1"/>
  <c r="AP139" i="1"/>
  <c r="AO139" i="1"/>
  <c r="BA139" i="1"/>
  <c r="AB144" i="1"/>
  <c r="AR144" i="1"/>
  <c r="BD144" i="1"/>
  <c r="AX25" i="1"/>
  <c r="AN30" i="1"/>
  <c r="AO32" i="1"/>
  <c r="AP34" i="1"/>
  <c r="AP35" i="1"/>
  <c r="AM39" i="1"/>
  <c r="AZ41" i="1"/>
  <c r="AN43" i="1"/>
  <c r="AJ44" i="1"/>
  <c r="AV44" i="1"/>
  <c r="AP55" i="1"/>
  <c r="AN57" i="1"/>
  <c r="AZ57" i="1"/>
  <c r="AJ64" i="1"/>
  <c r="AP67" i="1"/>
  <c r="BB67" i="1"/>
  <c r="AL74" i="1"/>
  <c r="AO77" i="1"/>
  <c r="BD87" i="1"/>
  <c r="BA88" i="1"/>
  <c r="AP88" i="1"/>
  <c r="AO88" i="1"/>
  <c r="BD90" i="1"/>
  <c r="AV101" i="1"/>
  <c r="AQ101" i="1"/>
  <c r="AW103" i="1"/>
  <c r="AX104" i="1"/>
  <c r="BA105" i="1"/>
  <c r="AO105" i="1"/>
  <c r="AJ108" i="1"/>
  <c r="AW108" i="1"/>
  <c r="BA109" i="1"/>
  <c r="AO109" i="1"/>
  <c r="AQ112" i="1"/>
  <c r="BC112" i="1"/>
  <c r="BB138" i="1"/>
  <c r="AM30" i="1"/>
  <c r="BC61" i="1"/>
  <c r="AQ62" i="1"/>
  <c r="AV65" i="1"/>
  <c r="AX75" i="1"/>
  <c r="AX103" i="1"/>
  <c r="AP105" i="1"/>
  <c r="AM107" i="1"/>
  <c r="Z109" i="1"/>
  <c r="AP109" i="1"/>
  <c r="BB109" i="1"/>
  <c r="AW119" i="1"/>
  <c r="AK119" i="1"/>
  <c r="Z34" i="1"/>
  <c r="AO39" i="1"/>
  <c r="AL44" i="1"/>
  <c r="AX101" i="1"/>
  <c r="AZ104" i="1"/>
  <c r="BC105" i="1"/>
  <c r="AQ105" i="1"/>
  <c r="AA109" i="1"/>
  <c r="BA114" i="1"/>
  <c r="AO114" i="1"/>
  <c r="AR118" i="1"/>
  <c r="BA87" i="1"/>
  <c r="AX88" i="1"/>
  <c r="AL88" i="1"/>
  <c r="AB101" i="1"/>
  <c r="AR101" i="1"/>
  <c r="BD101" i="1"/>
  <c r="AB103" i="1"/>
  <c r="AR103" i="1"/>
  <c r="BD103" i="1"/>
  <c r="AB104" i="1"/>
  <c r="AR104" i="1"/>
  <c r="BD104" i="1"/>
  <c r="AB105" i="1"/>
  <c r="AR105" i="1"/>
  <c r="BD105" i="1"/>
  <c r="AB106" i="1"/>
  <c r="AR106" i="1"/>
  <c r="BD106" i="1"/>
  <c r="AB107" i="1"/>
  <c r="AR107" i="1"/>
  <c r="BD107" i="1"/>
  <c r="AB108" i="1"/>
  <c r="AR108" i="1"/>
  <c r="BD108" i="1"/>
  <c r="AH110" i="1"/>
  <c r="AX111" i="1"/>
  <c r="Z112" i="1"/>
  <c r="AP112" i="1"/>
  <c r="BB112" i="1"/>
  <c r="AH114" i="1"/>
  <c r="AX115" i="1"/>
  <c r="Z116" i="1"/>
  <c r="AP116" i="1"/>
  <c r="BB116" i="1"/>
  <c r="AG123" i="1"/>
  <c r="AF123" i="1"/>
  <c r="BD133" i="1"/>
  <c r="AR133" i="1"/>
  <c r="AQ136" i="1"/>
  <c r="BC138" i="1"/>
  <c r="AF141" i="1"/>
  <c r="AJ142" i="1"/>
  <c r="AV142" i="1"/>
  <c r="I34" i="1"/>
  <c r="AQ87" i="1"/>
  <c r="AK89" i="1"/>
  <c r="AW89" i="1"/>
  <c r="AV110" i="1"/>
  <c r="AZ111" i="1"/>
  <c r="AB112" i="1"/>
  <c r="AR112" i="1"/>
  <c r="BD112" i="1"/>
  <c r="AV114" i="1"/>
  <c r="AZ115" i="1"/>
  <c r="AB116" i="1"/>
  <c r="AR116" i="1"/>
  <c r="BD116" i="1"/>
  <c r="AY118" i="1"/>
  <c r="AX118" i="1"/>
  <c r="AI118" i="1"/>
  <c r="AG135" i="1"/>
  <c r="AK136" i="1"/>
  <c r="AX110" i="1"/>
  <c r="Z111" i="1"/>
  <c r="AP111" i="1"/>
  <c r="BB111" i="1"/>
  <c r="AH113" i="1"/>
  <c r="AX114" i="1"/>
  <c r="Z115" i="1"/>
  <c r="AP115" i="1"/>
  <c r="BB115" i="1"/>
  <c r="AP117" i="1"/>
  <c r="AW118" i="1"/>
  <c r="AK118" i="1"/>
  <c r="AL119" i="1"/>
  <c r="AW122" i="1"/>
  <c r="AK122" i="1"/>
  <c r="AO137" i="1"/>
  <c r="AE139" i="1"/>
  <c r="AE143" i="1"/>
  <c r="AD143" i="1"/>
  <c r="AJ109" i="1"/>
  <c r="AI109" i="1"/>
  <c r="AW109" i="1"/>
  <c r="AA111" i="1"/>
  <c r="AQ111" i="1"/>
  <c r="BC111" i="1"/>
  <c r="AJ113" i="1"/>
  <c r="AI113" i="1"/>
  <c r="AW113" i="1"/>
  <c r="AA115" i="1"/>
  <c r="AQ115" i="1"/>
  <c r="BC115" i="1"/>
  <c r="AW117" i="1"/>
  <c r="AV117" i="1"/>
  <c r="AI117" i="1"/>
  <c r="AQ117" i="1"/>
  <c r="AL118" i="1"/>
  <c r="AY119" i="1"/>
  <c r="AN119" i="1"/>
  <c r="AM119" i="1"/>
  <c r="AL122" i="1"/>
  <c r="AW123" i="1"/>
  <c r="AK123" i="1"/>
  <c r="BD138" i="1"/>
  <c r="AR138" i="1"/>
  <c r="AQ140" i="1"/>
  <c r="AZ110" i="1"/>
  <c r="AR111" i="1"/>
  <c r="BD111" i="1"/>
  <c r="AZ114" i="1"/>
  <c r="AR115" i="1"/>
  <c r="BD115" i="1"/>
  <c r="AY122" i="1"/>
  <c r="AN122" i="1"/>
  <c r="AM122" i="1"/>
  <c r="AV140" i="1"/>
  <c r="AJ140" i="1"/>
  <c r="AR140" i="1"/>
  <c r="AM141" i="1"/>
  <c r="AL141" i="1"/>
  <c r="AQ142" i="1"/>
  <c r="AP142" i="1"/>
  <c r="AL143" i="1"/>
  <c r="AV105" i="1"/>
  <c r="AV106" i="1"/>
  <c r="AV107" i="1"/>
  <c r="AV108" i="1"/>
  <c r="AX109" i="1"/>
  <c r="Z110" i="1"/>
  <c r="AP110" i="1"/>
  <c r="BB110" i="1"/>
  <c r="AH112" i="1"/>
  <c r="AX113" i="1"/>
  <c r="Z114" i="1"/>
  <c r="AP114" i="1"/>
  <c r="BB114" i="1"/>
  <c r="AH116" i="1"/>
  <c r="AX117" i="1"/>
  <c r="AV133" i="1"/>
  <c r="AM139" i="1"/>
  <c r="AZ141" i="1"/>
  <c r="AN141" i="1"/>
  <c r="BD142" i="1"/>
  <c r="AA110" i="1"/>
  <c r="AQ110" i="1"/>
  <c r="BC110" i="1"/>
  <c r="AJ112" i="1"/>
  <c r="AI112" i="1"/>
  <c r="AW112" i="1"/>
  <c r="AQ114" i="1"/>
  <c r="BC114" i="1"/>
  <c r="AJ116" i="1"/>
  <c r="AI116" i="1"/>
  <c r="AW116" i="1"/>
  <c r="AL133" i="1"/>
  <c r="AK133" i="1"/>
  <c r="AW133" i="1"/>
  <c r="AI138" i="1"/>
  <c r="AN139" i="1"/>
  <c r="AO141" i="1"/>
  <c r="Z113" i="1"/>
  <c r="AP113" i="1"/>
  <c r="BB113" i="1"/>
  <c r="AH115" i="1"/>
  <c r="AD119" i="1"/>
  <c r="AH137" i="1"/>
  <c r="AG137" i="1"/>
  <c r="AQ109" i="1"/>
  <c r="BC109" i="1"/>
  <c r="AJ111" i="1"/>
  <c r="AI111" i="1"/>
  <c r="AW111" i="1"/>
  <c r="AA113" i="1"/>
  <c r="AQ113" i="1"/>
  <c r="BC113" i="1"/>
  <c r="AJ115" i="1"/>
  <c r="AI115" i="1"/>
  <c r="AW115" i="1"/>
  <c r="AE118" i="1"/>
  <c r="AD118" i="1"/>
  <c r="AE119" i="1"/>
  <c r="AD122" i="1"/>
  <c r="AV138" i="1"/>
  <c r="AZ138" i="1"/>
  <c r="AR113" i="1"/>
  <c r="BD113" i="1"/>
  <c r="AC117" i="1"/>
  <c r="AB117" i="1"/>
  <c r="AR117" i="1"/>
  <c r="BD117" i="1"/>
  <c r="AL138" i="1"/>
  <c r="AK138" i="1"/>
  <c r="AW138" i="1"/>
  <c r="BA138" i="1"/>
  <c r="AN143" i="1"/>
  <c r="AZ143" i="1"/>
  <c r="AL145" i="1"/>
  <c r="AP146" i="1"/>
  <c r="AD147" i="1"/>
  <c r="AH148" i="1"/>
  <c r="AL149" i="1"/>
  <c r="AP150" i="1"/>
  <c r="AD151" i="1"/>
  <c r="AL155" i="1"/>
  <c r="AM145" i="1"/>
  <c r="AQ146" i="1"/>
  <c r="AX147" i="1"/>
  <c r="BB148" i="1"/>
  <c r="AM149" i="1"/>
  <c r="AQ150" i="1"/>
  <c r="AX151" i="1"/>
  <c r="BB154" i="1"/>
  <c r="AM155" i="1"/>
  <c r="AR142" i="1"/>
  <c r="AJ144" i="1"/>
  <c r="AN145" i="1"/>
  <c r="AR146" i="1"/>
  <c r="AY147" i="1"/>
  <c r="AJ148" i="1"/>
  <c r="BC148" i="1"/>
  <c r="AN149" i="1"/>
  <c r="AR150" i="1"/>
  <c r="AY151" i="1"/>
  <c r="AJ154" i="1"/>
  <c r="AN155" i="1"/>
  <c r="AV146" i="1"/>
  <c r="AZ147" i="1"/>
  <c r="BD148" i="1"/>
  <c r="AV150" i="1"/>
  <c r="AZ151" i="1"/>
  <c r="AK154" i="1"/>
  <c r="AO155" i="1"/>
  <c r="AW142" i="1"/>
  <c r="BA143" i="1"/>
  <c r="AW146" i="1"/>
  <c r="BA147" i="1"/>
  <c r="AW150" i="1"/>
  <c r="BA151" i="1"/>
  <c r="AL154" i="1"/>
  <c r="AP155" i="1"/>
  <c r="AJ101" i="1"/>
  <c r="AJ103" i="1"/>
  <c r="AL117" i="1"/>
  <c r="AN118" i="1"/>
  <c r="AI135" i="1"/>
  <c r="AM136" i="1"/>
  <c r="AQ137" i="1"/>
  <c r="AI139" i="1"/>
  <c r="AM140" i="1"/>
  <c r="AQ141" i="1"/>
  <c r="AI143" i="1"/>
  <c r="AM144" i="1"/>
  <c r="AQ145" i="1"/>
  <c r="AX146" i="1"/>
  <c r="AI147" i="1"/>
  <c r="AM148" i="1"/>
  <c r="AQ149" i="1"/>
  <c r="AX150" i="1"/>
  <c r="AI151" i="1"/>
  <c r="AM154" i="1"/>
  <c r="AQ155" i="1"/>
  <c r="AY133" i="1"/>
  <c r="BC135" i="1"/>
  <c r="AY138" i="1"/>
  <c r="BC139" i="1"/>
  <c r="AY142" i="1"/>
  <c r="BC143" i="1"/>
  <c r="AY146" i="1"/>
  <c r="BC147" i="1"/>
  <c r="AY150" i="1"/>
  <c r="BC151" i="1"/>
  <c r="AZ146" i="1"/>
  <c r="AZ150" i="1"/>
  <c r="BA146" i="1"/>
  <c r="BA150" i="1"/>
  <c r="AP154" i="1"/>
  <c r="AI146" i="1"/>
  <c r="AI150" i="1"/>
  <c r="AK142" i="1"/>
  <c r="AO143" i="1"/>
  <c r="AC144" i="1"/>
  <c r="AG145" i="1"/>
  <c r="AK146" i="1"/>
  <c r="AO147" i="1"/>
  <c r="AC148" i="1"/>
  <c r="AG149" i="1"/>
  <c r="AK150" i="1"/>
  <c r="AO151" i="1"/>
  <c r="BA137" i="1"/>
  <c r="BA141" i="1"/>
  <c r="BA145" i="1"/>
  <c r="BA149" i="1"/>
  <c r="AI137" i="1"/>
  <c r="AI141" i="1"/>
  <c r="AI145" i="1"/>
  <c r="AI149" i="1"/>
  <c r="AX154" i="1"/>
  <c r="AF34" i="1" l="1"/>
  <c r="AE34" i="1"/>
  <c r="AG26" i="1"/>
  <c r="AI39" i="1"/>
  <c r="AH39" i="1"/>
  <c r="AG23" i="1"/>
  <c r="AG17" i="1"/>
  <c r="AG14" i="1"/>
  <c r="K9" i="1"/>
  <c r="AI9" i="1"/>
  <c r="AH8" i="1"/>
  <c r="AC19" i="1"/>
  <c r="AA30" i="1"/>
  <c r="Z30" i="1"/>
  <c r="AE13" i="1"/>
  <c r="I8" i="1"/>
  <c r="AF8" i="1"/>
  <c r="AF13" i="1"/>
  <c r="AH10" i="1"/>
  <c r="K10" i="1"/>
  <c r="AH15" i="1"/>
  <c r="AH26" i="1"/>
  <c r="AI10" i="1"/>
  <c r="J9" i="1" l="1"/>
  <c r="AF23" i="1"/>
  <c r="AG20" i="1"/>
  <c r="AE8" i="1"/>
  <c r="AE25" i="1"/>
  <c r="AF26" i="1"/>
  <c r="J10" i="1"/>
  <c r="AF15" i="1"/>
  <c r="AF18" i="1"/>
  <c r="H8" i="1"/>
  <c r="AE22" i="1"/>
  <c r="AH20" i="1"/>
  <c r="AG10" i="1"/>
  <c r="AG15" i="1"/>
  <c r="AH9" i="1"/>
  <c r="G8" i="1" l="1"/>
  <c r="AC13" i="1"/>
  <c r="AD13" i="1"/>
  <c r="AA19" i="1"/>
  <c r="AF20" i="1"/>
  <c r="I9" i="1"/>
  <c r="AC25" i="1"/>
  <c r="AD8" i="1"/>
  <c r="AE17" i="1"/>
  <c r="I10" i="1"/>
  <c r="AE15" i="1"/>
  <c r="AF14" i="1"/>
  <c r="AD25" i="1"/>
  <c r="AE18" i="1"/>
  <c r="AB19" i="1"/>
  <c r="AE23" i="1"/>
  <c r="AF17" i="1"/>
  <c r="AF10" i="1"/>
  <c r="AC22" i="1"/>
  <c r="AD22" i="1"/>
  <c r="AG9" i="1"/>
  <c r="AD26" i="1" l="1"/>
  <c r="H9" i="1"/>
  <c r="AE9" i="1"/>
  <c r="AE26" i="1"/>
  <c r="AE14" i="1"/>
  <c r="Z19" i="1"/>
  <c r="AD18" i="1"/>
  <c r="AD23" i="1"/>
  <c r="AF9" i="1"/>
  <c r="H10" i="1"/>
  <c r="AE10" i="1"/>
  <c r="AB22" i="1"/>
  <c r="F8" i="1"/>
  <c r="AC8" i="1" s="1"/>
  <c r="E8" i="1" l="1"/>
  <c r="AA13" i="1"/>
  <c r="AB8" i="1"/>
  <c r="AB13" i="1"/>
  <c r="AD17" i="1"/>
  <c r="AB25" i="1"/>
  <c r="G10" i="1"/>
  <c r="AC15" i="1"/>
  <c r="AD9" i="1"/>
  <c r="G9" i="1"/>
  <c r="AD15" i="1"/>
  <c r="AD14" i="1"/>
  <c r="AD20" i="1"/>
  <c r="AC18" i="1"/>
  <c r="AE20" i="1"/>
  <c r="AC26" i="1"/>
  <c r="F10" i="1" l="1"/>
  <c r="Z25" i="1"/>
  <c r="AA18" i="1"/>
  <c r="AC10" i="1"/>
  <c r="AC23" i="1"/>
  <c r="AA25" i="1"/>
  <c r="AB18" i="1"/>
  <c r="C8" i="1"/>
  <c r="D8" i="1"/>
  <c r="Z8" i="1" s="1"/>
  <c r="Z13" i="1"/>
  <c r="AD10" i="1"/>
  <c r="F9" i="1"/>
  <c r="AC14" i="1"/>
  <c r="AC17" i="1"/>
  <c r="AB17" i="1" l="1"/>
  <c r="AC20" i="1"/>
  <c r="AA26" i="1"/>
  <c r="AB26" i="1"/>
  <c r="E9" i="1"/>
  <c r="AB9" i="1" s="1"/>
  <c r="AB14" i="1"/>
  <c r="Z18" i="1"/>
  <c r="AB23" i="1"/>
  <c r="AC9" i="1"/>
  <c r="E10" i="1"/>
  <c r="AA8" i="1"/>
  <c r="AB15" i="1"/>
  <c r="AB10" i="1"/>
  <c r="C9" i="1" l="1"/>
  <c r="Z14" i="1"/>
  <c r="D9" i="1"/>
  <c r="Z9" i="1" s="1"/>
  <c r="AA9" i="1"/>
  <c r="AA14" i="1"/>
  <c r="Z26" i="1"/>
  <c r="C10" i="1"/>
  <c r="D10" i="1"/>
  <c r="Z10" i="1" s="1"/>
  <c r="AA10" i="1"/>
  <c r="AB20" i="1"/>
  <c r="AA15" i="1"/>
  <c r="Z17" i="1"/>
  <c r="AA17" i="1"/>
  <c r="Z15" i="1" l="1"/>
  <c r="Z20" i="1"/>
  <c r="AA20" i="1"/>
</calcChain>
</file>

<file path=xl/sharedStrings.xml><?xml version="1.0" encoding="utf-8"?>
<sst xmlns="http://schemas.openxmlformats.org/spreadsheetml/2006/main" count="315" uniqueCount="71">
  <si>
    <t>California tourism summary (millions)</t>
  </si>
  <si>
    <t>California tourism summary (% change)</t>
  </si>
  <si>
    <t>California Tourism Summary (2019=100)</t>
  </si>
  <si>
    <t>Forecast  &gt;&gt;</t>
  </si>
  <si>
    <t>Total visits</t>
  </si>
  <si>
    <t>Business</t>
  </si>
  <si>
    <t>Leisure</t>
  </si>
  <si>
    <t>Domestic</t>
  </si>
  <si>
    <t>Total</t>
  </si>
  <si>
    <t>Day</t>
  </si>
  <si>
    <t>Overnight</t>
  </si>
  <si>
    <t>Paid accom.</t>
  </si>
  <si>
    <t>Unpaid accom.</t>
  </si>
  <si>
    <t>Gateway</t>
  </si>
  <si>
    <t>Rural/Other</t>
  </si>
  <si>
    <t>Fly</t>
  </si>
  <si>
    <t>Drive</t>
  </si>
  <si>
    <t>International</t>
  </si>
  <si>
    <t>Overseas</t>
  </si>
  <si>
    <t>Mexico</t>
  </si>
  <si>
    <t>Canada</t>
  </si>
  <si>
    <t>Total travel spending      (billions)</t>
  </si>
  <si>
    <t>Source: Tourism Economics; STR; Longwoods (domestic); OAG (air traffic); NTTO (international); Dean Runyan (spending); VisaVue; BTS</t>
  </si>
  <si>
    <t xml:space="preserve"> </t>
  </si>
  <si>
    <t>Annual domestic leisure trips to California (millions)</t>
  </si>
  <si>
    <t>Annual domestic leisure trips to California (% change)</t>
  </si>
  <si>
    <t>Annual domestic leisure trips to California (2019=100)</t>
  </si>
  <si>
    <t>California</t>
  </si>
  <si>
    <t>Western markets</t>
  </si>
  <si>
    <t>Arizona</t>
  </si>
  <si>
    <t>Colorado</t>
  </si>
  <si>
    <t>Nevada</t>
  </si>
  <si>
    <t>Oregon</t>
  </si>
  <si>
    <t>Utah</t>
  </si>
  <si>
    <t>Washington</t>
  </si>
  <si>
    <t>Rest of West</t>
  </si>
  <si>
    <t>Idaho</t>
  </si>
  <si>
    <t>Montana</t>
  </si>
  <si>
    <t>New Mexico</t>
  </si>
  <si>
    <t>Wyoming</t>
  </si>
  <si>
    <t>Rest of US</t>
  </si>
  <si>
    <t>Illinois</t>
  </si>
  <si>
    <t>New York</t>
  </si>
  <si>
    <t>Texas</t>
  </si>
  <si>
    <t>Source: Tourism Economics; STR; Longwoods (domestic); OAG (air traffic);  Dean Runyan (spending); VisaVue</t>
  </si>
  <si>
    <t>Annual domestic travel spending in California (billions)</t>
  </si>
  <si>
    <t>Annual domestic travel spending in California (% change)</t>
  </si>
  <si>
    <t>Annual domestic travel spending in California (2019=100)</t>
  </si>
  <si>
    <t>Annual international trips to California (thousands)</t>
  </si>
  <si>
    <t>Annual international trips to California (% change)</t>
  </si>
  <si>
    <t>Annual international trips to California (2019=100)</t>
  </si>
  <si>
    <t>China</t>
  </si>
  <si>
    <t>India</t>
  </si>
  <si>
    <t>Japan</t>
  </si>
  <si>
    <t>South Korea</t>
  </si>
  <si>
    <t>Australia</t>
  </si>
  <si>
    <t>United Kingdom</t>
  </si>
  <si>
    <t>Germany</t>
  </si>
  <si>
    <t>France</t>
  </si>
  <si>
    <t>Italy</t>
  </si>
  <si>
    <t>Nordics</t>
  </si>
  <si>
    <t>Brazil</t>
  </si>
  <si>
    <t>Middle East</t>
  </si>
  <si>
    <t>Land</t>
  </si>
  <si>
    <t>Air</t>
  </si>
  <si>
    <t>Rest of World</t>
  </si>
  <si>
    <t>Source: NTTO; STR; OAG (air traffic); BTS; VisaVue; Tourism Economics</t>
  </si>
  <si>
    <t>Annual international travel spending in California (billions)</t>
  </si>
  <si>
    <t>Annual international travel spending in California (% change)</t>
  </si>
  <si>
    <t>Annual international travel spending in California (2019=100)</t>
  </si>
  <si>
    <t>Source: NTTO; BEA; Tourism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</si>
</sst>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#,##0.0"/>
    <numFmt numFmtId="165" formatCode="0.0%"/>
    <numFmt numFmtId="166" formatCode="&quot;$&quot;#,##0.00"/>
    <numFmt numFmtId="167" formatCode="&quot;$&quot;#,##0"/>
    <numFmt numFmtId="168" formatCode="0.0"/>
    <numFmt numFmtId="169" formatCode="_(&quot;$&quot;* #,##0_);_(&quot;$&quot;* \(#,##0\);_(&quot;$&quot;* &quot;-&quot;??_);_(@_)"/>
    <numFmt numFmtId="170" formatCode="&quot;$&quot;#,##0.0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7"/>
      <color theme="0" tint="-0.49998474074526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1" xfId="0" applyFont="1" applyFill="1" applyBorder="1"/>
    <xf numFmtId="0" fontId="4" fillId="3" borderId="1" xfId="0" applyFont="1" applyFill="1" applyBorder="1"/>
    <xf numFmtId="0" fontId="4" fillId="2" borderId="0" xfId="0" applyFont="1" applyFill="1"/>
    <xf numFmtId="0" fontId="3" fillId="3" borderId="0" xfId="0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9" fontId="4" fillId="2" borderId="0" xfId="2" applyFont="1" applyFill="1"/>
    <xf numFmtId="9" fontId="4" fillId="3" borderId="0" xfId="2" applyFont="1" applyFill="1"/>
    <xf numFmtId="1" fontId="4" fillId="2" borderId="0" xfId="2" applyNumberFormat="1" applyFont="1" applyFill="1"/>
    <xf numFmtId="1" fontId="4" fillId="3" borderId="0" xfId="2" applyNumberFormat="1" applyFont="1" applyFill="1"/>
    <xf numFmtId="3" fontId="4" fillId="2" borderId="0" xfId="0" applyNumberFormat="1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left" indent="1"/>
    </xf>
    <xf numFmtId="164" fontId="3" fillId="3" borderId="0" xfId="0" applyNumberFormat="1" applyFont="1" applyFill="1"/>
    <xf numFmtId="9" fontId="3" fillId="2" borderId="0" xfId="2" applyFont="1" applyFill="1"/>
    <xf numFmtId="9" fontId="3" fillId="3" borderId="0" xfId="2" applyFont="1" applyFill="1"/>
    <xf numFmtId="1" fontId="3" fillId="2" borderId="0" xfId="2" applyNumberFormat="1" applyFont="1" applyFill="1"/>
    <xf numFmtId="1" fontId="3" fillId="3" borderId="0" xfId="2" applyNumberFormat="1" applyFont="1" applyFill="1"/>
    <xf numFmtId="165" fontId="3" fillId="2" borderId="0" xfId="2" applyNumberFormat="1" applyFont="1" applyFill="1"/>
    <xf numFmtId="3" fontId="3" fillId="2" borderId="0" xfId="0" applyNumberFormat="1" applyFont="1" applyFill="1"/>
    <xf numFmtId="3" fontId="3" fillId="3" borderId="0" xfId="0" applyNumberFormat="1" applyFont="1" applyFill="1"/>
    <xf numFmtId="9" fontId="3" fillId="2" borderId="0" xfId="0" applyNumberFormat="1" applyFont="1" applyFill="1"/>
    <xf numFmtId="9" fontId="3" fillId="3" borderId="0" xfId="0" applyNumberFormat="1" applyFont="1" applyFill="1"/>
    <xf numFmtId="0" fontId="4" fillId="2" borderId="0" xfId="0" applyFont="1" applyFill="1" applyAlignment="1">
      <alignment horizontal="left" indent="1"/>
    </xf>
    <xf numFmtId="0" fontId="6" fillId="4" borderId="0" xfId="3" applyFont="1" applyFill="1" applyAlignment="1">
      <alignment horizontal="left" indent="2"/>
    </xf>
    <xf numFmtId="0" fontId="5" fillId="4" borderId="0" xfId="3" applyFill="1" applyAlignment="1">
      <alignment horizontal="left" indent="3"/>
    </xf>
    <xf numFmtId="0" fontId="5" fillId="4" borderId="0" xfId="3" applyFill="1" applyAlignment="1">
      <alignment horizontal="left" indent="4"/>
    </xf>
    <xf numFmtId="0" fontId="4" fillId="2" borderId="1" xfId="0" applyFont="1" applyFill="1" applyBorder="1" applyAlignment="1">
      <alignment horizontal="left" inden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9" fontId="3" fillId="2" borderId="1" xfId="0" applyNumberFormat="1" applyFont="1" applyFill="1" applyBorder="1"/>
    <xf numFmtId="9" fontId="3" fillId="3" borderId="1" xfId="0" applyNumberFormat="1" applyFont="1" applyFill="1" applyBorder="1"/>
    <xf numFmtId="0" fontId="4" fillId="3" borderId="1" xfId="0" applyFont="1" applyFill="1" applyBorder="1" applyAlignment="1">
      <alignment horizontal="left" indent="1"/>
    </xf>
    <xf numFmtId="165" fontId="3" fillId="2" borderId="0" xfId="2" applyNumberFormat="1" applyFont="1" applyFill="1" applyBorder="1"/>
    <xf numFmtId="165" fontId="3" fillId="3" borderId="0" xfId="2" applyNumberFormat="1" applyFont="1" applyFill="1"/>
    <xf numFmtId="166" fontId="4" fillId="2" borderId="0" xfId="0" applyNumberFormat="1" applyFont="1" applyFill="1"/>
    <xf numFmtId="167" fontId="4" fillId="2" borderId="0" xfId="0" applyNumberFormat="1" applyFont="1" applyFill="1"/>
    <xf numFmtId="167" fontId="4" fillId="3" borderId="0" xfId="0" applyNumberFormat="1" applyFont="1" applyFill="1"/>
    <xf numFmtId="0" fontId="6" fillId="4" borderId="0" xfId="3" applyFont="1" applyFill="1" applyAlignment="1">
      <alignment horizontal="left" indent="1"/>
    </xf>
    <xf numFmtId="166" fontId="3" fillId="2" borderId="0" xfId="1" applyNumberFormat="1" applyFont="1" applyFill="1"/>
    <xf numFmtId="167" fontId="3" fillId="2" borderId="0" xfId="1" applyNumberFormat="1" applyFont="1" applyFill="1"/>
    <xf numFmtId="167" fontId="3" fillId="3" borderId="0" xfId="1" applyNumberFormat="1" applyFont="1" applyFill="1"/>
    <xf numFmtId="0" fontId="5" fillId="4" borderId="0" xfId="3" applyFill="1" applyAlignment="1">
      <alignment horizontal="left" indent="2"/>
    </xf>
    <xf numFmtId="3" fontId="7" fillId="2" borderId="0" xfId="0" applyNumberFormat="1" applyFont="1" applyFill="1"/>
    <xf numFmtId="167" fontId="4" fillId="2" borderId="0" xfId="1" applyNumberFormat="1" applyFont="1" applyFill="1"/>
    <xf numFmtId="167" fontId="4" fillId="3" borderId="0" xfId="1" applyNumberFormat="1" applyFont="1" applyFill="1"/>
    <xf numFmtId="9" fontId="7" fillId="2" borderId="0" xfId="0" applyNumberFormat="1" applyFont="1" applyFill="1"/>
    <xf numFmtId="0" fontId="3" fillId="2" borderId="1" xfId="0" applyFont="1" applyFill="1" applyBorder="1"/>
    <xf numFmtId="0" fontId="3" fillId="3" borderId="1" xfId="0" applyFont="1" applyFill="1" applyBorder="1"/>
    <xf numFmtId="0" fontId="8" fillId="2" borderId="2" xfId="0" applyFont="1" applyFill="1" applyBorder="1"/>
    <xf numFmtId="0" fontId="8" fillId="2" borderId="0" xfId="0" applyFont="1" applyFill="1"/>
    <xf numFmtId="0" fontId="6" fillId="4" borderId="0" xfId="3" applyFont="1" applyFill="1"/>
    <xf numFmtId="168" fontId="6" fillId="4" borderId="0" xfId="3" applyNumberFormat="1" applyFont="1" applyFill="1"/>
    <xf numFmtId="168" fontId="6" fillId="2" borderId="0" xfId="3" applyNumberFormat="1" applyFont="1" applyFill="1"/>
    <xf numFmtId="168" fontId="6" fillId="3" borderId="0" xfId="3" applyNumberFormat="1" applyFont="1" applyFill="1"/>
    <xf numFmtId="165" fontId="4" fillId="2" borderId="0" xfId="2" applyNumberFormat="1" applyFont="1" applyFill="1"/>
    <xf numFmtId="0" fontId="9" fillId="4" borderId="0" xfId="3" applyFont="1" applyFill="1"/>
    <xf numFmtId="168" fontId="4" fillId="2" borderId="0" xfId="0" applyNumberFormat="1" applyFont="1" applyFill="1"/>
    <xf numFmtId="168" fontId="4" fillId="3" borderId="0" xfId="0" applyNumberFormat="1" applyFont="1" applyFill="1"/>
    <xf numFmtId="168" fontId="3" fillId="2" borderId="0" xfId="0" applyNumberFormat="1" applyFont="1" applyFill="1"/>
    <xf numFmtId="168" fontId="3" fillId="3" borderId="0" xfId="0" applyNumberFormat="1" applyFont="1" applyFill="1"/>
    <xf numFmtId="0" fontId="10" fillId="4" borderId="1" xfId="3" applyFont="1" applyFill="1" applyBorder="1"/>
    <xf numFmtId="0" fontId="6" fillId="4" borderId="1" xfId="3" applyFont="1" applyFill="1" applyBorder="1"/>
    <xf numFmtId="167" fontId="3" fillId="2" borderId="0" xfId="0" applyNumberFormat="1" applyFont="1" applyFill="1"/>
    <xf numFmtId="167" fontId="3" fillId="3" borderId="0" xfId="0" applyNumberFormat="1" applyFont="1" applyFill="1"/>
    <xf numFmtId="3" fontId="4" fillId="3" borderId="0" xfId="0" applyNumberFormat="1" applyFont="1" applyFill="1"/>
    <xf numFmtId="3" fontId="7" fillId="3" borderId="0" xfId="0" applyNumberFormat="1" applyFont="1" applyFill="1"/>
    <xf numFmtId="0" fontId="7" fillId="2" borderId="0" xfId="0" applyFont="1" applyFill="1" applyAlignment="1">
      <alignment horizontal="left" indent="2"/>
    </xf>
    <xf numFmtId="9" fontId="7" fillId="2" borderId="0" xfId="2" applyFont="1" applyFill="1"/>
    <xf numFmtId="9" fontId="7" fillId="3" borderId="0" xfId="2" applyFont="1" applyFill="1"/>
    <xf numFmtId="1" fontId="7" fillId="2" borderId="0" xfId="2" applyNumberFormat="1" applyFont="1" applyFill="1"/>
    <xf numFmtId="1" fontId="7" fillId="3" borderId="0" xfId="2" applyNumberFormat="1" applyFont="1" applyFill="1"/>
    <xf numFmtId="165" fontId="3" fillId="2" borderId="1" xfId="2" applyNumberFormat="1" applyFont="1" applyFill="1" applyBorder="1"/>
    <xf numFmtId="9" fontId="3" fillId="2" borderId="1" xfId="2" applyFont="1" applyFill="1" applyBorder="1"/>
    <xf numFmtId="9" fontId="3" fillId="3" borderId="1" xfId="2" applyFont="1" applyFill="1" applyBorder="1"/>
    <xf numFmtId="9" fontId="3" fillId="2" borderId="0" xfId="2" applyFont="1" applyFill="1" applyBorder="1"/>
    <xf numFmtId="1" fontId="3" fillId="2" borderId="1" xfId="2" applyNumberFormat="1" applyFont="1" applyFill="1" applyBorder="1"/>
    <xf numFmtId="1" fontId="3" fillId="3" borderId="1" xfId="2" applyNumberFormat="1" applyFont="1" applyFill="1" applyBorder="1"/>
    <xf numFmtId="0" fontId="4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/>
    </xf>
    <xf numFmtId="169" fontId="4" fillId="2" borderId="0" xfId="1" applyNumberFormat="1" applyFont="1" applyFill="1"/>
    <xf numFmtId="170" fontId="4" fillId="2" borderId="0" xfId="1" applyNumberFormat="1" applyFont="1" applyFill="1"/>
    <xf numFmtId="170" fontId="4" fillId="3" borderId="0" xfId="1" applyNumberFormat="1" applyFont="1" applyFill="1"/>
    <xf numFmtId="169" fontId="3" fillId="2" borderId="0" xfId="1" applyNumberFormat="1" applyFont="1" applyFill="1"/>
    <xf numFmtId="170" fontId="3" fillId="2" borderId="0" xfId="1" applyNumberFormat="1" applyFont="1" applyFill="1"/>
    <xf numFmtId="170" fontId="3" fillId="3" borderId="0" xfId="1" applyNumberFormat="1" applyFont="1" applyFill="1"/>
    <xf numFmtId="169" fontId="7" fillId="2" borderId="0" xfId="1" applyNumberFormat="1" applyFont="1" applyFill="1"/>
    <xf numFmtId="170" fontId="7" fillId="2" borderId="0" xfId="1" applyNumberFormat="1" applyFont="1" applyFill="1"/>
    <xf numFmtId="170" fontId="7" fillId="3" borderId="0" xfId="1" applyNumberFormat="1" applyFont="1" applyFill="1"/>
    <xf numFmtId="170" fontId="3" fillId="2" borderId="1" xfId="0" applyNumberFormat="1" applyFont="1" applyFill="1" applyBorder="1"/>
    <xf numFmtId="170" fontId="3" fillId="3" borderId="1" xfId="0" applyNumberFormat="1" applyFont="1" applyFill="1" applyBorder="1"/>
    <xf numFmtId="0" fontId="3" fillId="2" borderId="2" xfId="0" applyFont="1" applyFill="1" applyBorder="1"/>
    <xf numFmtId="170" fontId="3" fillId="2" borderId="0" xfId="0" applyNumberFormat="1" applyFont="1" applyFill="1"/>
    <xf numFmtId="170" fontId="3" fillId="3" borderId="0" xfId="0" applyNumberFormat="1" applyFont="1" applyFill="1"/>
    <xf numFmtId="1" fontId="3" fillId="2" borderId="2" xfId="0" applyNumberFormat="1" applyFont="1" applyFill="1" applyBorder="1"/>
    <xf numFmtId="1" fontId="3" fillId="2" borderId="0" xfId="0" applyNumberFormat="1" applyFont="1" applyFill="1"/>
    <xf numFmtId="0" fontId="2" fillId="2" borderId="0" xfId="0" applyFont="1" applyFill="1" applyAlignment="1">
      <alignment horizontal="left"/>
    </xf>
    <xf numFmtId="0" fontId="6" fillId="4" borderId="0" xfId="3" applyFont="1" applyFill="1" applyAlignment="1">
      <alignment vertical="top" wrapText="1"/>
    </xf>
    <xf numFmtId="0" fontId="8" fillId="2" borderId="2" xfId="0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2" xfId="3" xr:uid="{1A5C4DF1-8EA7-4C21-890B-44A43AB1B7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9699-F275-430C-8487-9F5B0A304333}">
  <dimension ref="A3:BO157"/>
  <sheetViews>
    <sheetView tabSelected="1" zoomScale="80" zoomScaleNormal="80" workbookViewId="0">
      <selection activeCell="T4" sqref="T4"/>
    </sheetView>
  </sheetViews>
  <sheetFormatPr defaultColWidth="8.88671875" defaultRowHeight="12.5" outlineLevelRow="1" outlineLevelCol="1" x14ac:dyDescent="0.25"/>
  <cols>
    <col min="1" max="1" width="8.88671875" style="2"/>
    <col min="2" max="2" width="25.77734375" style="2" customWidth="1"/>
    <col min="3" max="4" width="8.88671875" style="2" hidden="1" customWidth="1" outlineLevel="1"/>
    <col min="5" max="12" width="10.77734375" style="2" hidden="1" customWidth="1" outlineLevel="1"/>
    <col min="13" max="13" width="7.88671875" style="2" customWidth="1" collapsed="1"/>
    <col min="14" max="22" width="7.88671875" style="2" customWidth="1"/>
    <col min="23" max="24" width="3.6640625" style="2" customWidth="1"/>
    <col min="25" max="25" width="25.77734375" style="2" customWidth="1"/>
    <col min="26" max="32" width="8.88671875" style="2" hidden="1" customWidth="1" outlineLevel="1"/>
    <col min="33" max="33" width="8.88671875" style="2" hidden="1" customWidth="1" outlineLevel="1" collapsed="1"/>
    <col min="34" max="35" width="8.88671875" style="2" hidden="1" customWidth="1" outlineLevel="1"/>
    <col min="36" max="36" width="7.109375" style="2" customWidth="1" collapsed="1"/>
    <col min="37" max="44" width="7.109375" style="2" customWidth="1"/>
    <col min="45" max="46" width="3.6640625" style="2" customWidth="1"/>
    <col min="47" max="47" width="25.77734375" style="2" customWidth="1"/>
    <col min="48" max="56" width="6.6640625" style="2" customWidth="1"/>
    <col min="57" max="58" width="5.77734375" style="2" customWidth="1"/>
    <col min="59" max="16384" width="8.88671875" style="2"/>
  </cols>
  <sheetData>
    <row r="3" spans="2:63" ht="15.5" x14ac:dyDescent="0.35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"/>
      <c r="U3" s="1"/>
      <c r="V3" s="1"/>
      <c r="Y3" s="101" t="s">
        <v>1</v>
      </c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"/>
      <c r="AQ3" s="1"/>
      <c r="AR3" s="1"/>
      <c r="AS3" s="1"/>
      <c r="AU3" s="101" t="s">
        <v>2</v>
      </c>
      <c r="AV3" s="101"/>
      <c r="AW3" s="101"/>
      <c r="AX3" s="101"/>
      <c r="AY3" s="101"/>
      <c r="AZ3" s="101"/>
      <c r="BA3" s="101"/>
      <c r="BB3" s="1"/>
      <c r="BC3" s="1"/>
      <c r="BD3" s="1"/>
    </row>
    <row r="4" spans="2:63" ht="15.5" x14ac:dyDescent="0.35">
      <c r="Q4" s="3" t="s">
        <v>3</v>
      </c>
      <c r="AK4" s="3"/>
      <c r="AM4" s="3" t="s">
        <v>3</v>
      </c>
      <c r="AV4" s="4"/>
      <c r="AW4" s="4"/>
      <c r="AX4" s="4"/>
      <c r="AY4" s="3" t="s">
        <v>3</v>
      </c>
      <c r="AZ4" s="4"/>
      <c r="BA4" s="4"/>
      <c r="BB4" s="4"/>
      <c r="BC4" s="4"/>
      <c r="BD4" s="4"/>
      <c r="BE4" s="4"/>
      <c r="BF4" s="4"/>
    </row>
    <row r="5" spans="2:63" ht="4" customHeight="1" x14ac:dyDescent="0.35">
      <c r="B5" s="4"/>
      <c r="Y5" s="4"/>
      <c r="AU5" s="4"/>
    </row>
    <row r="6" spans="2:63" ht="13" x14ac:dyDescent="0.3">
      <c r="C6" s="5">
        <v>2009</v>
      </c>
      <c r="D6" s="5">
        <f>C6+1</f>
        <v>2010</v>
      </c>
      <c r="E6" s="5">
        <f t="shared" ref="E6:Q6" si="0">D6+1</f>
        <v>2011</v>
      </c>
      <c r="F6" s="5">
        <f t="shared" si="0"/>
        <v>2012</v>
      </c>
      <c r="G6" s="5">
        <f t="shared" si="0"/>
        <v>2013</v>
      </c>
      <c r="H6" s="5">
        <f t="shared" si="0"/>
        <v>2014</v>
      </c>
      <c r="I6" s="5">
        <f t="shared" si="0"/>
        <v>2015</v>
      </c>
      <c r="J6" s="5">
        <f t="shared" si="0"/>
        <v>2016</v>
      </c>
      <c r="K6" s="5">
        <f t="shared" si="0"/>
        <v>2017</v>
      </c>
      <c r="L6" s="5">
        <f t="shared" si="0"/>
        <v>2018</v>
      </c>
      <c r="M6" s="5">
        <f t="shared" si="0"/>
        <v>2019</v>
      </c>
      <c r="N6" s="5">
        <f t="shared" si="0"/>
        <v>2020</v>
      </c>
      <c r="O6" s="5">
        <f t="shared" si="0"/>
        <v>2021</v>
      </c>
      <c r="P6" s="5">
        <f t="shared" si="0"/>
        <v>2022</v>
      </c>
      <c r="Q6" s="6">
        <f t="shared" si="0"/>
        <v>2023</v>
      </c>
      <c r="R6" s="6">
        <f>Q6+1</f>
        <v>2024</v>
      </c>
      <c r="S6" s="6">
        <f>R6+1</f>
        <v>2025</v>
      </c>
      <c r="T6" s="6">
        <f>S6+1</f>
        <v>2026</v>
      </c>
      <c r="U6" s="6">
        <f>T6+1</f>
        <v>2027</v>
      </c>
      <c r="V6" s="6">
        <f>U6+1</f>
        <v>2028</v>
      </c>
      <c r="Z6" s="5">
        <v>2010</v>
      </c>
      <c r="AA6" s="5">
        <f t="shared" ref="AA6:AM6" si="1">Z6+1</f>
        <v>2011</v>
      </c>
      <c r="AB6" s="5">
        <f t="shared" si="1"/>
        <v>2012</v>
      </c>
      <c r="AC6" s="5">
        <f t="shared" si="1"/>
        <v>2013</v>
      </c>
      <c r="AD6" s="5">
        <f t="shared" si="1"/>
        <v>2014</v>
      </c>
      <c r="AE6" s="5">
        <f t="shared" si="1"/>
        <v>2015</v>
      </c>
      <c r="AF6" s="5">
        <f t="shared" si="1"/>
        <v>2016</v>
      </c>
      <c r="AG6" s="5">
        <f t="shared" si="1"/>
        <v>2017</v>
      </c>
      <c r="AH6" s="5">
        <f t="shared" si="1"/>
        <v>2018</v>
      </c>
      <c r="AI6" s="5">
        <f t="shared" si="1"/>
        <v>2019</v>
      </c>
      <c r="AJ6" s="5">
        <f t="shared" si="1"/>
        <v>2020</v>
      </c>
      <c r="AK6" s="5">
        <f t="shared" si="1"/>
        <v>2021</v>
      </c>
      <c r="AL6" s="5">
        <f t="shared" si="1"/>
        <v>2022</v>
      </c>
      <c r="AM6" s="6">
        <f t="shared" si="1"/>
        <v>2023</v>
      </c>
      <c r="AN6" s="6">
        <f>AM6+1</f>
        <v>2024</v>
      </c>
      <c r="AO6" s="6">
        <f>AN6+1</f>
        <v>2025</v>
      </c>
      <c r="AP6" s="6">
        <f>AO6+1</f>
        <v>2026</v>
      </c>
      <c r="AQ6" s="6">
        <f>AP6+1</f>
        <v>2027</v>
      </c>
      <c r="AR6" s="6">
        <f>AQ6+1</f>
        <v>2028</v>
      </c>
      <c r="AS6" s="7"/>
      <c r="AV6" s="5">
        <v>2020</v>
      </c>
      <c r="AW6" s="5">
        <f t="shared" ref="AW6:BD6" si="2">AV6+1</f>
        <v>2021</v>
      </c>
      <c r="AX6" s="5">
        <f t="shared" si="2"/>
        <v>2022</v>
      </c>
      <c r="AY6" s="6">
        <f t="shared" si="2"/>
        <v>2023</v>
      </c>
      <c r="AZ6" s="6">
        <f t="shared" si="2"/>
        <v>2024</v>
      </c>
      <c r="BA6" s="6">
        <f t="shared" si="2"/>
        <v>2025</v>
      </c>
      <c r="BB6" s="6">
        <f t="shared" si="2"/>
        <v>2026</v>
      </c>
      <c r="BC6" s="6">
        <f t="shared" si="2"/>
        <v>2027</v>
      </c>
      <c r="BD6" s="6">
        <f t="shared" si="2"/>
        <v>2028</v>
      </c>
      <c r="BE6" s="7"/>
      <c r="BF6" s="7"/>
    </row>
    <row r="7" spans="2:63" ht="4" customHeight="1" x14ac:dyDescent="0.25">
      <c r="Q7" s="8"/>
      <c r="R7" s="8"/>
      <c r="S7" s="8"/>
      <c r="T7" s="8"/>
      <c r="U7" s="8"/>
      <c r="V7" s="8"/>
      <c r="AM7" s="8"/>
      <c r="AN7" s="8"/>
      <c r="AO7" s="8"/>
      <c r="AP7" s="8"/>
      <c r="AQ7" s="8"/>
      <c r="AR7" s="8"/>
      <c r="AY7" s="8"/>
      <c r="AZ7" s="8"/>
      <c r="BA7" s="8"/>
      <c r="BB7" s="8"/>
      <c r="BC7" s="8"/>
      <c r="BD7" s="8"/>
    </row>
    <row r="8" spans="2:63" ht="13" x14ac:dyDescent="0.3">
      <c r="B8" s="7" t="s">
        <v>4</v>
      </c>
      <c r="C8" s="9">
        <f t="shared" ref="C8:L8" si="3">C13+C29</f>
        <v>194.93855341132067</v>
      </c>
      <c r="D8" s="9">
        <f t="shared" si="3"/>
        <v>212.57175277144111</v>
      </c>
      <c r="E8" s="9">
        <f t="shared" si="3"/>
        <v>222.817953208056</v>
      </c>
      <c r="F8" s="9">
        <f t="shared" si="3"/>
        <v>229.73707319530772</v>
      </c>
      <c r="G8" s="9">
        <f t="shared" si="3"/>
        <v>243.08526250658534</v>
      </c>
      <c r="H8" s="9">
        <f t="shared" si="3"/>
        <v>251.3825266036597</v>
      </c>
      <c r="I8" s="9">
        <f t="shared" si="3"/>
        <v>263.88857278127216</v>
      </c>
      <c r="J8" s="9">
        <f t="shared" si="3"/>
        <v>268.8947995322207</v>
      </c>
      <c r="K8" s="9">
        <f t="shared" si="3"/>
        <v>273.59260681767392</v>
      </c>
      <c r="L8" s="9">
        <f t="shared" si="3"/>
        <v>281.47325492695836</v>
      </c>
      <c r="M8" s="9">
        <v>285.56365785660057</v>
      </c>
      <c r="N8" s="9">
        <v>140.64816367714431</v>
      </c>
      <c r="O8" s="9">
        <v>213.43226572850097</v>
      </c>
      <c r="P8" s="9">
        <v>259.0913483786245</v>
      </c>
      <c r="Q8" s="10">
        <v>269.83001057524979</v>
      </c>
      <c r="R8" s="10">
        <v>280.54251898663398</v>
      </c>
      <c r="S8" s="10">
        <v>289.14350096142425</v>
      </c>
      <c r="T8" s="10">
        <v>297.73027360012122</v>
      </c>
      <c r="U8" s="10">
        <v>306.84814332900663</v>
      </c>
      <c r="V8" s="10">
        <v>314.9210981144974</v>
      </c>
      <c r="Y8" s="7" t="s">
        <v>4</v>
      </c>
      <c r="Z8" s="11">
        <f t="shared" ref="Z8:AO10" si="4">D8/C8-1</f>
        <v>9.0455166777165807E-2</v>
      </c>
      <c r="AA8" s="11">
        <f t="shared" si="4"/>
        <v>4.8201138218169959E-2</v>
      </c>
      <c r="AB8" s="11">
        <f t="shared" si="4"/>
        <v>3.1052793940670398E-2</v>
      </c>
      <c r="AC8" s="11">
        <f t="shared" si="4"/>
        <v>5.8102025613993247E-2</v>
      </c>
      <c r="AD8" s="11">
        <f t="shared" si="4"/>
        <v>3.4133143291027679E-2</v>
      </c>
      <c r="AE8" s="11">
        <f t="shared" si="4"/>
        <v>4.9749067075493425E-2</v>
      </c>
      <c r="AF8" s="11">
        <f t="shared" si="4"/>
        <v>1.897098725490487E-2</v>
      </c>
      <c r="AG8" s="11">
        <f t="shared" si="4"/>
        <v>1.7470800081019533E-2</v>
      </c>
      <c r="AH8" s="11">
        <f t="shared" si="4"/>
        <v>2.8804316757492732E-2</v>
      </c>
      <c r="AI8" s="11">
        <f t="shared" si="4"/>
        <v>1.4532119332984816E-2</v>
      </c>
      <c r="AJ8" s="11">
        <f t="shared" si="4"/>
        <v>-0.50747176747619416</v>
      </c>
      <c r="AK8" s="11">
        <f t="shared" si="4"/>
        <v>0.51749059602677394</v>
      </c>
      <c r="AL8" s="11">
        <f t="shared" si="4"/>
        <v>0.21392774187294017</v>
      </c>
      <c r="AM8" s="12">
        <f t="shared" si="4"/>
        <v>4.1447397853410006E-2</v>
      </c>
      <c r="AN8" s="12">
        <f t="shared" si="4"/>
        <v>3.9700952420178348E-2</v>
      </c>
      <c r="AO8" s="12">
        <f t="shared" si="4"/>
        <v>3.065839005744464E-2</v>
      </c>
      <c r="AP8" s="12">
        <f t="shared" ref="AJ8:AR10" si="5">T8/S8-1</f>
        <v>2.9697270075741855E-2</v>
      </c>
      <c r="AQ8" s="12">
        <f t="shared" si="5"/>
        <v>3.062459728610456E-2</v>
      </c>
      <c r="AR8" s="12">
        <f t="shared" si="5"/>
        <v>2.6309283471319E-2</v>
      </c>
      <c r="AS8" s="11"/>
      <c r="AU8" s="7" t="s">
        <v>4</v>
      </c>
      <c r="AV8" s="13">
        <f t="shared" ref="AV8:BD10" si="6">100*N8/$M8</f>
        <v>49.252823252380587</v>
      </c>
      <c r="AW8" s="13">
        <f t="shared" si="6"/>
        <v>74.740696113256362</v>
      </c>
      <c r="AX8" s="13">
        <f t="shared" si="6"/>
        <v>90.72980445877694</v>
      </c>
      <c r="AY8" s="14">
        <f t="shared" si="6"/>
        <v>94.490318761341953</v>
      </c>
      <c r="AZ8" s="14">
        <f t="shared" si="6"/>
        <v>98.241674410653474</v>
      </c>
      <c r="BA8" s="14">
        <f t="shared" si="6"/>
        <v>101.25360598463175</v>
      </c>
      <c r="BB8" s="14">
        <f t="shared" si="6"/>
        <v>104.26056166770012</v>
      </c>
      <c r="BC8" s="14">
        <f t="shared" si="6"/>
        <v>107.4534993815965</v>
      </c>
      <c r="BD8" s="14">
        <f t="shared" si="6"/>
        <v>110.28052395681212</v>
      </c>
      <c r="BE8" s="15"/>
      <c r="BF8" s="15"/>
      <c r="BH8" s="16"/>
      <c r="BI8" s="16"/>
      <c r="BK8" s="23"/>
    </row>
    <row r="9" spans="2:63" ht="13" x14ac:dyDescent="0.3">
      <c r="B9" s="17" t="s">
        <v>5</v>
      </c>
      <c r="C9" s="16">
        <f t="shared" ref="C9:L10" si="7">C14+C34</f>
        <v>47.64698445846598</v>
      </c>
      <c r="D9" s="16">
        <f t="shared" si="7"/>
        <v>47.396180076718863</v>
      </c>
      <c r="E9" s="16">
        <f t="shared" si="7"/>
        <v>48.29447900000001</v>
      </c>
      <c r="F9" s="16">
        <f t="shared" si="7"/>
        <v>46.216906178400009</v>
      </c>
      <c r="G9" s="16">
        <f t="shared" si="7"/>
        <v>46.715395507200007</v>
      </c>
      <c r="H9" s="16">
        <f t="shared" si="7"/>
        <v>46.529858713800003</v>
      </c>
      <c r="I9" s="16">
        <f t="shared" si="7"/>
        <v>48.014879181400005</v>
      </c>
      <c r="J9" s="16">
        <f t="shared" si="7"/>
        <v>48.42200247400001</v>
      </c>
      <c r="K9" s="16">
        <f t="shared" si="7"/>
        <v>49.092414217600009</v>
      </c>
      <c r="L9" s="16">
        <f t="shared" si="7"/>
        <v>50.925727681000005</v>
      </c>
      <c r="M9" s="16">
        <v>50.964658102300007</v>
      </c>
      <c r="N9" s="16">
        <v>16.940475278600186</v>
      </c>
      <c r="O9" s="16">
        <v>25.846560191013914</v>
      </c>
      <c r="P9" s="16">
        <v>39.964086652551707</v>
      </c>
      <c r="Q9" s="18">
        <v>43.307970012127434</v>
      </c>
      <c r="R9" s="18">
        <v>47.497662333503726</v>
      </c>
      <c r="S9" s="18">
        <v>50.497706942286321</v>
      </c>
      <c r="T9" s="18">
        <v>52.686095403348709</v>
      </c>
      <c r="U9" s="18">
        <v>54.459512428240345</v>
      </c>
      <c r="V9" s="18">
        <v>55.747306552692677</v>
      </c>
      <c r="Y9" s="17" t="s">
        <v>5</v>
      </c>
      <c r="Z9" s="19">
        <f t="shared" si="4"/>
        <v>-5.2638038817701682E-3</v>
      </c>
      <c r="AA9" s="19">
        <f t="shared" si="4"/>
        <v>1.89529814813576E-2</v>
      </c>
      <c r="AB9" s="19">
        <f t="shared" si="4"/>
        <v>-4.3018847384190595E-2</v>
      </c>
      <c r="AC9" s="19">
        <f t="shared" si="4"/>
        <v>1.0785865390378957E-2</v>
      </c>
      <c r="AD9" s="19">
        <f t="shared" si="4"/>
        <v>-3.9716412841117599E-3</v>
      </c>
      <c r="AE9" s="19">
        <f t="shared" si="4"/>
        <v>3.191543040640199E-2</v>
      </c>
      <c r="AF9" s="19">
        <f t="shared" si="4"/>
        <v>8.4791068839702444E-3</v>
      </c>
      <c r="AG9" s="19">
        <f t="shared" si="4"/>
        <v>1.3845188330655622E-2</v>
      </c>
      <c r="AH9" s="19">
        <f t="shared" si="4"/>
        <v>3.7344129283883198E-2</v>
      </c>
      <c r="AI9" s="19">
        <f t="shared" si="4"/>
        <v>7.6445488504095493E-4</v>
      </c>
      <c r="AJ9" s="19">
        <f t="shared" si="5"/>
        <v>-0.6676034744587902</v>
      </c>
      <c r="AK9" s="19">
        <f t="shared" si="5"/>
        <v>0.52572816086595942</v>
      </c>
      <c r="AL9" s="19">
        <f t="shared" si="5"/>
        <v>0.5462052341667516</v>
      </c>
      <c r="AM9" s="20">
        <f t="shared" si="5"/>
        <v>8.3672207716080083E-2</v>
      </c>
      <c r="AN9" s="20">
        <f t="shared" si="5"/>
        <v>9.6741831127228117E-2</v>
      </c>
      <c r="AO9" s="20">
        <f t="shared" si="5"/>
        <v>6.3161942322926379E-2</v>
      </c>
      <c r="AP9" s="20">
        <f t="shared" si="5"/>
        <v>4.3336392750733976E-2</v>
      </c>
      <c r="AQ9" s="20">
        <f t="shared" si="5"/>
        <v>3.3660057958649237E-2</v>
      </c>
      <c r="AR9" s="20">
        <f t="shared" si="5"/>
        <v>2.3646817002800358E-2</v>
      </c>
      <c r="AS9" s="19"/>
      <c r="AU9" s="17" t="s">
        <v>5</v>
      </c>
      <c r="AV9" s="21">
        <f t="shared" si="6"/>
        <v>33.239652554120973</v>
      </c>
      <c r="AW9" s="21">
        <f t="shared" si="6"/>
        <v>50.714673959222488</v>
      </c>
      <c r="AX9" s="21">
        <f t="shared" si="6"/>
        <v>78.415294324810048</v>
      </c>
      <c r="AY9" s="22">
        <f t="shared" si="6"/>
        <v>84.976475119673111</v>
      </c>
      <c r="AZ9" s="22">
        <f t="shared" si="6"/>
        <v>93.197254925487627</v>
      </c>
      <c r="BA9" s="22">
        <f t="shared" si="6"/>
        <v>99.083774565746353</v>
      </c>
      <c r="BB9" s="22">
        <f t="shared" si="6"/>
        <v>103.37770793555272</v>
      </c>
      <c r="BC9" s="22">
        <f t="shared" si="6"/>
        <v>106.85740757629573</v>
      </c>
      <c r="BD9" s="22">
        <f t="shared" si="6"/>
        <v>109.38424513864607</v>
      </c>
      <c r="BE9" s="15"/>
      <c r="BF9" s="15"/>
      <c r="BH9" s="16"/>
      <c r="BI9" s="16"/>
      <c r="BK9" s="23"/>
    </row>
    <row r="10" spans="2:63" ht="13" x14ac:dyDescent="0.3">
      <c r="B10" s="17" t="s">
        <v>6</v>
      </c>
      <c r="C10" s="16">
        <f t="shared" si="7"/>
        <v>147.29156894645359</v>
      </c>
      <c r="D10" s="16">
        <f t="shared" si="7"/>
        <v>165.17557295881724</v>
      </c>
      <c r="E10" s="16">
        <f t="shared" si="7"/>
        <v>174.52300130805605</v>
      </c>
      <c r="F10" s="16">
        <f t="shared" si="7"/>
        <v>183.52016701690778</v>
      </c>
      <c r="G10" s="16">
        <f t="shared" si="7"/>
        <v>196.36986699938538</v>
      </c>
      <c r="H10" s="16">
        <f t="shared" si="7"/>
        <v>204.8526678898597</v>
      </c>
      <c r="I10" s="16">
        <f t="shared" si="7"/>
        <v>215.87369359987215</v>
      </c>
      <c r="J10" s="16">
        <f t="shared" si="7"/>
        <v>220.47279705822069</v>
      </c>
      <c r="K10" s="16">
        <f t="shared" si="7"/>
        <v>224.50019260007392</v>
      </c>
      <c r="L10" s="16">
        <f t="shared" si="7"/>
        <v>230.54752724595841</v>
      </c>
      <c r="M10" s="16">
        <v>234.59899975430056</v>
      </c>
      <c r="N10" s="16">
        <v>123.70768839854412</v>
      </c>
      <c r="O10" s="16">
        <v>187.58570553748706</v>
      </c>
      <c r="P10" s="16">
        <v>219.12726172607279</v>
      </c>
      <c r="Q10" s="18">
        <v>226.52204056312232</v>
      </c>
      <c r="R10" s="18">
        <v>233.04485665313027</v>
      </c>
      <c r="S10" s="18">
        <v>238.64579401913795</v>
      </c>
      <c r="T10" s="18">
        <v>245.04417819677252</v>
      </c>
      <c r="U10" s="18">
        <v>252.38863090076629</v>
      </c>
      <c r="V10" s="18">
        <v>259.17379156180471</v>
      </c>
      <c r="Y10" s="17" t="s">
        <v>6</v>
      </c>
      <c r="Z10" s="19">
        <f t="shared" si="4"/>
        <v>0.12141906111995593</v>
      </c>
      <c r="AA10" s="19">
        <f t="shared" si="4"/>
        <v>5.6590863780865419E-2</v>
      </c>
      <c r="AB10" s="19">
        <f t="shared" si="4"/>
        <v>5.1552893552240464E-2</v>
      </c>
      <c r="AC10" s="19">
        <f t="shared" si="4"/>
        <v>7.0017917874354074E-2</v>
      </c>
      <c r="AD10" s="19">
        <f t="shared" si="4"/>
        <v>4.3198078300378251E-2</v>
      </c>
      <c r="AE10" s="19">
        <f t="shared" si="4"/>
        <v>5.3799766551920092E-2</v>
      </c>
      <c r="AF10" s="19">
        <f t="shared" si="4"/>
        <v>2.1304603546892009E-2</v>
      </c>
      <c r="AG10" s="19">
        <f t="shared" si="4"/>
        <v>1.8267085987890397E-2</v>
      </c>
      <c r="AH10" s="19">
        <f t="shared" si="4"/>
        <v>2.6936879544942061E-2</v>
      </c>
      <c r="AI10" s="19">
        <f t="shared" si="4"/>
        <v>1.7573263772288739E-2</v>
      </c>
      <c r="AJ10" s="19">
        <f t="shared" si="5"/>
        <v>-0.472684501945425</v>
      </c>
      <c r="AK10" s="19">
        <f t="shared" si="5"/>
        <v>0.51636254759809019</v>
      </c>
      <c r="AL10" s="19">
        <f t="shared" si="5"/>
        <v>0.1681447746682514</v>
      </c>
      <c r="AM10" s="20">
        <f t="shared" si="5"/>
        <v>3.3746503190888344E-2</v>
      </c>
      <c r="AN10" s="20">
        <f t="shared" si="5"/>
        <v>2.8795502962063013E-2</v>
      </c>
      <c r="AO10" s="20">
        <f t="shared" si="5"/>
        <v>2.4033730872439873E-2</v>
      </c>
      <c r="AP10" s="20">
        <f t="shared" si="5"/>
        <v>2.6811217033732682E-2</v>
      </c>
      <c r="AQ10" s="20">
        <f t="shared" si="5"/>
        <v>2.9971953457698985E-2</v>
      </c>
      <c r="AR10" s="20">
        <f t="shared" si="5"/>
        <v>2.6883780924768397E-2</v>
      </c>
      <c r="AS10" s="19"/>
      <c r="AU10" s="17" t="s">
        <v>6</v>
      </c>
      <c r="AV10" s="21">
        <f t="shared" si="6"/>
        <v>52.731549805457504</v>
      </c>
      <c r="AW10" s="21">
        <f t="shared" si="6"/>
        <v>79.960147201799103</v>
      </c>
      <c r="AX10" s="21">
        <f t="shared" si="6"/>
        <v>93.405028135485836</v>
      </c>
      <c r="AY10" s="22">
        <f t="shared" si="6"/>
        <v>96.55712121550502</v>
      </c>
      <c r="AZ10" s="22">
        <f t="shared" si="6"/>
        <v>99.337532085474365</v>
      </c>
      <c r="BA10" s="22">
        <f t="shared" si="6"/>
        <v>101.72498359714903</v>
      </c>
      <c r="BB10" s="22">
        <f t="shared" si="6"/>
        <v>104.45235421012509</v>
      </c>
      <c r="BC10" s="22">
        <f t="shared" si="6"/>
        <v>107.58299530905805</v>
      </c>
      <c r="BD10" s="22">
        <f t="shared" si="6"/>
        <v>110.47523298617716</v>
      </c>
      <c r="BE10" s="15"/>
      <c r="BF10" s="15"/>
      <c r="BH10" s="16"/>
      <c r="BI10" s="16"/>
      <c r="BK10" s="23"/>
    </row>
    <row r="11" spans="2:63" ht="4" customHeight="1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7"/>
      <c r="AO11" s="27"/>
      <c r="AP11" s="27"/>
      <c r="AQ11" s="27"/>
      <c r="AR11" s="27"/>
      <c r="AS11" s="26"/>
      <c r="AV11" s="24"/>
      <c r="AW11" s="24"/>
      <c r="AX11" s="24"/>
      <c r="AY11" s="25"/>
      <c r="AZ11" s="25"/>
      <c r="BA11" s="25"/>
      <c r="BB11" s="25"/>
      <c r="BC11" s="25"/>
      <c r="BD11" s="25"/>
      <c r="BE11" s="24"/>
      <c r="BF11" s="24"/>
      <c r="BH11" s="16"/>
      <c r="BI11" s="16"/>
      <c r="BK11" s="23"/>
    </row>
    <row r="12" spans="2:63" ht="13" x14ac:dyDescent="0.3">
      <c r="B12" s="28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5"/>
      <c r="Y12" s="28" t="s">
        <v>7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7"/>
      <c r="AN12" s="27"/>
      <c r="AO12" s="27"/>
      <c r="AP12" s="27"/>
      <c r="AQ12" s="27"/>
      <c r="AR12" s="27"/>
      <c r="AS12" s="26"/>
      <c r="AU12" s="28" t="s">
        <v>7</v>
      </c>
      <c r="AY12" s="8"/>
      <c r="AZ12" s="8"/>
      <c r="BA12" s="8"/>
      <c r="BB12" s="8"/>
      <c r="BC12" s="8"/>
      <c r="BD12" s="8"/>
      <c r="BE12" s="24"/>
      <c r="BF12" s="24"/>
      <c r="BH12" s="16"/>
      <c r="BI12" s="16"/>
      <c r="BK12" s="23"/>
    </row>
    <row r="13" spans="2:63" ht="13" x14ac:dyDescent="0.3">
      <c r="B13" s="29" t="s">
        <v>8</v>
      </c>
      <c r="C13" s="9">
        <v>182.78200081132067</v>
      </c>
      <c r="D13" s="9">
        <v>199.27600137144111</v>
      </c>
      <c r="E13" s="9">
        <v>208.61500130805601</v>
      </c>
      <c r="F13" s="9">
        <v>215.05599989530771</v>
      </c>
      <c r="G13" s="9">
        <v>227.17208810658533</v>
      </c>
      <c r="H13" s="9">
        <v>234.8489308036597</v>
      </c>
      <c r="I13" s="9">
        <v>246.31063268127218</v>
      </c>
      <c r="J13" s="9">
        <v>251.08474013222073</v>
      </c>
      <c r="K13" s="9">
        <v>256.1064719176739</v>
      </c>
      <c r="L13" s="9">
        <v>263.27740882695838</v>
      </c>
      <c r="M13" s="9">
        <v>268.10646895660057</v>
      </c>
      <c r="N13" s="9">
        <v>136.90455527714431</v>
      </c>
      <c r="O13" s="9">
        <v>208.29111159863896</v>
      </c>
      <c r="P13" s="9">
        <v>247.33498111348121</v>
      </c>
      <c r="Q13" s="10">
        <v>254.70228064032207</v>
      </c>
      <c r="R13" s="10">
        <v>263.12244645759057</v>
      </c>
      <c r="S13" s="10">
        <v>270.37349733010643</v>
      </c>
      <c r="T13" s="10">
        <v>277.82132567278381</v>
      </c>
      <c r="U13" s="10">
        <v>286.2624822608027</v>
      </c>
      <c r="V13" s="10">
        <v>293.85022736716684</v>
      </c>
      <c r="Y13" s="29" t="s">
        <v>8</v>
      </c>
      <c r="Z13" s="11">
        <f t="shared" ref="Z13:AO15" si="8">D13/C13-1</f>
        <v>9.0238647607028932E-2</v>
      </c>
      <c r="AA13" s="11">
        <f t="shared" si="8"/>
        <v>4.686464939251489E-2</v>
      </c>
      <c r="AB13" s="11">
        <f t="shared" si="8"/>
        <v>3.0875049957411527E-2</v>
      </c>
      <c r="AC13" s="11">
        <f t="shared" si="8"/>
        <v>5.6339224281935385E-2</v>
      </c>
      <c r="AD13" s="11">
        <f t="shared" si="8"/>
        <v>3.3793071856048185E-2</v>
      </c>
      <c r="AE13" s="11">
        <f t="shared" si="8"/>
        <v>4.8804573384218619E-2</v>
      </c>
      <c r="AF13" s="11">
        <f t="shared" si="8"/>
        <v>1.9382465949516092E-2</v>
      </c>
      <c r="AG13" s="11">
        <f t="shared" si="8"/>
        <v>2.000014729214028E-2</v>
      </c>
      <c r="AH13" s="11">
        <f t="shared" si="8"/>
        <v>2.7999827007845424E-2</v>
      </c>
      <c r="AI13" s="11">
        <f t="shared" si="8"/>
        <v>1.8342098363692605E-2</v>
      </c>
      <c r="AJ13" s="11">
        <f t="shared" si="8"/>
        <v>-0.48936496829061749</v>
      </c>
      <c r="AK13" s="11">
        <f t="shared" si="8"/>
        <v>0.52143302446717321</v>
      </c>
      <c r="AL13" s="11">
        <f t="shared" si="8"/>
        <v>0.18744856280798383</v>
      </c>
      <c r="AM13" s="12">
        <f t="shared" si="8"/>
        <v>2.9786726866025681E-2</v>
      </c>
      <c r="AN13" s="12">
        <f t="shared" si="8"/>
        <v>3.3058855209698867E-2</v>
      </c>
      <c r="AO13" s="12">
        <f t="shared" si="8"/>
        <v>2.7557705433863822E-2</v>
      </c>
      <c r="AP13" s="12">
        <f t="shared" ref="AJ13:AR15" si="9">T13/S13-1</f>
        <v>2.7546443775826601E-2</v>
      </c>
      <c r="AQ13" s="12">
        <f t="shared" si="9"/>
        <v>3.0383400437592023E-2</v>
      </c>
      <c r="AR13" s="12">
        <f t="shared" si="9"/>
        <v>2.6506250649539265E-2</v>
      </c>
      <c r="AS13" s="11"/>
      <c r="AU13" s="29" t="s">
        <v>8</v>
      </c>
      <c r="AV13" s="13">
        <f t="shared" ref="AV13:BD15" si="10">100*N13/$M13</f>
        <v>51.063503170938255</v>
      </c>
      <c r="AW13" s="13">
        <f t="shared" si="10"/>
        <v>77.689700069249668</v>
      </c>
      <c r="AX13" s="13">
        <f t="shared" si="10"/>
        <v>92.252522692213844</v>
      </c>
      <c r="AY13" s="14">
        <f t="shared" si="10"/>
        <v>95.000423388348651</v>
      </c>
      <c r="AZ13" s="14">
        <f t="shared" si="10"/>
        <v>98.141028630004158</v>
      </c>
      <c r="BA13" s="14">
        <f t="shared" si="10"/>
        <v>100.8455701879662</v>
      </c>
      <c r="BB13" s="14">
        <f t="shared" si="10"/>
        <v>103.62350701719019</v>
      </c>
      <c r="BC13" s="14">
        <f t="shared" si="10"/>
        <v>106.77194152564113</v>
      </c>
      <c r="BD13" s="14">
        <f t="shared" si="10"/>
        <v>109.60206537005772</v>
      </c>
      <c r="BE13" s="24"/>
      <c r="BF13" s="24"/>
      <c r="BH13" s="16"/>
      <c r="BI13" s="16"/>
      <c r="BK13" s="23"/>
    </row>
    <row r="14" spans="2:63" x14ac:dyDescent="0.25">
      <c r="B14" s="30" t="s">
        <v>5</v>
      </c>
      <c r="C14" s="16">
        <v>44.243000000000009</v>
      </c>
      <c r="D14" s="16">
        <v>43.823000000000008</v>
      </c>
      <c r="E14" s="16">
        <v>44.234000000000009</v>
      </c>
      <c r="F14" s="16">
        <v>42.576000000000008</v>
      </c>
      <c r="G14" s="16">
        <v>42.928060000000009</v>
      </c>
      <c r="H14" s="16">
        <v>43.041270000000004</v>
      </c>
      <c r="I14" s="16">
        <v>44.253200000000007</v>
      </c>
      <c r="J14" s="16">
        <v>44.68189000000001</v>
      </c>
      <c r="K14" s="16">
        <v>45.175520000000006</v>
      </c>
      <c r="L14" s="16">
        <v>47.104600000000005</v>
      </c>
      <c r="M14" s="16">
        <v>47.351020000000005</v>
      </c>
      <c r="N14" s="16">
        <v>16.113137822200187</v>
      </c>
      <c r="O14" s="16">
        <v>25.219339387170749</v>
      </c>
      <c r="P14" s="16">
        <v>38.247657031840788</v>
      </c>
      <c r="Q14" s="18">
        <v>40.539595434035668</v>
      </c>
      <c r="R14" s="18">
        <v>44.246031595232481</v>
      </c>
      <c r="S14" s="18">
        <v>46.924025886908098</v>
      </c>
      <c r="T14" s="18">
        <v>48.819756532739184</v>
      </c>
      <c r="U14" s="18">
        <v>50.381799999999998</v>
      </c>
      <c r="V14" s="18">
        <v>51.490004819205673</v>
      </c>
      <c r="Y14" s="30" t="s">
        <v>5</v>
      </c>
      <c r="Z14" s="19">
        <f t="shared" si="8"/>
        <v>-9.4930271455372361E-3</v>
      </c>
      <c r="AA14" s="19">
        <f t="shared" si="8"/>
        <v>9.3786367889008293E-3</v>
      </c>
      <c r="AB14" s="19">
        <f t="shared" si="8"/>
        <v>-3.7482479540624891E-2</v>
      </c>
      <c r="AC14" s="19">
        <f t="shared" si="8"/>
        <v>8.2689778278843828E-3</v>
      </c>
      <c r="AD14" s="19">
        <f t="shared" si="8"/>
        <v>2.6372027992878078E-3</v>
      </c>
      <c r="AE14" s="19">
        <f t="shared" si="8"/>
        <v>2.8157394054590057E-2</v>
      </c>
      <c r="AF14" s="19">
        <f t="shared" si="8"/>
        <v>9.6872090605877315E-3</v>
      </c>
      <c r="AG14" s="19">
        <f t="shared" si="8"/>
        <v>1.1047652639581518E-2</v>
      </c>
      <c r="AH14" s="19">
        <f t="shared" si="8"/>
        <v>4.2701888102228747E-2</v>
      </c>
      <c r="AI14" s="19">
        <f t="shared" si="8"/>
        <v>5.2313362176943379E-3</v>
      </c>
      <c r="AJ14" s="19">
        <f t="shared" si="9"/>
        <v>-0.65970874920539857</v>
      </c>
      <c r="AK14" s="19">
        <f t="shared" si="9"/>
        <v>0.56514141847805188</v>
      </c>
      <c r="AL14" s="19">
        <f t="shared" si="9"/>
        <v>0.51660027428385513</v>
      </c>
      <c r="AM14" s="20">
        <f t="shared" si="9"/>
        <v>5.9923628793441264E-2</v>
      </c>
      <c r="AN14" s="20">
        <f t="shared" si="9"/>
        <v>9.1427556726059844E-2</v>
      </c>
      <c r="AO14" s="20">
        <f t="shared" si="9"/>
        <v>6.0525072986752804E-2</v>
      </c>
      <c r="AP14" s="20">
        <f t="shared" si="9"/>
        <v>4.0399999999999991E-2</v>
      </c>
      <c r="AQ14" s="20">
        <f t="shared" si="9"/>
        <v>3.1996133905610291E-2</v>
      </c>
      <c r="AR14" s="20">
        <f t="shared" si="9"/>
        <v>2.1996133905610282E-2</v>
      </c>
      <c r="AS14" s="19"/>
      <c r="AU14" s="30" t="s">
        <v>5</v>
      </c>
      <c r="AV14" s="21">
        <f t="shared" si="10"/>
        <v>34.029125079460137</v>
      </c>
      <c r="AW14" s="21">
        <f t="shared" si="10"/>
        <v>53.26039309643329</v>
      </c>
      <c r="AX14" s="21">
        <f t="shared" si="10"/>
        <v>80.77472677851668</v>
      </c>
      <c r="AY14" s="22">
        <f t="shared" si="10"/>
        <v>85.615041521884137</v>
      </c>
      <c r="AZ14" s="22">
        <f t="shared" si="10"/>
        <v>93.442615587230165</v>
      </c>
      <c r="BA14" s="22">
        <f t="shared" si="10"/>
        <v>99.098236715720361</v>
      </c>
      <c r="BB14" s="22">
        <f t="shared" si="10"/>
        <v>103.10180547903546</v>
      </c>
      <c r="BC14" s="22">
        <f t="shared" si="10"/>
        <v>106.40066465305287</v>
      </c>
      <c r="BD14" s="22">
        <f t="shared" si="10"/>
        <v>108.74106792040735</v>
      </c>
      <c r="BE14" s="24"/>
      <c r="BF14" s="24"/>
      <c r="BH14" s="16"/>
      <c r="BI14" s="16"/>
      <c r="BK14" s="23"/>
    </row>
    <row r="15" spans="2:63" x14ac:dyDescent="0.25">
      <c r="B15" s="30" t="s">
        <v>6</v>
      </c>
      <c r="C15" s="16">
        <v>138.53900081132073</v>
      </c>
      <c r="D15" s="16">
        <v>155.45300137144116</v>
      </c>
      <c r="E15" s="16">
        <v>164.38100130805606</v>
      </c>
      <c r="F15" s="16">
        <v>172.47999989530777</v>
      </c>
      <c r="G15" s="16">
        <v>184.24402810658538</v>
      </c>
      <c r="H15" s="16">
        <v>191.8076608036597</v>
      </c>
      <c r="I15" s="16">
        <v>202.05743268127216</v>
      </c>
      <c r="J15" s="16">
        <v>206.40285013222069</v>
      </c>
      <c r="K15" s="16">
        <v>210.93095191767392</v>
      </c>
      <c r="L15" s="16">
        <v>216.1728088269584</v>
      </c>
      <c r="M15" s="16">
        <v>220.75544895660056</v>
      </c>
      <c r="N15" s="16">
        <v>120.79141745494412</v>
      </c>
      <c r="O15" s="16">
        <v>183.07177221146821</v>
      </c>
      <c r="P15" s="16">
        <v>209.08732408164042</v>
      </c>
      <c r="Q15" s="18">
        <v>214.1626852062864</v>
      </c>
      <c r="R15" s="18">
        <v>218.8764148623581</v>
      </c>
      <c r="S15" s="18">
        <v>223.44947144319835</v>
      </c>
      <c r="T15" s="18">
        <v>229.00156914004461</v>
      </c>
      <c r="U15" s="18">
        <v>235.88068226080273</v>
      </c>
      <c r="V15" s="18">
        <v>242.36022254796114</v>
      </c>
      <c r="Y15" s="30" t="s">
        <v>6</v>
      </c>
      <c r="Z15" s="19">
        <f t="shared" si="8"/>
        <v>0.12208836833720182</v>
      </c>
      <c r="AA15" s="19">
        <f t="shared" si="8"/>
        <v>5.7432148995838483E-2</v>
      </c>
      <c r="AB15" s="19">
        <f t="shared" si="8"/>
        <v>4.9269675466168339E-2</v>
      </c>
      <c r="AC15" s="19">
        <f t="shared" si="8"/>
        <v>6.8205172880439147E-2</v>
      </c>
      <c r="AD15" s="19">
        <f t="shared" si="8"/>
        <v>4.1052254310781633E-2</v>
      </c>
      <c r="AE15" s="19">
        <f t="shared" si="8"/>
        <v>5.3437760695619119E-2</v>
      </c>
      <c r="AF15" s="19">
        <f t="shared" si="8"/>
        <v>2.1505853030425515E-2</v>
      </c>
      <c r="AG15" s="19">
        <f t="shared" si="8"/>
        <v>2.1938174703268531E-2</v>
      </c>
      <c r="AH15" s="19">
        <f t="shared" si="8"/>
        <v>2.4851056052363374E-2</v>
      </c>
      <c r="AI15" s="19">
        <f t="shared" si="8"/>
        <v>2.1198966486624338E-2</v>
      </c>
      <c r="AJ15" s="19">
        <f t="shared" si="9"/>
        <v>-0.45282701729056241</v>
      </c>
      <c r="AK15" s="19">
        <f t="shared" si="9"/>
        <v>0.51560248293099975</v>
      </c>
      <c r="AL15" s="19">
        <f t="shared" si="9"/>
        <v>0.14210575205510856</v>
      </c>
      <c r="AM15" s="20">
        <f t="shared" si="9"/>
        <v>2.4273882440928096E-2</v>
      </c>
      <c r="AN15" s="20">
        <f t="shared" si="9"/>
        <v>2.2010041812519088E-2</v>
      </c>
      <c r="AO15" s="20">
        <f t="shared" si="9"/>
        <v>2.0893327331389377E-2</v>
      </c>
      <c r="AP15" s="20">
        <f t="shared" si="9"/>
        <v>2.484721785639854E-2</v>
      </c>
      <c r="AQ15" s="20">
        <f t="shared" si="9"/>
        <v>3.0039589451682946E-2</v>
      </c>
      <c r="AR15" s="20">
        <f t="shared" si="9"/>
        <v>2.746956734674133E-2</v>
      </c>
      <c r="AS15" s="19"/>
      <c r="AU15" s="30" t="s">
        <v>6</v>
      </c>
      <c r="AV15" s="21">
        <f t="shared" si="10"/>
        <v>54.717298270943758</v>
      </c>
      <c r="AW15" s="21">
        <f t="shared" si="10"/>
        <v>82.929673118718441</v>
      </c>
      <c r="AX15" s="21">
        <f t="shared" si="10"/>
        <v>94.714456684938241</v>
      </c>
      <c r="AY15" s="22">
        <f t="shared" si="10"/>
        <v>97.013544271964832</v>
      </c>
      <c r="AZ15" s="22">
        <f t="shared" si="10"/>
        <v>99.14881643777143</v>
      </c>
      <c r="BA15" s="22">
        <f t="shared" si="10"/>
        <v>101.22036511412564</v>
      </c>
      <c r="BB15" s="22">
        <f t="shared" si="10"/>
        <v>103.73540957762052</v>
      </c>
      <c r="BC15" s="22">
        <f t="shared" si="10"/>
        <v>106.85157869293441</v>
      </c>
      <c r="BD15" s="22">
        <f t="shared" si="10"/>
        <v>109.7867453299456</v>
      </c>
      <c r="BE15" s="24"/>
      <c r="BF15" s="24"/>
      <c r="BH15" s="16"/>
      <c r="BI15" s="16"/>
      <c r="BK15" s="23"/>
    </row>
    <row r="16" spans="2:63" ht="4" customHeight="1" x14ac:dyDescent="0.25">
      <c r="B16" s="3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5"/>
      <c r="Y16" s="30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7"/>
      <c r="AN16" s="27"/>
      <c r="AO16" s="27"/>
      <c r="AP16" s="27"/>
      <c r="AQ16" s="27"/>
      <c r="AR16" s="27"/>
      <c r="AS16" s="26"/>
      <c r="AU16" s="30"/>
      <c r="AV16" s="24"/>
      <c r="AW16" s="24"/>
      <c r="AX16" s="24"/>
      <c r="AY16" s="25"/>
      <c r="AZ16" s="25"/>
      <c r="BA16" s="25"/>
      <c r="BB16" s="25"/>
      <c r="BC16" s="25"/>
      <c r="BD16" s="25"/>
      <c r="BE16" s="24"/>
      <c r="BF16" s="24"/>
      <c r="BH16" s="16"/>
      <c r="BI16" s="16"/>
      <c r="BK16" s="23"/>
    </row>
    <row r="17" spans="1:63" x14ac:dyDescent="0.25">
      <c r="A17" s="19"/>
      <c r="B17" s="30" t="s">
        <v>9</v>
      </c>
      <c r="C17" s="16">
        <v>94.868755152424555</v>
      </c>
      <c r="D17" s="16">
        <v>104.12634161069948</v>
      </c>
      <c r="E17" s="16">
        <v>109.56200130805604</v>
      </c>
      <c r="F17" s="16">
        <v>113.258</v>
      </c>
      <c r="G17" s="16">
        <v>120.11860763001491</v>
      </c>
      <c r="H17" s="16">
        <v>124.38664062064865</v>
      </c>
      <c r="I17" s="16">
        <v>131.154241099334</v>
      </c>
      <c r="J17" s="16">
        <v>133.27975154389799</v>
      </c>
      <c r="K17" s="16">
        <v>136.88782346629131</v>
      </c>
      <c r="L17" s="16">
        <v>141.13786348851693</v>
      </c>
      <c r="M17" s="16">
        <v>91.08950826492071</v>
      </c>
      <c r="N17" s="16">
        <v>51.540478922411232</v>
      </c>
      <c r="O17" s="16">
        <v>71.988051866045481</v>
      </c>
      <c r="P17" s="16">
        <v>80.939038063302149</v>
      </c>
      <c r="Q17" s="18">
        <v>84.765998376309426</v>
      </c>
      <c r="R17" s="18">
        <v>86.105485765910714</v>
      </c>
      <c r="S17" s="18">
        <v>88.931112621134588</v>
      </c>
      <c r="T17" s="18">
        <v>91.953516946519954</v>
      </c>
      <c r="U17" s="18">
        <v>95.969249517246851</v>
      </c>
      <c r="V17" s="18">
        <v>99.131570606318974</v>
      </c>
      <c r="Y17" s="30" t="s">
        <v>9</v>
      </c>
      <c r="Z17" s="19">
        <f t="shared" ref="Z17:AO20" si="11">D17/C17-1</f>
        <v>9.7583091961108481E-2</v>
      </c>
      <c r="AA17" s="19">
        <f t="shared" si="11"/>
        <v>5.2202541770640876E-2</v>
      </c>
      <c r="AB17" s="19">
        <f t="shared" si="11"/>
        <v>3.3734311602723333E-2</v>
      </c>
      <c r="AC17" s="19">
        <f t="shared" si="11"/>
        <v>6.0575037789956765E-2</v>
      </c>
      <c r="AD17" s="19">
        <f t="shared" si="11"/>
        <v>3.5531822045256956E-2</v>
      </c>
      <c r="AE17" s="19">
        <f t="shared" si="11"/>
        <v>5.4407775987173945E-2</v>
      </c>
      <c r="AF17" s="19">
        <f t="shared" si="11"/>
        <v>1.6206189191809273E-2</v>
      </c>
      <c r="AG17" s="19">
        <f t="shared" si="11"/>
        <v>2.7071418430765437E-2</v>
      </c>
      <c r="AH17" s="19">
        <f t="shared" si="11"/>
        <v>3.1047611939510444E-2</v>
      </c>
      <c r="AI17" s="19">
        <f t="shared" si="11"/>
        <v>-0.35460615589995936</v>
      </c>
      <c r="AJ17" s="19">
        <f t="shared" si="11"/>
        <v>-0.43417765773295014</v>
      </c>
      <c r="AK17" s="19">
        <f t="shared" si="11"/>
        <v>0.396728423389622</v>
      </c>
      <c r="AL17" s="19">
        <f t="shared" si="11"/>
        <v>0.12433988648439276</v>
      </c>
      <c r="AM17" s="20">
        <f t="shared" si="11"/>
        <v>4.728200883749345E-2</v>
      </c>
      <c r="AN17" s="20">
        <f t="shared" si="11"/>
        <v>1.5802177939965745E-2</v>
      </c>
      <c r="AO17" s="20">
        <f t="shared" si="11"/>
        <v>3.2815874971145576E-2</v>
      </c>
      <c r="AP17" s="20">
        <f t="shared" ref="AJ17:AR20" si="12">T17/S17-1</f>
        <v>3.3985904778470966E-2</v>
      </c>
      <c r="AQ17" s="20">
        <f t="shared" si="12"/>
        <v>4.3671332039017408E-2</v>
      </c>
      <c r="AR17" s="20">
        <f t="shared" si="12"/>
        <v>3.29513995887174E-2</v>
      </c>
      <c r="AS17" s="19"/>
      <c r="AU17" s="30" t="s">
        <v>9</v>
      </c>
      <c r="AV17" s="21">
        <f t="shared" ref="AV17:BD20" si="13">100*N17/$M17</f>
        <v>56.582234226704983</v>
      </c>
      <c r="AW17" s="21">
        <f t="shared" si="13"/>
        <v>79.030014803327958</v>
      </c>
      <c r="AX17" s="21">
        <f t="shared" si="13"/>
        <v>88.856597872833632</v>
      </c>
      <c r="AY17" s="22">
        <f t="shared" si="13"/>
        <v>93.057916318726569</v>
      </c>
      <c r="AZ17" s="22">
        <f t="shared" si="13"/>
        <v>94.528434071117502</v>
      </c>
      <c r="BA17" s="22">
        <f t="shared" si="13"/>
        <v>97.630467344813468</v>
      </c>
      <c r="BB17" s="22">
        <f t="shared" si="13"/>
        <v>100.94852711147195</v>
      </c>
      <c r="BC17" s="22">
        <f t="shared" si="13"/>
        <v>105.35708375780678</v>
      </c>
      <c r="BD17" s="22">
        <f t="shared" si="13"/>
        <v>108.82874712421224</v>
      </c>
      <c r="BE17" s="24"/>
      <c r="BF17" s="24"/>
      <c r="BH17" s="16"/>
      <c r="BI17" s="16"/>
      <c r="BK17" s="23"/>
    </row>
    <row r="18" spans="1:63" x14ac:dyDescent="0.25">
      <c r="A18" s="19"/>
      <c r="B18" s="30" t="s">
        <v>10</v>
      </c>
      <c r="C18" s="16">
        <v>87.913245658896159</v>
      </c>
      <c r="D18" s="16">
        <v>95.149659760741685</v>
      </c>
      <c r="E18" s="16">
        <v>99.053000000000026</v>
      </c>
      <c r="F18" s="16">
        <v>101.79800000000002</v>
      </c>
      <c r="G18" s="16">
        <v>107.05348047657044</v>
      </c>
      <c r="H18" s="16">
        <v>110.46229018301105</v>
      </c>
      <c r="I18" s="16">
        <v>115.15639158193817</v>
      </c>
      <c r="J18" s="16">
        <v>117.80498858832273</v>
      </c>
      <c r="K18" s="16">
        <v>119.21864845138261</v>
      </c>
      <c r="L18" s="16">
        <v>122.13950533844148</v>
      </c>
      <c r="M18" s="16">
        <v>177.01696069167986</v>
      </c>
      <c r="N18" s="16">
        <v>85.364076354733072</v>
      </c>
      <c r="O18" s="16">
        <v>136.30305973259348</v>
      </c>
      <c r="P18" s="16">
        <v>166.39594305017906</v>
      </c>
      <c r="Q18" s="18">
        <v>169.93628226401265</v>
      </c>
      <c r="R18" s="18">
        <v>177.01696069167986</v>
      </c>
      <c r="S18" s="18">
        <v>181.44238470897184</v>
      </c>
      <c r="T18" s="18">
        <v>185.86780872626386</v>
      </c>
      <c r="U18" s="18">
        <v>190.29323274355585</v>
      </c>
      <c r="V18" s="18">
        <v>194.71865676084786</v>
      </c>
      <c r="Y18" s="30" t="s">
        <v>10</v>
      </c>
      <c r="Z18" s="19">
        <f t="shared" si="11"/>
        <v>8.231312639648003E-2</v>
      </c>
      <c r="AA18" s="19">
        <f t="shared" si="11"/>
        <v>4.1023165496056224E-2</v>
      </c>
      <c r="AB18" s="19">
        <f t="shared" si="11"/>
        <v>2.771243677627111E-2</v>
      </c>
      <c r="AC18" s="19">
        <f t="shared" si="11"/>
        <v>5.1626559230735669E-2</v>
      </c>
      <c r="AD18" s="19">
        <f t="shared" si="11"/>
        <v>3.1842119389912327E-2</v>
      </c>
      <c r="AE18" s="19">
        <f t="shared" si="11"/>
        <v>4.2495057735540742E-2</v>
      </c>
      <c r="AF18" s="19">
        <f t="shared" si="11"/>
        <v>2.2999999999999909E-2</v>
      </c>
      <c r="AG18" s="19">
        <f t="shared" si="11"/>
        <v>1.2000000000000011E-2</v>
      </c>
      <c r="AH18" s="19">
        <f t="shared" si="11"/>
        <v>2.4499999999999966E-2</v>
      </c>
      <c r="AI18" s="19">
        <f t="shared" si="11"/>
        <v>0.44930143773856068</v>
      </c>
      <c r="AJ18" s="19">
        <f t="shared" si="12"/>
        <v>-0.51776329216601813</v>
      </c>
      <c r="AK18" s="19">
        <f t="shared" si="12"/>
        <v>0.59672622903083816</v>
      </c>
      <c r="AL18" s="19">
        <f t="shared" si="12"/>
        <v>0.22077922077922074</v>
      </c>
      <c r="AM18" s="20">
        <f t="shared" si="12"/>
        <v>2.1276595744680771E-2</v>
      </c>
      <c r="AN18" s="20">
        <f t="shared" si="12"/>
        <v>4.1666666666666741E-2</v>
      </c>
      <c r="AO18" s="20">
        <f t="shared" si="12"/>
        <v>2.4999999999999911E-2</v>
      </c>
      <c r="AP18" s="20">
        <f t="shared" si="12"/>
        <v>2.4390243902439046E-2</v>
      </c>
      <c r="AQ18" s="20">
        <f t="shared" si="12"/>
        <v>2.3809523809523725E-2</v>
      </c>
      <c r="AR18" s="20">
        <f t="shared" si="12"/>
        <v>2.3255813953488413E-2</v>
      </c>
      <c r="AS18" s="19"/>
      <c r="AU18" s="30" t="s">
        <v>10</v>
      </c>
      <c r="AV18" s="21">
        <f t="shared" si="13"/>
        <v>48.223670783398191</v>
      </c>
      <c r="AW18" s="21">
        <f t="shared" si="13"/>
        <v>77</v>
      </c>
      <c r="AX18" s="21">
        <f t="shared" si="13"/>
        <v>93.999999999999986</v>
      </c>
      <c r="AY18" s="22">
        <f t="shared" si="13"/>
        <v>96</v>
      </c>
      <c r="AZ18" s="22">
        <f t="shared" si="13"/>
        <v>100</v>
      </c>
      <c r="BA18" s="22">
        <f t="shared" si="13"/>
        <v>102.5</v>
      </c>
      <c r="BB18" s="22">
        <f t="shared" si="13"/>
        <v>105.00000000000001</v>
      </c>
      <c r="BC18" s="22">
        <f t="shared" si="13"/>
        <v>107.5</v>
      </c>
      <c r="BD18" s="22">
        <f t="shared" si="13"/>
        <v>110.00000000000003</v>
      </c>
      <c r="BE18" s="24"/>
      <c r="BF18" s="24"/>
      <c r="BH18" s="16"/>
      <c r="BI18" s="16"/>
      <c r="BK18" s="23"/>
    </row>
    <row r="19" spans="1:63" x14ac:dyDescent="0.25">
      <c r="B19" s="31" t="s">
        <v>11</v>
      </c>
      <c r="C19" s="16">
        <v>61.639830000000003</v>
      </c>
      <c r="D19" s="16">
        <v>64.995500000000007</v>
      </c>
      <c r="E19" s="16">
        <v>67.584019999999995</v>
      </c>
      <c r="F19" s="16">
        <v>69.350359999999995</v>
      </c>
      <c r="G19" s="16">
        <v>72.359679999999997</v>
      </c>
      <c r="H19" s="16">
        <v>74.56456</v>
      </c>
      <c r="I19" s="16">
        <v>77.148780000000002</v>
      </c>
      <c r="J19" s="16">
        <v>78.833685000000003</v>
      </c>
      <c r="K19" s="16">
        <v>79.858522905000001</v>
      </c>
      <c r="L19" s="16">
        <v>82.310121643206301</v>
      </c>
      <c r="M19" s="16">
        <v>119.46388750021515</v>
      </c>
      <c r="N19" s="16">
        <v>72.753507487631026</v>
      </c>
      <c r="O19" s="16">
        <v>97.853744856370483</v>
      </c>
      <c r="P19" s="16">
        <v>111.10141537520009</v>
      </c>
      <c r="Q19" s="18">
        <v>111.49811949243743</v>
      </c>
      <c r="R19" s="18">
        <v>116.04919582844664</v>
      </c>
      <c r="S19" s="18">
        <v>119.87337714387706</v>
      </c>
      <c r="T19" s="18">
        <v>123.48529104728047</v>
      </c>
      <c r="U19" s="18">
        <v>126.63172075022807</v>
      </c>
      <c r="V19" s="18">
        <v>129.61831793773342</v>
      </c>
      <c r="Y19" s="31" t="s">
        <v>11</v>
      </c>
      <c r="Z19" s="19">
        <f t="shared" si="11"/>
        <v>5.4439961953172133E-2</v>
      </c>
      <c r="AA19" s="19">
        <f t="shared" si="11"/>
        <v>3.9826141809817361E-2</v>
      </c>
      <c r="AB19" s="19">
        <f t="shared" si="11"/>
        <v>2.6135468118055227E-2</v>
      </c>
      <c r="AC19" s="19">
        <f t="shared" si="11"/>
        <v>4.339299752733794E-2</v>
      </c>
      <c r="AD19" s="19">
        <f t="shared" si="11"/>
        <v>3.0471113194530552E-2</v>
      </c>
      <c r="AE19" s="19">
        <f t="shared" si="11"/>
        <v>3.4657483394255895E-2</v>
      </c>
      <c r="AF19" s="19">
        <f t="shared" si="11"/>
        <v>2.183968430868255E-2</v>
      </c>
      <c r="AG19" s="19">
        <f t="shared" si="11"/>
        <v>1.2999999999999901E-2</v>
      </c>
      <c r="AH19" s="19">
        <f t="shared" si="11"/>
        <v>3.0699274780260133E-2</v>
      </c>
      <c r="AI19" s="19">
        <f t="shared" si="11"/>
        <v>0.451387570754191</v>
      </c>
      <c r="AJ19" s="19">
        <f t="shared" si="12"/>
        <v>-0.39100000000000001</v>
      </c>
      <c r="AK19" s="19">
        <f t="shared" si="12"/>
        <v>0.3450038113008751</v>
      </c>
      <c r="AL19" s="19">
        <f t="shared" si="12"/>
        <v>0.13538235596680037</v>
      </c>
      <c r="AM19" s="20">
        <f t="shared" si="12"/>
        <v>3.5706486357318656E-3</v>
      </c>
      <c r="AN19" s="20">
        <f t="shared" si="12"/>
        <v>4.081751653504706E-2</v>
      </c>
      <c r="AO19" s="20">
        <f t="shared" si="12"/>
        <v>3.2953104828780111E-2</v>
      </c>
      <c r="AP19" s="20">
        <f t="shared" si="12"/>
        <v>3.0131076553121749E-2</v>
      </c>
      <c r="AQ19" s="20">
        <f t="shared" si="12"/>
        <v>2.5480198299430601E-2</v>
      </c>
      <c r="AR19" s="20">
        <f t="shared" si="12"/>
        <v>2.3584905660377187E-2</v>
      </c>
      <c r="AS19" s="19"/>
      <c r="AU19" s="31" t="s">
        <v>11</v>
      </c>
      <c r="AV19" s="21">
        <f t="shared" si="13"/>
        <v>60.9</v>
      </c>
      <c r="AW19" s="21">
        <f t="shared" si="13"/>
        <v>81.9107321082233</v>
      </c>
      <c r="AX19" s="21">
        <f t="shared" si="13"/>
        <v>93</v>
      </c>
      <c r="AY19" s="22">
        <f t="shared" si="13"/>
        <v>93.332070323123048</v>
      </c>
      <c r="AZ19" s="22">
        <f t="shared" si="13"/>
        <v>97.141653646787319</v>
      </c>
      <c r="BA19" s="22">
        <f t="shared" si="13"/>
        <v>100.34277274265094</v>
      </c>
      <c r="BB19" s="22">
        <f t="shared" si="13"/>
        <v>103.36620850971225</v>
      </c>
      <c r="BC19" s="22">
        <f t="shared" si="13"/>
        <v>106.00000000000001</v>
      </c>
      <c r="BD19" s="22">
        <f t="shared" si="13"/>
        <v>108.49999999999999</v>
      </c>
      <c r="BE19" s="24"/>
      <c r="BF19" s="24"/>
      <c r="BH19" s="16"/>
      <c r="BI19" s="16"/>
      <c r="BK19" s="23"/>
    </row>
    <row r="20" spans="1:63" x14ac:dyDescent="0.25">
      <c r="B20" s="31" t="s">
        <v>12</v>
      </c>
      <c r="C20" s="16">
        <v>26.273415658896141</v>
      </c>
      <c r="D20" s="16">
        <v>30.154159760741599</v>
      </c>
      <c r="E20" s="16">
        <v>31.468979999999998</v>
      </c>
      <c r="F20" s="16">
        <v>32.44764</v>
      </c>
      <c r="G20" s="16">
        <v>34.693800476570502</v>
      </c>
      <c r="H20" s="16">
        <v>35.897730183010999</v>
      </c>
      <c r="I20" s="16">
        <v>38.0076115819382</v>
      </c>
      <c r="J20" s="16">
        <v>38.971303588322698</v>
      </c>
      <c r="K20" s="16">
        <v>39.360125546382598</v>
      </c>
      <c r="L20" s="16">
        <v>39.829383695235201</v>
      </c>
      <c r="M20" s="16">
        <v>57.553073191464705</v>
      </c>
      <c r="N20" s="16">
        <v>12.610568867102046</v>
      </c>
      <c r="O20" s="16">
        <v>38.449314876222999</v>
      </c>
      <c r="P20" s="16">
        <v>55.294527674978966</v>
      </c>
      <c r="Q20" s="18">
        <v>58.438162771575222</v>
      </c>
      <c r="R20" s="18">
        <v>60.967764863233214</v>
      </c>
      <c r="S20" s="18">
        <v>61.569007565094779</v>
      </c>
      <c r="T20" s="18">
        <v>62.38251767898339</v>
      </c>
      <c r="U20" s="18">
        <v>63.661511993327778</v>
      </c>
      <c r="V20" s="18">
        <v>65.100338823114441</v>
      </c>
      <c r="Y20" s="31" t="s">
        <v>12</v>
      </c>
      <c r="Z20" s="19">
        <f t="shared" si="11"/>
        <v>0.14770611298616765</v>
      </c>
      <c r="AA20" s="19">
        <f t="shared" si="11"/>
        <v>4.3603278940313794E-2</v>
      </c>
      <c r="AB20" s="19">
        <f t="shared" si="11"/>
        <v>3.1099196732782719E-2</v>
      </c>
      <c r="AC20" s="19">
        <f t="shared" si="11"/>
        <v>6.9224155487748851E-2</v>
      </c>
      <c r="AD20" s="19">
        <f t="shared" si="11"/>
        <v>3.4701580394847165E-2</v>
      </c>
      <c r="AE20" s="19">
        <f t="shared" si="11"/>
        <v>5.8774785708477051E-2</v>
      </c>
      <c r="AF20" s="19">
        <f t="shared" si="11"/>
        <v>2.5355237182082213E-2</v>
      </c>
      <c r="AG20" s="19">
        <f t="shared" si="11"/>
        <v>9.9771350265123182E-3</v>
      </c>
      <c r="AH20" s="19">
        <f t="shared" si="11"/>
        <v>1.1922171038291518E-2</v>
      </c>
      <c r="AI20" s="19">
        <f t="shared" si="11"/>
        <v>0.4449903024321662</v>
      </c>
      <c r="AJ20" s="19">
        <f t="shared" si="12"/>
        <v>-0.78088800184223295</v>
      </c>
      <c r="AK20" s="19">
        <f t="shared" si="12"/>
        <v>2.048975449198652</v>
      </c>
      <c r="AL20" s="19">
        <f t="shared" si="12"/>
        <v>0.43811477143310618</v>
      </c>
      <c r="AM20" s="20">
        <f t="shared" si="12"/>
        <v>5.685255356686536E-2</v>
      </c>
      <c r="AN20" s="20">
        <f t="shared" si="12"/>
        <v>4.3286817580932002E-2</v>
      </c>
      <c r="AO20" s="20">
        <f t="shared" si="12"/>
        <v>9.8616490732490458E-3</v>
      </c>
      <c r="AP20" s="20">
        <f t="shared" si="12"/>
        <v>1.3212980784667039E-2</v>
      </c>
      <c r="AQ20" s="20">
        <f t="shared" si="12"/>
        <v>2.0502447832035475E-2</v>
      </c>
      <c r="AR20" s="20">
        <f t="shared" si="12"/>
        <v>2.2601204161432076E-2</v>
      </c>
      <c r="AS20" s="19"/>
      <c r="AU20" s="31" t="s">
        <v>12</v>
      </c>
      <c r="AV20" s="21">
        <f t="shared" si="13"/>
        <v>21.911199815776705</v>
      </c>
      <c r="AW20" s="21">
        <f t="shared" si="13"/>
        <v>66.806710300789192</v>
      </c>
      <c r="AX20" s="21">
        <f t="shared" si="13"/>
        <v>96.0757169144172</v>
      </c>
      <c r="AY20" s="22">
        <f t="shared" si="13"/>
        <v>101.53786675676909</v>
      </c>
      <c r="AZ20" s="22">
        <f t="shared" si="13"/>
        <v>105.93311787262634</v>
      </c>
      <c r="BA20" s="22">
        <f t="shared" si="13"/>
        <v>106.9777931063213</v>
      </c>
      <c r="BB20" s="22">
        <f t="shared" si="13"/>
        <v>108.39128863102118</v>
      </c>
      <c r="BC20" s="22">
        <f t="shared" si="13"/>
        <v>110.6135753716258</v>
      </c>
      <c r="BD20" s="22">
        <f t="shared" si="13"/>
        <v>113.11357537162588</v>
      </c>
      <c r="BE20" s="24"/>
      <c r="BF20" s="24"/>
      <c r="BH20" s="16"/>
      <c r="BI20" s="16"/>
      <c r="BK20" s="23"/>
    </row>
    <row r="21" spans="1:63" ht="4" customHeight="1" x14ac:dyDescent="0.25">
      <c r="B21" s="3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8"/>
      <c r="R21" s="18"/>
      <c r="S21" s="18"/>
      <c r="T21" s="18"/>
      <c r="U21" s="18"/>
      <c r="V21" s="18"/>
      <c r="Y21" s="31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20"/>
      <c r="AO21" s="20"/>
      <c r="AP21" s="20"/>
      <c r="AQ21" s="20"/>
      <c r="AR21" s="20"/>
      <c r="AS21" s="19"/>
      <c r="AU21" s="31"/>
      <c r="AV21" s="21"/>
      <c r="AW21" s="21"/>
      <c r="AX21" s="21"/>
      <c r="AY21" s="22"/>
      <c r="AZ21" s="22"/>
      <c r="BA21" s="22"/>
      <c r="BB21" s="22"/>
      <c r="BC21" s="22"/>
      <c r="BD21" s="22"/>
      <c r="BE21" s="24"/>
      <c r="BF21" s="24"/>
      <c r="BH21" s="16"/>
      <c r="BI21" s="16"/>
      <c r="BK21" s="23"/>
    </row>
    <row r="22" spans="1:63" x14ac:dyDescent="0.25">
      <c r="B22" s="30" t="s">
        <v>13</v>
      </c>
      <c r="C22" s="16" t="e">
        <v>#DIV/0!</v>
      </c>
      <c r="D22" s="16">
        <v>0</v>
      </c>
      <c r="E22" s="16">
        <v>104.15</v>
      </c>
      <c r="F22" s="16">
        <v>107.48</v>
      </c>
      <c r="G22" s="16">
        <v>110.27</v>
      </c>
      <c r="H22" s="16">
        <v>113.64</v>
      </c>
      <c r="I22" s="16">
        <v>116.09</v>
      </c>
      <c r="J22" s="16">
        <v>117.78471</v>
      </c>
      <c r="K22" s="16">
        <v>118.76985051390172</v>
      </c>
      <c r="L22" s="16">
        <v>120.95359689010408</v>
      </c>
      <c r="M22" s="16">
        <v>122.49976828640447</v>
      </c>
      <c r="N22" s="16">
        <v>63.192315847576459</v>
      </c>
      <c r="O22" s="16">
        <v>87.773709572687906</v>
      </c>
      <c r="P22" s="16">
        <v>109.05094367338533</v>
      </c>
      <c r="Q22" s="18">
        <v>114.33993168955493</v>
      </c>
      <c r="R22" s="18">
        <v>119.0676341673592</v>
      </c>
      <c r="S22" s="18">
        <v>123.38334091224671</v>
      </c>
      <c r="T22" s="18">
        <v>127.08484113961411</v>
      </c>
      <c r="U22" s="18">
        <v>129.62653796240639</v>
      </c>
      <c r="V22" s="18">
        <v>131.95981564572972</v>
      </c>
      <c r="Y22" s="30" t="s">
        <v>13</v>
      </c>
      <c r="Z22" s="19"/>
      <c r="AA22" s="19"/>
      <c r="AB22" s="19">
        <f t="shared" ref="AB22:AQ23" si="14">F22/E22-1</f>
        <v>3.1973115698511689E-2</v>
      </c>
      <c r="AC22" s="19">
        <f t="shared" si="14"/>
        <v>2.5958317826572319E-2</v>
      </c>
      <c r="AD22" s="19">
        <f t="shared" si="14"/>
        <v>3.0561349415072048E-2</v>
      </c>
      <c r="AE22" s="19">
        <f t="shared" si="14"/>
        <v>2.155931010207679E-2</v>
      </c>
      <c r="AF22" s="19">
        <f t="shared" si="14"/>
        <v>1.4598242742699608E-2</v>
      </c>
      <c r="AG22" s="19">
        <f t="shared" si="14"/>
        <v>8.3639083027136074E-3</v>
      </c>
      <c r="AH22" s="19">
        <f t="shared" si="14"/>
        <v>1.8386369661606672E-2</v>
      </c>
      <c r="AI22" s="19">
        <f t="shared" si="14"/>
        <v>1.2783178310151522E-2</v>
      </c>
      <c r="AJ22" s="19">
        <f t="shared" si="14"/>
        <v>-0.48414338466475448</v>
      </c>
      <c r="AK22" s="19">
        <f t="shared" si="14"/>
        <v>0.38899339888734574</v>
      </c>
      <c r="AL22" s="19">
        <f t="shared" si="14"/>
        <v>0.24241010439552113</v>
      </c>
      <c r="AM22" s="20">
        <f t="shared" si="14"/>
        <v>4.8500158164705764E-2</v>
      </c>
      <c r="AN22" s="20">
        <f t="shared" si="14"/>
        <v>4.134778119896465E-2</v>
      </c>
      <c r="AO22" s="20">
        <f t="shared" si="14"/>
        <v>3.6245842752039792E-2</v>
      </c>
      <c r="AP22" s="20">
        <f t="shared" si="14"/>
        <v>3.0000000000000027E-2</v>
      </c>
      <c r="AQ22" s="20">
        <f t="shared" si="14"/>
        <v>2.0000000000000018E-2</v>
      </c>
      <c r="AR22" s="20">
        <f t="shared" ref="AL22:AR23" si="15">V22/U22-1</f>
        <v>1.8000000000000016E-2</v>
      </c>
      <c r="AS22" s="19"/>
      <c r="AU22" s="30" t="s">
        <v>13</v>
      </c>
      <c r="AV22" s="21">
        <f t="shared" ref="AV22:BD23" si="16">100*N22/$M22</f>
        <v>51.585661533524551</v>
      </c>
      <c r="AW22" s="21">
        <f t="shared" si="16"/>
        <v>71.65214334730247</v>
      </c>
      <c r="AX22" s="21">
        <f t="shared" si="16"/>
        <v>89.021346896284911</v>
      </c>
      <c r="AY22" s="22">
        <f t="shared" si="16"/>
        <v>93.338896300789855</v>
      </c>
      <c r="AZ22" s="22">
        <f t="shared" si="16"/>
        <v>97.198252562387765</v>
      </c>
      <c r="BA22" s="22">
        <f t="shared" si="16"/>
        <v>100.72128514053712</v>
      </c>
      <c r="BB22" s="22">
        <f t="shared" si="16"/>
        <v>103.74292369475323</v>
      </c>
      <c r="BC22" s="22">
        <f t="shared" si="16"/>
        <v>105.81778216864829</v>
      </c>
      <c r="BD22" s="22">
        <f t="shared" si="16"/>
        <v>107.72250224768398</v>
      </c>
      <c r="BE22" s="24"/>
      <c r="BF22" s="24"/>
      <c r="BH22" s="16"/>
      <c r="BI22" s="16"/>
      <c r="BK22" s="23"/>
    </row>
    <row r="23" spans="1:63" x14ac:dyDescent="0.25">
      <c r="B23" s="30" t="s">
        <v>14</v>
      </c>
      <c r="C23" s="16" t="e">
        <v>#DIV/0!</v>
      </c>
      <c r="D23" s="16">
        <v>0</v>
      </c>
      <c r="E23" s="16">
        <v>120.59</v>
      </c>
      <c r="F23" s="16">
        <v>125.4</v>
      </c>
      <c r="G23" s="16">
        <v>130.05000000000001</v>
      </c>
      <c r="H23" s="16">
        <v>136.47999999999999</v>
      </c>
      <c r="I23" s="16">
        <v>142.84</v>
      </c>
      <c r="J23" s="16">
        <v>146.54684080000001</v>
      </c>
      <c r="K23" s="16">
        <v>150.09393617214354</v>
      </c>
      <c r="L23" s="16">
        <v>154.0514603345249</v>
      </c>
      <c r="M23" s="16">
        <v>154.32538050516627</v>
      </c>
      <c r="N23" s="16">
        <v>73.712239429567859</v>
      </c>
      <c r="O23" s="16">
        <v>120.51740202595106</v>
      </c>
      <c r="P23" s="16">
        <v>138.28403744009586</v>
      </c>
      <c r="Q23" s="18">
        <v>140.36234895076714</v>
      </c>
      <c r="R23" s="18">
        <v>144.05481229023138</v>
      </c>
      <c r="S23" s="18">
        <v>146.99015641785974</v>
      </c>
      <c r="T23" s="18">
        <v>150.73648453316969</v>
      </c>
      <c r="U23" s="18">
        <v>156.63594429839631</v>
      </c>
      <c r="V23" s="18">
        <v>161.89041172143712</v>
      </c>
      <c r="Y23" s="30" t="s">
        <v>14</v>
      </c>
      <c r="Z23" s="19"/>
      <c r="AA23" s="19"/>
      <c r="AB23" s="19">
        <f t="shared" si="14"/>
        <v>3.9887221162617115E-2</v>
      </c>
      <c r="AC23" s="19">
        <f t="shared" si="14"/>
        <v>3.7081339712918604E-2</v>
      </c>
      <c r="AD23" s="19">
        <f t="shared" si="14"/>
        <v>4.9442522106881714E-2</v>
      </c>
      <c r="AE23" s="19">
        <f t="shared" si="14"/>
        <v>4.6600234466588564E-2</v>
      </c>
      <c r="AF23" s="19">
        <f t="shared" si="14"/>
        <v>2.5950999719966505E-2</v>
      </c>
      <c r="AG23" s="19">
        <f t="shared" si="14"/>
        <v>2.4204516131360654E-2</v>
      </c>
      <c r="AH23" s="19">
        <f t="shared" si="14"/>
        <v>2.6366982326604171E-2</v>
      </c>
      <c r="AI23" s="19">
        <f t="shared" si="14"/>
        <v>1.7781082376404633E-3</v>
      </c>
      <c r="AJ23" s="19">
        <f t="shared" si="14"/>
        <v>-0.52235828488950187</v>
      </c>
      <c r="AK23" s="19">
        <f t="shared" si="14"/>
        <v>0.6349713827525969</v>
      </c>
      <c r="AL23" s="19">
        <f t="shared" si="15"/>
        <v>0.14741966815978258</v>
      </c>
      <c r="AM23" s="20">
        <f t="shared" si="15"/>
        <v>1.5029294408413607E-2</v>
      </c>
      <c r="AN23" s="20">
        <f t="shared" si="15"/>
        <v>2.6306651086035915E-2</v>
      </c>
      <c r="AO23" s="20">
        <f t="shared" si="15"/>
        <v>2.0376578060540051E-2</v>
      </c>
      <c r="AP23" s="20">
        <f t="shared" si="15"/>
        <v>2.5486931959307402E-2</v>
      </c>
      <c r="AQ23" s="20">
        <f t="shared" si="15"/>
        <v>3.9137570333401595E-2</v>
      </c>
      <c r="AR23" s="20">
        <f t="shared" si="15"/>
        <v>3.354573208963374E-2</v>
      </c>
      <c r="AS23" s="19"/>
      <c r="AU23" s="30" t="s">
        <v>14</v>
      </c>
      <c r="AV23" s="21">
        <f t="shared" si="16"/>
        <v>47.764171511049824</v>
      </c>
      <c r="AW23" s="21">
        <f t="shared" si="16"/>
        <v>78.093053541453315</v>
      </c>
      <c r="AX23" s="21">
        <f t="shared" si="16"/>
        <v>89.605505580118489</v>
      </c>
      <c r="AY23" s="22">
        <f t="shared" si="16"/>
        <v>90.952213104096842</v>
      </c>
      <c r="AZ23" s="22">
        <f t="shared" si="16"/>
        <v>93.344861239729099</v>
      </c>
      <c r="BA23" s="22">
        <f t="shared" si="16"/>
        <v>95.246910091330719</v>
      </c>
      <c r="BB23" s="22">
        <f t="shared" si="16"/>
        <v>97.67446160816273</v>
      </c>
      <c r="BC23" s="22">
        <f t="shared" si="16"/>
        <v>101.49720271912935</v>
      </c>
      <c r="BD23" s="22">
        <f t="shared" si="16"/>
        <v>104.90200068939251</v>
      </c>
      <c r="BE23" s="24"/>
      <c r="BF23" s="24"/>
      <c r="BH23" s="16"/>
      <c r="BI23" s="16"/>
      <c r="BK23" s="23"/>
    </row>
    <row r="24" spans="1:63" ht="4" customHeight="1" x14ac:dyDescent="0.25">
      <c r="B24" s="3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8"/>
      <c r="R24" s="18"/>
      <c r="S24" s="18"/>
      <c r="T24" s="18"/>
      <c r="U24" s="18"/>
      <c r="V24" s="18"/>
      <c r="Y24" s="31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  <c r="AN24" s="20"/>
      <c r="AO24" s="20"/>
      <c r="AP24" s="20"/>
      <c r="AQ24" s="20"/>
      <c r="AR24" s="20"/>
      <c r="AS24" s="19"/>
      <c r="AU24" s="31"/>
      <c r="AV24" s="21"/>
      <c r="AW24" s="21"/>
      <c r="AX24" s="21"/>
      <c r="AY24" s="22"/>
      <c r="AZ24" s="22"/>
      <c r="BA24" s="22"/>
      <c r="BB24" s="22"/>
      <c r="BC24" s="22"/>
      <c r="BD24" s="22"/>
      <c r="BE24" s="24"/>
      <c r="BF24" s="24"/>
      <c r="BH24" s="16"/>
      <c r="BI24" s="16"/>
      <c r="BK24" s="23"/>
    </row>
    <row r="25" spans="1:63" x14ac:dyDescent="0.25">
      <c r="B25" s="30" t="s">
        <v>15</v>
      </c>
      <c r="C25" s="16">
        <v>28.463066849955808</v>
      </c>
      <c r="D25" s="16">
        <v>27.121430900768601</v>
      </c>
      <c r="E25" s="16">
        <v>23.499251884411699</v>
      </c>
      <c r="F25" s="16">
        <v>30.820601447256099</v>
      </c>
      <c r="G25" s="16">
        <v>28.153241445678901</v>
      </c>
      <c r="H25" s="16">
        <v>29.1357732284063</v>
      </c>
      <c r="I25" s="16">
        <v>30.25135319</v>
      </c>
      <c r="J25" s="16">
        <v>32.234036588757</v>
      </c>
      <c r="K25" s="16">
        <v>33.392967420427297</v>
      </c>
      <c r="L25" s="16">
        <v>35.543862167955098</v>
      </c>
      <c r="M25" s="16">
        <v>54.649560708110563</v>
      </c>
      <c r="N25" s="16">
        <v>17.433209865887271</v>
      </c>
      <c r="O25" s="16">
        <v>41.77041208368329</v>
      </c>
      <c r="P25" s="16">
        <v>49.714331203809728</v>
      </c>
      <c r="Q25" s="18">
        <v>53.401127672409842</v>
      </c>
      <c r="R25" s="18">
        <v>56.772482545148257</v>
      </c>
      <c r="S25" s="18">
        <v>58.941422417963203</v>
      </c>
      <c r="T25" s="18">
        <v>60.842870322339657</v>
      </c>
      <c r="U25" s="18">
        <v>62.977746097376595</v>
      </c>
      <c r="V25" s="18">
        <v>64.647050020776703</v>
      </c>
      <c r="Y25" s="30" t="s">
        <v>15</v>
      </c>
      <c r="Z25" s="19">
        <f t="shared" ref="Z25:AO26" si="17">D25/C25-1</f>
        <v>-4.7136029165785076E-2</v>
      </c>
      <c r="AA25" s="19">
        <f t="shared" si="17"/>
        <v>-0.13355412660967869</v>
      </c>
      <c r="AB25" s="19">
        <f t="shared" si="17"/>
        <v>0.31155670822444526</v>
      </c>
      <c r="AC25" s="19">
        <f t="shared" si="17"/>
        <v>-8.6544709587900281E-2</v>
      </c>
      <c r="AD25" s="19">
        <f t="shared" si="17"/>
        <v>3.4899419472644855E-2</v>
      </c>
      <c r="AE25" s="19">
        <f t="shared" si="17"/>
        <v>3.8289011684990992E-2</v>
      </c>
      <c r="AF25" s="19">
        <f t="shared" si="17"/>
        <v>6.5540321000000956E-2</v>
      </c>
      <c r="AG25" s="19">
        <f t="shared" si="17"/>
        <v>3.5953636414079337E-2</v>
      </c>
      <c r="AH25" s="19">
        <f t="shared" si="17"/>
        <v>6.4411608601517845E-2</v>
      </c>
      <c r="AI25" s="19">
        <f t="shared" si="17"/>
        <v>0.53752455064887084</v>
      </c>
      <c r="AJ25" s="19">
        <f t="shared" si="17"/>
        <v>-0.68100000000000005</v>
      </c>
      <c r="AK25" s="19">
        <f t="shared" si="17"/>
        <v>1.396025310600904</v>
      </c>
      <c r="AL25" s="19">
        <f t="shared" si="17"/>
        <v>0.1901805302808961</v>
      </c>
      <c r="AM25" s="20">
        <f t="shared" si="17"/>
        <v>7.4159631223553291E-2</v>
      </c>
      <c r="AN25" s="20">
        <f t="shared" si="17"/>
        <v>6.3132653179536868E-2</v>
      </c>
      <c r="AO25" s="20">
        <f t="shared" si="17"/>
        <v>3.8204069569973464E-2</v>
      </c>
      <c r="AP25" s="20">
        <f t="shared" ref="AJ25:AR26" si="18">T25/S25-1</f>
        <v>3.2259959572963348E-2</v>
      </c>
      <c r="AQ25" s="20">
        <f t="shared" si="18"/>
        <v>3.508834747155376E-2</v>
      </c>
      <c r="AR25" s="20">
        <f t="shared" si="18"/>
        <v>2.6506250649539265E-2</v>
      </c>
      <c r="AS25" s="19"/>
      <c r="AU25" s="30" t="s">
        <v>15</v>
      </c>
      <c r="AV25" s="21">
        <f t="shared" ref="AV25:BD26" si="19">100*N25/$M25</f>
        <v>31.900000000000002</v>
      </c>
      <c r="AW25" s="21">
        <f t="shared" si="19"/>
        <v>76.433207408168826</v>
      </c>
      <c r="AX25" s="21">
        <f t="shared" si="19"/>
        <v>90.969315324124096</v>
      </c>
      <c r="AY25" s="22">
        <f t="shared" si="19"/>
        <v>97.71556620122027</v>
      </c>
      <c r="AZ25" s="22">
        <f t="shared" si="19"/>
        <v>103.88460915244399</v>
      </c>
      <c r="BA25" s="22">
        <f t="shared" si="19"/>
        <v>107.85342398775346</v>
      </c>
      <c r="BB25" s="22">
        <f t="shared" si="19"/>
        <v>111.33277108540406</v>
      </c>
      <c r="BC25" s="22">
        <f t="shared" si="19"/>
        <v>115.23925404221967</v>
      </c>
      <c r="BD25" s="22">
        <f t="shared" si="19"/>
        <v>118.29381459452868</v>
      </c>
      <c r="BE25" s="24"/>
      <c r="BF25" s="24"/>
      <c r="BH25" s="16"/>
      <c r="BI25" s="16"/>
      <c r="BK25" s="23"/>
    </row>
    <row r="26" spans="1:63" x14ac:dyDescent="0.25">
      <c r="B26" s="30" t="s">
        <v>16</v>
      </c>
      <c r="C26" s="16">
        <v>154.31893396136488</v>
      </c>
      <c r="D26" s="16">
        <v>172.15457047067301</v>
      </c>
      <c r="E26" s="16">
        <v>185.11574942364399</v>
      </c>
      <c r="F26" s="16">
        <v>184.235398448052</v>
      </c>
      <c r="G26" s="16">
        <v>199.01884666090601</v>
      </c>
      <c r="H26" s="16">
        <v>205.71315757525301</v>
      </c>
      <c r="I26" s="16">
        <v>216.05927949127201</v>
      </c>
      <c r="J26" s="16">
        <v>218.85070354346399</v>
      </c>
      <c r="K26" s="16">
        <v>222.71350449724699</v>
      </c>
      <c r="L26" s="16">
        <v>227.73350665900301</v>
      </c>
      <c r="M26" s="16">
        <v>213.45690824849001</v>
      </c>
      <c r="N26" s="16">
        <v>119.47134541125703</v>
      </c>
      <c r="O26" s="16">
        <v>166.52069951495568</v>
      </c>
      <c r="P26" s="16">
        <v>197.62064990967147</v>
      </c>
      <c r="Q26" s="18">
        <v>201.30115296791223</v>
      </c>
      <c r="R26" s="18">
        <v>206.34996391244232</v>
      </c>
      <c r="S26" s="18">
        <v>211.43207491214324</v>
      </c>
      <c r="T26" s="18">
        <v>216.97845535044416</v>
      </c>
      <c r="U26" s="18">
        <v>223.28473616342609</v>
      </c>
      <c r="V26" s="18">
        <v>229.20317734639013</v>
      </c>
      <c r="Y26" s="30" t="s">
        <v>16</v>
      </c>
      <c r="Z26" s="19">
        <f t="shared" si="17"/>
        <v>0.11557646266383248</v>
      </c>
      <c r="AA26" s="19">
        <f t="shared" si="17"/>
        <v>7.5288032827330431E-2</v>
      </c>
      <c r="AB26" s="19">
        <f t="shared" si="17"/>
        <v>-4.7556784246233219E-3</v>
      </c>
      <c r="AC26" s="19">
        <f t="shared" si="17"/>
        <v>8.0242170274473335E-2</v>
      </c>
      <c r="AD26" s="19">
        <f t="shared" si="17"/>
        <v>3.3636567725432442E-2</v>
      </c>
      <c r="AE26" s="19">
        <f t="shared" si="17"/>
        <v>5.0293924015211378E-2</v>
      </c>
      <c r="AF26" s="19">
        <f t="shared" si="17"/>
        <v>1.2919713787644893E-2</v>
      </c>
      <c r="AG26" s="19">
        <f t="shared" si="17"/>
        <v>1.7650393127549791E-2</v>
      </c>
      <c r="AH26" s="19">
        <f t="shared" si="17"/>
        <v>2.2540178571964775E-2</v>
      </c>
      <c r="AI26" s="19">
        <f t="shared" si="17"/>
        <v>-6.2689933598089609E-2</v>
      </c>
      <c r="AJ26" s="19">
        <f t="shared" si="18"/>
        <v>-0.44030227744057016</v>
      </c>
      <c r="AK26" s="19">
        <f t="shared" si="18"/>
        <v>0.39381287572965995</v>
      </c>
      <c r="AL26" s="19">
        <f t="shared" si="18"/>
        <v>0.18676327018385264</v>
      </c>
      <c r="AM26" s="20">
        <f t="shared" si="18"/>
        <v>1.862408133928839E-2</v>
      </c>
      <c r="AN26" s="20">
        <f t="shared" si="18"/>
        <v>2.5080884386861291E-2</v>
      </c>
      <c r="AO26" s="20">
        <f t="shared" si="18"/>
        <v>2.4628601349585555E-2</v>
      </c>
      <c r="AP26" s="20">
        <f t="shared" si="18"/>
        <v>2.6232445765883128E-2</v>
      </c>
      <c r="AQ26" s="20">
        <f t="shared" si="18"/>
        <v>2.9064087504893532E-2</v>
      </c>
      <c r="AR26" s="20">
        <f t="shared" si="18"/>
        <v>2.6506250649539487E-2</v>
      </c>
      <c r="AS26" s="19"/>
      <c r="AU26" s="30" t="s">
        <v>16</v>
      </c>
      <c r="AV26" s="21">
        <f t="shared" si="19"/>
        <v>55.969772255942978</v>
      </c>
      <c r="AW26" s="21">
        <f t="shared" si="19"/>
        <v>78.011389221990029</v>
      </c>
      <c r="AX26" s="21">
        <f t="shared" si="19"/>
        <v>92.58105138467424</v>
      </c>
      <c r="AY26" s="22">
        <f t="shared" si="19"/>
        <v>94.305288416139248</v>
      </c>
      <c r="AZ26" s="22">
        <f t="shared" si="19"/>
        <v>96.670548451974057</v>
      </c>
      <c r="BA26" s="22">
        <f t="shared" si="19"/>
        <v>99.051408852043522</v>
      </c>
      <c r="BB26" s="22">
        <f t="shared" si="19"/>
        <v>101.64976956278906</v>
      </c>
      <c r="BC26" s="22">
        <f t="shared" si="19"/>
        <v>104.60412736021422</v>
      </c>
      <c r="BD26" s="22">
        <f t="shared" si="19"/>
        <v>107.3767905790004</v>
      </c>
      <c r="BE26" s="24"/>
      <c r="BF26" s="24"/>
      <c r="BH26" s="16"/>
      <c r="BI26" s="16"/>
      <c r="BK26" s="23"/>
    </row>
    <row r="27" spans="1:63" ht="4" customHeight="1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4"/>
      <c r="S27" s="34"/>
      <c r="T27" s="34"/>
      <c r="U27" s="34"/>
      <c r="V27" s="34"/>
      <c r="Y27" s="32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6"/>
      <c r="AN27" s="36"/>
      <c r="AO27" s="36"/>
      <c r="AP27" s="36"/>
      <c r="AQ27" s="36"/>
      <c r="AR27" s="36"/>
      <c r="AS27" s="26"/>
      <c r="AU27" s="32"/>
      <c r="AV27" s="32"/>
      <c r="AW27" s="32"/>
      <c r="AX27" s="32"/>
      <c r="AY27" s="37"/>
      <c r="AZ27" s="37"/>
      <c r="BA27" s="37"/>
      <c r="BB27" s="37"/>
      <c r="BC27" s="37"/>
      <c r="BD27" s="37"/>
      <c r="BE27" s="24"/>
      <c r="BF27" s="24"/>
      <c r="BH27" s="16"/>
      <c r="BI27" s="16"/>
      <c r="BK27" s="23"/>
    </row>
    <row r="28" spans="1:63" ht="13" x14ac:dyDescent="0.3">
      <c r="B28" s="28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5"/>
      <c r="Y28" s="28" t="s">
        <v>17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  <c r="AN28" s="27"/>
      <c r="AO28" s="27"/>
      <c r="AP28" s="27"/>
      <c r="AQ28" s="27"/>
      <c r="AR28" s="27"/>
      <c r="AS28" s="26"/>
      <c r="AU28" s="28" t="s">
        <v>17</v>
      </c>
      <c r="AW28" s="24"/>
      <c r="AX28" s="24"/>
      <c r="AY28" s="25"/>
      <c r="AZ28" s="25"/>
      <c r="BA28" s="25"/>
      <c r="BB28" s="25"/>
      <c r="BC28" s="25"/>
      <c r="BD28" s="25"/>
      <c r="BE28" s="24"/>
      <c r="BF28" s="24"/>
      <c r="BH28" s="16"/>
      <c r="BI28" s="16"/>
      <c r="BK28" s="23"/>
    </row>
    <row r="29" spans="1:63" ht="13" x14ac:dyDescent="0.3">
      <c r="B29" s="29" t="s">
        <v>8</v>
      </c>
      <c r="C29" s="9">
        <f>C101/1000</f>
        <v>12.156552599999999</v>
      </c>
      <c r="D29" s="9">
        <f t="shared" ref="D29:L29" si="20">D101/1000</f>
        <v>13.295751399999999</v>
      </c>
      <c r="E29" s="9">
        <f t="shared" si="20"/>
        <v>14.202951899999999</v>
      </c>
      <c r="F29" s="9">
        <f t="shared" si="20"/>
        <v>14.6810733</v>
      </c>
      <c r="G29" s="9">
        <f t="shared" si="20"/>
        <v>15.913174399999999</v>
      </c>
      <c r="H29" s="9">
        <f t="shared" si="20"/>
        <v>16.533595800000001</v>
      </c>
      <c r="I29" s="9">
        <f t="shared" si="20"/>
        <v>17.577940099999999</v>
      </c>
      <c r="J29" s="9">
        <f t="shared" si="20"/>
        <v>17.810059399999997</v>
      </c>
      <c r="K29" s="9">
        <f t="shared" si="20"/>
        <v>17.4861349</v>
      </c>
      <c r="L29" s="9">
        <f t="shared" si="20"/>
        <v>18.195846099999997</v>
      </c>
      <c r="M29" s="9">
        <v>17.457188900000002</v>
      </c>
      <c r="N29" s="9">
        <v>3.7436084000000003</v>
      </c>
      <c r="O29" s="9">
        <v>5.1411541298619996</v>
      </c>
      <c r="P29" s="9">
        <v>11.7563672651433</v>
      </c>
      <c r="Q29" s="10">
        <v>15.127729934927702</v>
      </c>
      <c r="R29" s="10">
        <v>17.42007252904342</v>
      </c>
      <c r="S29" s="10">
        <v>18.770003631317831</v>
      </c>
      <c r="T29" s="10">
        <v>19.908947927337422</v>
      </c>
      <c r="U29" s="10">
        <v>20.585661068203908</v>
      </c>
      <c r="V29" s="10">
        <v>21.070870747330563</v>
      </c>
      <c r="Y29" s="29" t="s">
        <v>8</v>
      </c>
      <c r="Z29" s="11">
        <f t="shared" ref="Z29:AO32" si="21">D29/C29-1</f>
        <v>9.3710679127896768E-2</v>
      </c>
      <c r="AA29" s="11">
        <f t="shared" si="21"/>
        <v>6.8232360301201167E-2</v>
      </c>
      <c r="AB29" s="11">
        <f t="shared" si="21"/>
        <v>3.3663523144086716E-2</v>
      </c>
      <c r="AC29" s="11">
        <f t="shared" si="21"/>
        <v>8.3924456667619829E-2</v>
      </c>
      <c r="AD29" s="11">
        <f t="shared" si="21"/>
        <v>3.8987909288545231E-2</v>
      </c>
      <c r="AE29" s="11">
        <f t="shared" si="21"/>
        <v>6.3164983142989239E-2</v>
      </c>
      <c r="AF29" s="11">
        <f t="shared" si="21"/>
        <v>1.3205147968390119E-2</v>
      </c>
      <c r="AG29" s="11">
        <f t="shared" si="21"/>
        <v>-1.818772709988814E-2</v>
      </c>
      <c r="AH29" s="11">
        <f t="shared" si="21"/>
        <v>4.0587082511870376E-2</v>
      </c>
      <c r="AI29" s="11">
        <f t="shared" si="21"/>
        <v>-4.0594825650893784E-2</v>
      </c>
      <c r="AJ29" s="11">
        <f t="shared" si="21"/>
        <v>-0.78555491256670773</v>
      </c>
      <c r="AK29" s="11">
        <f t="shared" si="21"/>
        <v>0.37331514959256928</v>
      </c>
      <c r="AL29" s="11">
        <f t="shared" si="21"/>
        <v>1.2867175284353647</v>
      </c>
      <c r="AM29" s="12">
        <f t="shared" si="21"/>
        <v>0.28676908382917099</v>
      </c>
      <c r="AN29" s="12">
        <f t="shared" si="21"/>
        <v>0.15153249059682361</v>
      </c>
      <c r="AO29" s="12">
        <f t="shared" si="21"/>
        <v>7.7492851997243539E-2</v>
      </c>
      <c r="AP29" s="12">
        <f t="shared" ref="AJ29:AR32" si="22">T29/S29-1</f>
        <v>6.0678959812200395E-2</v>
      </c>
      <c r="AQ29" s="12">
        <f t="shared" si="22"/>
        <v>3.3990401870370945E-2</v>
      </c>
      <c r="AR29" s="12">
        <f t="shared" si="22"/>
        <v>2.3570274353544862E-2</v>
      </c>
      <c r="AS29" s="11"/>
      <c r="AU29" s="29" t="s">
        <v>8</v>
      </c>
      <c r="AV29" s="13">
        <f t="shared" ref="AV29:BD32" si="23">100*N29/$M29</f>
        <v>21.44450874332923</v>
      </c>
      <c r="AW29" s="13">
        <f t="shared" si="23"/>
        <v>29.450068732784345</v>
      </c>
      <c r="AX29" s="13">
        <f t="shared" si="23"/>
        <v>67.343988384884241</v>
      </c>
      <c r="AY29" s="14">
        <f t="shared" si="23"/>
        <v>86.656162235419814</v>
      </c>
      <c r="AZ29" s="14">
        <f t="shared" si="23"/>
        <v>99.787386324515396</v>
      </c>
      <c r="BA29" s="14">
        <f t="shared" si="23"/>
        <v>107.52019548415284</v>
      </c>
      <c r="BB29" s="14">
        <f t="shared" si="23"/>
        <v>114.04440910493567</v>
      </c>
      <c r="BC29" s="14">
        <f t="shared" si="23"/>
        <v>117.92082440148143</v>
      </c>
      <c r="BD29" s="14">
        <f t="shared" si="23"/>
        <v>120.70025058462053</v>
      </c>
      <c r="BE29" s="38"/>
      <c r="BF29" s="38"/>
      <c r="BH29" s="16"/>
      <c r="BI29" s="16"/>
      <c r="BK29" s="23"/>
    </row>
    <row r="30" spans="1:63" x14ac:dyDescent="0.25">
      <c r="B30" s="30" t="s">
        <v>18</v>
      </c>
      <c r="C30" s="16">
        <f>(C101-SUM(C115:C116))/1000</f>
        <v>4.6695525999999994</v>
      </c>
      <c r="D30" s="16">
        <f t="shared" ref="D30:L30" si="24">(D101-SUM(D115:D116))/1000</f>
        <v>5.5723215999999995</v>
      </c>
      <c r="E30" s="16">
        <f t="shared" si="24"/>
        <v>6.1449367999999982</v>
      </c>
      <c r="F30" s="16">
        <f t="shared" si="24"/>
        <v>6.069</v>
      </c>
      <c r="G30" s="16">
        <f t="shared" si="24"/>
        <v>6.8849999999999998</v>
      </c>
      <c r="H30" s="16">
        <f t="shared" si="24"/>
        <v>7.2939999999999996</v>
      </c>
      <c r="I30" s="16">
        <f t="shared" si="24"/>
        <v>8.2040000000000006</v>
      </c>
      <c r="J30" s="16">
        <f t="shared" si="24"/>
        <v>8.3499999999999979</v>
      </c>
      <c r="K30" s="16">
        <f t="shared" si="24"/>
        <v>8.1769999999999996</v>
      </c>
      <c r="L30" s="16">
        <f t="shared" si="24"/>
        <v>8.5329999999999995</v>
      </c>
      <c r="M30" s="16">
        <v>8.0490000000000013</v>
      </c>
      <c r="N30" s="16">
        <v>1.335</v>
      </c>
      <c r="O30" s="16">
        <v>1.1120000000000005</v>
      </c>
      <c r="P30" s="16">
        <v>4.455000000000001</v>
      </c>
      <c r="Q30" s="18">
        <v>6.1678926553672317</v>
      </c>
      <c r="R30" s="18">
        <v>7.7137082851019709</v>
      </c>
      <c r="S30" s="18">
        <v>8.631435897128922</v>
      </c>
      <c r="T30" s="18">
        <v>9.3622637730042886</v>
      </c>
      <c r="U30" s="18">
        <v>9.7268599165592171</v>
      </c>
      <c r="V30" s="18">
        <v>10.026751643016828</v>
      </c>
      <c r="Y30" s="30" t="s">
        <v>18</v>
      </c>
      <c r="Z30" s="19">
        <f t="shared" si="21"/>
        <v>0.19333094138397766</v>
      </c>
      <c r="AA30" s="19">
        <f t="shared" si="21"/>
        <v>0.10276061597019082</v>
      </c>
      <c r="AB30" s="19">
        <f t="shared" si="21"/>
        <v>-1.2357620992944685E-2</v>
      </c>
      <c r="AC30" s="19">
        <f t="shared" si="21"/>
        <v>0.13445378151260501</v>
      </c>
      <c r="AD30" s="19">
        <f t="shared" si="21"/>
        <v>5.9404502541757331E-2</v>
      </c>
      <c r="AE30" s="19">
        <f t="shared" si="21"/>
        <v>0.12476007677543199</v>
      </c>
      <c r="AF30" s="19">
        <f t="shared" si="21"/>
        <v>1.7796196977084122E-2</v>
      </c>
      <c r="AG30" s="19">
        <f t="shared" si="21"/>
        <v>-2.0718562874251334E-2</v>
      </c>
      <c r="AH30" s="19">
        <f t="shared" si="21"/>
        <v>4.353674941910235E-2</v>
      </c>
      <c r="AI30" s="19">
        <f t="shared" si="21"/>
        <v>-5.6720965662721001E-2</v>
      </c>
      <c r="AJ30" s="19">
        <f t="shared" si="22"/>
        <v>-0.83414088706671641</v>
      </c>
      <c r="AK30" s="19">
        <f t="shared" si="22"/>
        <v>-0.16704119850187227</v>
      </c>
      <c r="AL30" s="19">
        <f t="shared" si="22"/>
        <v>3.0062949640287755</v>
      </c>
      <c r="AM30" s="20">
        <f t="shared" si="22"/>
        <v>0.38448768919578691</v>
      </c>
      <c r="AN30" s="20">
        <f t="shared" si="22"/>
        <v>0.25062297872346839</v>
      </c>
      <c r="AO30" s="20">
        <f t="shared" si="22"/>
        <v>0.11897359585135248</v>
      </c>
      <c r="AP30" s="20">
        <f t="shared" si="22"/>
        <v>8.4670486415645119E-2</v>
      </c>
      <c r="AQ30" s="20">
        <f t="shared" si="22"/>
        <v>3.8943160799018273E-2</v>
      </c>
      <c r="AR30" s="20">
        <f t="shared" si="22"/>
        <v>3.08312990040156E-2</v>
      </c>
      <c r="AS30" s="19"/>
      <c r="AU30" s="30" t="s">
        <v>18</v>
      </c>
      <c r="AV30" s="21">
        <f t="shared" si="23"/>
        <v>16.585911293328362</v>
      </c>
      <c r="AW30" s="21">
        <f t="shared" si="23"/>
        <v>13.815380792645055</v>
      </c>
      <c r="AX30" s="21">
        <f t="shared" si="23"/>
        <v>55.348490495713762</v>
      </c>
      <c r="AY30" s="22">
        <f t="shared" si="23"/>
        <v>76.629303706885707</v>
      </c>
      <c r="AZ30" s="22">
        <f t="shared" si="23"/>
        <v>95.834368059410721</v>
      </c>
      <c r="BA30" s="22">
        <f t="shared" si="23"/>
        <v>107.23612743358083</v>
      </c>
      <c r="BB30" s="22">
        <f t="shared" si="23"/>
        <v>116.31586250471223</v>
      </c>
      <c r="BC30" s="22">
        <f t="shared" si="23"/>
        <v>120.84556984170972</v>
      </c>
      <c r="BD30" s="22">
        <f t="shared" si="23"/>
        <v>124.57139573881012</v>
      </c>
      <c r="BE30" s="38"/>
      <c r="BF30" s="38"/>
      <c r="BH30" s="16"/>
      <c r="BI30" s="16"/>
      <c r="BK30" s="23"/>
    </row>
    <row r="31" spans="1:63" x14ac:dyDescent="0.25">
      <c r="B31" s="30" t="s">
        <v>19</v>
      </c>
      <c r="C31" s="16">
        <f>C116/1000</f>
        <v>6.2539999999999996</v>
      </c>
      <c r="D31" s="16">
        <f t="shared" ref="D31:L31" si="25">D116/1000</f>
        <v>6.3674597999999998</v>
      </c>
      <c r="E31" s="16">
        <f t="shared" si="25"/>
        <v>6.5825150999999993</v>
      </c>
      <c r="F31" s="16">
        <f t="shared" si="25"/>
        <v>7.0690733000000003</v>
      </c>
      <c r="G31" s="16">
        <f t="shared" si="25"/>
        <v>7.4608169000000002</v>
      </c>
      <c r="H31" s="16">
        <f t="shared" si="25"/>
        <v>7.6145502999999994</v>
      </c>
      <c r="I31" s="16">
        <f t="shared" si="25"/>
        <v>7.7945064000000004</v>
      </c>
      <c r="J31" s="16">
        <f t="shared" si="25"/>
        <v>7.9182386999999999</v>
      </c>
      <c r="K31" s="16">
        <f t="shared" si="25"/>
        <v>7.6516776000000002</v>
      </c>
      <c r="L31" s="16">
        <f t="shared" si="25"/>
        <v>7.9407479999999993</v>
      </c>
      <c r="M31" s="16">
        <v>7.6765303999999999</v>
      </c>
      <c r="N31" s="16">
        <v>2.0078325000000001</v>
      </c>
      <c r="O31" s="16">
        <v>3.7189135056719991</v>
      </c>
      <c r="P31" s="16">
        <v>5.9996565370595745</v>
      </c>
      <c r="Q31" s="18">
        <v>7.161002194871795</v>
      </c>
      <c r="R31" s="18">
        <v>7.7568466689440481</v>
      </c>
      <c r="S31" s="18">
        <v>8.0672102387452309</v>
      </c>
      <c r="T31" s="18">
        <v>8.3628867043140787</v>
      </c>
      <c r="U31" s="18">
        <v>8.6135137029163058</v>
      </c>
      <c r="V31" s="18">
        <v>8.7577716565035413</v>
      </c>
      <c r="Y31" s="30" t="s">
        <v>19</v>
      </c>
      <c r="Z31" s="19">
        <f t="shared" si="21"/>
        <v>1.8141957147425725E-2</v>
      </c>
      <c r="AA31" s="19">
        <f t="shared" si="21"/>
        <v>3.3774111930789052E-2</v>
      </c>
      <c r="AB31" s="19">
        <f t="shared" si="21"/>
        <v>7.3916761694933442E-2</v>
      </c>
      <c r="AC31" s="19">
        <f t="shared" si="21"/>
        <v>5.5416542363480703E-2</v>
      </c>
      <c r="AD31" s="19">
        <f t="shared" si="21"/>
        <v>2.0605437991649378E-2</v>
      </c>
      <c r="AE31" s="19">
        <f t="shared" si="21"/>
        <v>2.3633188160829599E-2</v>
      </c>
      <c r="AF31" s="19">
        <f t="shared" si="21"/>
        <v>1.5874295773238289E-2</v>
      </c>
      <c r="AG31" s="19">
        <f t="shared" si="21"/>
        <v>-3.3664191002476307E-2</v>
      </c>
      <c r="AH31" s="19">
        <f t="shared" si="21"/>
        <v>3.7778695746407243E-2</v>
      </c>
      <c r="AI31" s="19">
        <f t="shared" si="21"/>
        <v>-3.3273641223723449E-2</v>
      </c>
      <c r="AJ31" s="19">
        <f t="shared" si="22"/>
        <v>-0.73844531378394596</v>
      </c>
      <c r="AK31" s="19">
        <f t="shared" si="22"/>
        <v>0.85220306259212308</v>
      </c>
      <c r="AL31" s="19">
        <f t="shared" si="22"/>
        <v>0.61328208572451071</v>
      </c>
      <c r="AM31" s="20">
        <f t="shared" si="22"/>
        <v>0.19356869024729129</v>
      </c>
      <c r="AN31" s="20">
        <f t="shared" si="22"/>
        <v>8.3206855389452938E-2</v>
      </c>
      <c r="AO31" s="20">
        <f t="shared" si="22"/>
        <v>4.0011564369807573E-2</v>
      </c>
      <c r="AP31" s="20">
        <f t="shared" si="22"/>
        <v>3.6651637532485681E-2</v>
      </c>
      <c r="AQ31" s="20">
        <f t="shared" si="22"/>
        <v>2.9968957784988204E-2</v>
      </c>
      <c r="AR31" s="20">
        <f t="shared" si="22"/>
        <v>1.6747863713085342E-2</v>
      </c>
      <c r="AS31" s="19"/>
      <c r="AU31" s="30" t="s">
        <v>19</v>
      </c>
      <c r="AV31" s="21">
        <f t="shared" si="23"/>
        <v>26.155468621605408</v>
      </c>
      <c r="AW31" s="21">
        <f t="shared" si="23"/>
        <v>48.445239084469712</v>
      </c>
      <c r="AX31" s="21">
        <f t="shared" si="23"/>
        <v>78.155836353615882</v>
      </c>
      <c r="AY31" s="22">
        <f t="shared" si="23"/>
        <v>93.284359231766942</v>
      </c>
      <c r="AZ31" s="22">
        <f t="shared" si="23"/>
        <v>101.04625742046235</v>
      </c>
      <c r="BA31" s="22">
        <f t="shared" si="23"/>
        <v>105.08927625356934</v>
      </c>
      <c r="BB31" s="22">
        <f t="shared" si="23"/>
        <v>108.94097031536641</v>
      </c>
      <c r="BC31" s="22">
        <f t="shared" si="23"/>
        <v>112.20581765580327</v>
      </c>
      <c r="BD31" s="22">
        <f t="shared" si="23"/>
        <v>114.08502539771798</v>
      </c>
      <c r="BE31" s="38"/>
      <c r="BF31" s="38"/>
      <c r="BH31" s="16"/>
      <c r="BI31" s="16"/>
      <c r="BK31" s="23"/>
    </row>
    <row r="32" spans="1:63" x14ac:dyDescent="0.25">
      <c r="B32" s="30" t="s">
        <v>20</v>
      </c>
      <c r="C32" s="16">
        <f>C115/1000</f>
        <v>1.2330000000000001</v>
      </c>
      <c r="D32" s="16">
        <f t="shared" ref="D32:L32" si="26">D115/1000</f>
        <v>1.3559700000000001</v>
      </c>
      <c r="E32" s="16">
        <f t="shared" si="26"/>
        <v>1.4755</v>
      </c>
      <c r="F32" s="16">
        <f t="shared" si="26"/>
        <v>1.5429999999999999</v>
      </c>
      <c r="G32" s="16">
        <f t="shared" si="26"/>
        <v>1.5673575000000002</v>
      </c>
      <c r="H32" s="16">
        <f t="shared" si="26"/>
        <v>1.6250454999999999</v>
      </c>
      <c r="I32" s="16">
        <f t="shared" si="26"/>
        <v>1.5794337000000001</v>
      </c>
      <c r="J32" s="16">
        <f t="shared" si="26"/>
        <v>1.5418206999999999</v>
      </c>
      <c r="K32" s="16">
        <f t="shared" si="26"/>
        <v>1.6574573000000001</v>
      </c>
      <c r="L32" s="16">
        <f t="shared" si="26"/>
        <v>1.7220981</v>
      </c>
      <c r="M32" s="16">
        <v>1.7316585</v>
      </c>
      <c r="N32" s="16">
        <v>0.40077589999999996</v>
      </c>
      <c r="O32" s="16">
        <v>0.31024062418999998</v>
      </c>
      <c r="P32" s="16">
        <v>1.3017107280837257</v>
      </c>
      <c r="Q32" s="18">
        <v>1.7988350846886745</v>
      </c>
      <c r="R32" s="18">
        <v>1.949517574997401</v>
      </c>
      <c r="S32" s="18">
        <v>2.0713574954436784</v>
      </c>
      <c r="T32" s="18">
        <v>2.1837974500190565</v>
      </c>
      <c r="U32" s="18">
        <v>2.2452874487283876</v>
      </c>
      <c r="V32" s="18">
        <v>2.2863474478101935</v>
      </c>
      <c r="Y32" s="30" t="s">
        <v>20</v>
      </c>
      <c r="Z32" s="19">
        <f t="shared" si="21"/>
        <v>9.9732360097323669E-2</v>
      </c>
      <c r="AA32" s="19">
        <f t="shared" si="21"/>
        <v>8.8150917793166528E-2</v>
      </c>
      <c r="AB32" s="19">
        <f t="shared" si="21"/>
        <v>4.574720433751267E-2</v>
      </c>
      <c r="AC32" s="19">
        <f t="shared" si="21"/>
        <v>1.578580686973452E-2</v>
      </c>
      <c r="AD32" s="19">
        <f t="shared" si="21"/>
        <v>3.6805897824842004E-2</v>
      </c>
      <c r="AE32" s="19">
        <f t="shared" si="21"/>
        <v>-2.806801409560522E-2</v>
      </c>
      <c r="AF32" s="19">
        <f t="shared" si="21"/>
        <v>-2.3814231645177708E-2</v>
      </c>
      <c r="AG32" s="19">
        <f t="shared" si="21"/>
        <v>7.5000030807732765E-2</v>
      </c>
      <c r="AH32" s="19">
        <f t="shared" si="21"/>
        <v>3.8999979064317181E-2</v>
      </c>
      <c r="AI32" s="19">
        <f t="shared" si="21"/>
        <v>5.5516001091924227E-3</v>
      </c>
      <c r="AJ32" s="19">
        <f t="shared" si="22"/>
        <v>-0.7685595052373202</v>
      </c>
      <c r="AK32" s="19">
        <f t="shared" si="22"/>
        <v>-0.22589999999999999</v>
      </c>
      <c r="AL32" s="19">
        <f t="shared" si="22"/>
        <v>3.1958100473860629</v>
      </c>
      <c r="AM32" s="20">
        <f t="shared" si="22"/>
        <v>0.38190079092055695</v>
      </c>
      <c r="AN32" s="20">
        <f t="shared" si="22"/>
        <v>8.3766706348628484E-2</v>
      </c>
      <c r="AO32" s="20">
        <f t="shared" si="22"/>
        <v>6.2497472199726012E-2</v>
      </c>
      <c r="AP32" s="20">
        <f t="shared" si="22"/>
        <v>5.4283219976614339E-2</v>
      </c>
      <c r="AQ32" s="20">
        <f t="shared" si="22"/>
        <v>2.8157372703587757E-2</v>
      </c>
      <c r="AR32" s="20">
        <f t="shared" si="22"/>
        <v>1.8287190401861553E-2</v>
      </c>
      <c r="AS32" s="19"/>
      <c r="AU32" s="30" t="s">
        <v>20</v>
      </c>
      <c r="AV32" s="21">
        <f t="shared" si="23"/>
        <v>23.14404947626798</v>
      </c>
      <c r="AW32" s="21">
        <f t="shared" si="23"/>
        <v>17.915808699579042</v>
      </c>
      <c r="AX32" s="21">
        <f t="shared" si="23"/>
        <v>75.171330148740395</v>
      </c>
      <c r="AY32" s="22">
        <f t="shared" si="23"/>
        <v>103.87932058709467</v>
      </c>
      <c r="AZ32" s="22">
        <f t="shared" si="23"/>
        <v>112.58094913040885</v>
      </c>
      <c r="BA32" s="22">
        <f t="shared" si="23"/>
        <v>119.61697386890536</v>
      </c>
      <c r="BB32" s="22">
        <f t="shared" si="23"/>
        <v>126.11016837436806</v>
      </c>
      <c r="BC32" s="22">
        <f t="shared" si="23"/>
        <v>129.66109938699736</v>
      </c>
      <c r="BD32" s="22">
        <f t="shared" si="23"/>
        <v>132.03223659920207</v>
      </c>
      <c r="BE32" s="38"/>
      <c r="BF32" s="38"/>
      <c r="BH32" s="16"/>
      <c r="BI32" s="16"/>
      <c r="BK32" s="23"/>
    </row>
    <row r="33" spans="2:63" ht="4" customHeight="1" x14ac:dyDescent="0.25">
      <c r="B33" s="3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8"/>
      <c r="R33" s="18"/>
      <c r="S33" s="18"/>
      <c r="T33" s="18"/>
      <c r="U33" s="18"/>
      <c r="V33" s="18"/>
      <c r="Y33" s="30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N33" s="20"/>
      <c r="AO33" s="20"/>
      <c r="AP33" s="20"/>
      <c r="AQ33" s="20"/>
      <c r="AR33" s="20"/>
      <c r="AS33" s="19"/>
      <c r="AU33" s="30"/>
      <c r="AV33" s="16"/>
      <c r="AW33" s="23"/>
      <c r="AX33" s="23"/>
      <c r="AY33" s="39"/>
      <c r="AZ33" s="39"/>
      <c r="BA33" s="39"/>
      <c r="BB33" s="39"/>
      <c r="BC33" s="39"/>
      <c r="BD33" s="39"/>
      <c r="BE33" s="38"/>
      <c r="BF33" s="38"/>
      <c r="BH33" s="16"/>
      <c r="BI33" s="16"/>
      <c r="BK33" s="23"/>
    </row>
    <row r="34" spans="2:63" x14ac:dyDescent="0.25">
      <c r="B34" s="30" t="s">
        <v>5</v>
      </c>
      <c r="C34" s="16">
        <f>C122/1000</f>
        <v>3.4039844584659704</v>
      </c>
      <c r="D34" s="16">
        <f t="shared" ref="D34:L35" si="27">D122/1000</f>
        <v>3.5731800767188577</v>
      </c>
      <c r="E34" s="16">
        <f t="shared" si="27"/>
        <v>4.0604789999999999</v>
      </c>
      <c r="F34" s="16">
        <f t="shared" si="27"/>
        <v>3.6409061783999999</v>
      </c>
      <c r="G34" s="16">
        <f t="shared" si="27"/>
        <v>3.7873355071999999</v>
      </c>
      <c r="H34" s="16">
        <f t="shared" si="27"/>
        <v>3.4885887138</v>
      </c>
      <c r="I34" s="16">
        <f t="shared" si="27"/>
        <v>3.7616791813999999</v>
      </c>
      <c r="J34" s="16">
        <f t="shared" si="27"/>
        <v>3.7401124739999996</v>
      </c>
      <c r="K34" s="16">
        <f t="shared" si="27"/>
        <v>3.9168942176000003</v>
      </c>
      <c r="L34" s="16">
        <f t="shared" si="27"/>
        <v>3.8211276809999997</v>
      </c>
      <c r="M34" s="16">
        <v>3.6136381022999999</v>
      </c>
      <c r="N34" s="16">
        <v>0.82733745640000012</v>
      </c>
      <c r="O34" s="16">
        <v>0.62722080384316392</v>
      </c>
      <c r="P34" s="16">
        <v>1.716429620710922</v>
      </c>
      <c r="Q34" s="18">
        <v>2.7683745780917692</v>
      </c>
      <c r="R34" s="18">
        <v>3.2516307382712446</v>
      </c>
      <c r="S34" s="18">
        <v>3.5736810553782221</v>
      </c>
      <c r="T34" s="18">
        <v>3.8663388706095221</v>
      </c>
      <c r="U34" s="18">
        <v>4.0777124282403472</v>
      </c>
      <c r="V34" s="18">
        <v>4.257301733487008</v>
      </c>
      <c r="Y34" s="30" t="s">
        <v>5</v>
      </c>
      <c r="Z34" s="19">
        <f t="shared" ref="Z34:AO35" si="28">D34/C34-1</f>
        <v>4.9705167669636285E-2</v>
      </c>
      <c r="AA34" s="19">
        <f t="shared" si="28"/>
        <v>0.13637681639840937</v>
      </c>
      <c r="AB34" s="19">
        <f t="shared" si="28"/>
        <v>-0.10333086850098228</v>
      </c>
      <c r="AC34" s="19">
        <f t="shared" si="28"/>
        <v>4.0217825350377101E-2</v>
      </c>
      <c r="AD34" s="19">
        <f t="shared" si="28"/>
        <v>-7.8880466975281283E-2</v>
      </c>
      <c r="AE34" s="19">
        <f t="shared" si="28"/>
        <v>7.8281072950709518E-2</v>
      </c>
      <c r="AF34" s="19">
        <f t="shared" si="28"/>
        <v>-5.733266012327487E-3</v>
      </c>
      <c r="AG34" s="19">
        <f t="shared" si="28"/>
        <v>4.7266424426785969E-2</v>
      </c>
      <c r="AH34" s="19">
        <f t="shared" si="28"/>
        <v>-2.4449610145121481E-2</v>
      </c>
      <c r="AI34" s="19">
        <f t="shared" si="28"/>
        <v>-5.4300613855881141E-2</v>
      </c>
      <c r="AJ34" s="19">
        <f t="shared" si="28"/>
        <v>-0.77105138008329654</v>
      </c>
      <c r="AK34" s="19">
        <f t="shared" si="28"/>
        <v>-0.24188032465930565</v>
      </c>
      <c r="AL34" s="19">
        <f t="shared" si="28"/>
        <v>1.7365635996029778</v>
      </c>
      <c r="AM34" s="20">
        <f t="shared" si="28"/>
        <v>0.61286809822423471</v>
      </c>
      <c r="AN34" s="20">
        <f t="shared" si="28"/>
        <v>0.17456314040875998</v>
      </c>
      <c r="AO34" s="20">
        <f t="shared" si="28"/>
        <v>9.9042709037188592E-2</v>
      </c>
      <c r="AP34" s="20">
        <f t="shared" ref="AJ34:AR35" si="29">T34/S34-1</f>
        <v>8.1892539008444398E-2</v>
      </c>
      <c r="AQ34" s="20">
        <f t="shared" si="29"/>
        <v>5.4670209907778267E-2</v>
      </c>
      <c r="AR34" s="20">
        <f t="shared" si="29"/>
        <v>4.4041679840615577E-2</v>
      </c>
      <c r="AS34" s="19"/>
      <c r="AU34" s="30" t="s">
        <v>5</v>
      </c>
      <c r="AV34" s="21">
        <f t="shared" ref="AV34:BD35" si="30">100*N34/$M34</f>
        <v>22.894861991670343</v>
      </c>
      <c r="AW34" s="21">
        <f t="shared" si="30"/>
        <v>17.357045340095123</v>
      </c>
      <c r="AX34" s="21">
        <f t="shared" si="30"/>
        <v>47.498658474362799</v>
      </c>
      <c r="AY34" s="22">
        <f t="shared" si="30"/>
        <v>76.609070961747946</v>
      </c>
      <c r="AZ34" s="22">
        <f t="shared" si="30"/>
        <v>89.982190972628217</v>
      </c>
      <c r="BA34" s="22">
        <f t="shared" si="30"/>
        <v>98.89427093165898</v>
      </c>
      <c r="BB34" s="22">
        <f t="shared" si="30"/>
        <v>106.99297387164154</v>
      </c>
      <c r="BC34" s="22">
        <f t="shared" si="30"/>
        <v>112.84230221186164</v>
      </c>
      <c r="BD34" s="22">
        <f t="shared" si="30"/>
        <v>117.81206675835443</v>
      </c>
      <c r="BE34" s="38"/>
      <c r="BF34" s="38"/>
      <c r="BH34" s="16"/>
      <c r="BI34" s="16"/>
      <c r="BK34" s="23"/>
    </row>
    <row r="35" spans="2:63" x14ac:dyDescent="0.25">
      <c r="B35" s="30" t="s">
        <v>6</v>
      </c>
      <c r="C35" s="16">
        <f>C123/1000</f>
        <v>8.7525681351328739</v>
      </c>
      <c r="D35" s="16">
        <f t="shared" si="27"/>
        <v>9.7225715873760787</v>
      </c>
      <c r="E35" s="16">
        <f t="shared" si="27"/>
        <v>10.141999999999999</v>
      </c>
      <c r="F35" s="16">
        <f t="shared" si="27"/>
        <v>11.0401671216</v>
      </c>
      <c r="G35" s="16">
        <f t="shared" si="27"/>
        <v>12.125838892800001</v>
      </c>
      <c r="H35" s="16">
        <f t="shared" si="27"/>
        <v>13.0450070862</v>
      </c>
      <c r="I35" s="16">
        <f t="shared" si="27"/>
        <v>13.816260918600001</v>
      </c>
      <c r="J35" s="16">
        <f t="shared" si="27"/>
        <v>14.069946925999998</v>
      </c>
      <c r="K35" s="16">
        <f t="shared" si="27"/>
        <v>13.5692406824</v>
      </c>
      <c r="L35" s="16">
        <f t="shared" si="27"/>
        <v>14.374718418999999</v>
      </c>
      <c r="M35" s="16">
        <v>13.843550797700001</v>
      </c>
      <c r="N35" s="16">
        <v>2.9162709435999998</v>
      </c>
      <c r="O35" s="16">
        <v>4.5139333260188357</v>
      </c>
      <c r="P35" s="16">
        <v>10.03993764443238</v>
      </c>
      <c r="Q35" s="18">
        <v>12.359355356835932</v>
      </c>
      <c r="R35" s="18">
        <v>14.168441790772176</v>
      </c>
      <c r="S35" s="18">
        <v>15.196322575939609</v>
      </c>
      <c r="T35" s="18">
        <v>16.042609056727901</v>
      </c>
      <c r="U35" s="18">
        <v>16.507948639963566</v>
      </c>
      <c r="V35" s="18">
        <v>16.813569013843551</v>
      </c>
      <c r="Y35" s="30" t="s">
        <v>6</v>
      </c>
      <c r="Z35" s="19">
        <f t="shared" si="28"/>
        <v>0.11082501013041002</v>
      </c>
      <c r="AA35" s="19">
        <f t="shared" si="28"/>
        <v>4.3139657944870402E-2</v>
      </c>
      <c r="AB35" s="19">
        <f t="shared" si="28"/>
        <v>8.8559171918753732E-2</v>
      </c>
      <c r="AC35" s="19">
        <f t="shared" si="28"/>
        <v>9.8338345719050979E-2</v>
      </c>
      <c r="AD35" s="19">
        <f t="shared" si="28"/>
        <v>7.580244150743054E-2</v>
      </c>
      <c r="AE35" s="19">
        <f t="shared" si="28"/>
        <v>5.9122530735601586E-2</v>
      </c>
      <c r="AF35" s="19">
        <f t="shared" si="28"/>
        <v>1.8361408263394496E-2</v>
      </c>
      <c r="AG35" s="19">
        <f t="shared" si="28"/>
        <v>-3.5586931936092636E-2</v>
      </c>
      <c r="AH35" s="19">
        <f t="shared" si="28"/>
        <v>5.9360560804610385E-2</v>
      </c>
      <c r="AI35" s="19">
        <f t="shared" si="28"/>
        <v>-3.6951514862226364E-2</v>
      </c>
      <c r="AJ35" s="19">
        <f t="shared" si="29"/>
        <v>-0.78934082835998143</v>
      </c>
      <c r="AK35" s="19">
        <f t="shared" si="29"/>
        <v>0.54784428927121454</v>
      </c>
      <c r="AL35" s="19">
        <f t="shared" si="29"/>
        <v>1.2242104433756285</v>
      </c>
      <c r="AM35" s="20">
        <f t="shared" si="29"/>
        <v>0.23101913523235673</v>
      </c>
      <c r="AN35" s="20">
        <f t="shared" si="29"/>
        <v>0.14637385055326879</v>
      </c>
      <c r="AO35" s="20">
        <f t="shared" si="29"/>
        <v>7.2547200344704521E-2</v>
      </c>
      <c r="AP35" s="20">
        <f t="shared" si="29"/>
        <v>5.5690215613626082E-2</v>
      </c>
      <c r="AQ35" s="20">
        <f t="shared" si="29"/>
        <v>2.9006477786137408E-2</v>
      </c>
      <c r="AR35" s="20">
        <f t="shared" si="29"/>
        <v>1.8513528273290003E-2</v>
      </c>
      <c r="AS35" s="19"/>
      <c r="AU35" s="30" t="s">
        <v>6</v>
      </c>
      <c r="AV35" s="21">
        <f t="shared" si="30"/>
        <v>21.065917164001853</v>
      </c>
      <c r="AW35" s="21">
        <f t="shared" si="30"/>
        <v>32.606759580560727</v>
      </c>
      <c r="AX35" s="21">
        <f t="shared" si="30"/>
        <v>72.524295183721492</v>
      </c>
      <c r="AY35" s="22">
        <f t="shared" si="30"/>
        <v>89.278795140400987</v>
      </c>
      <c r="AZ35" s="22">
        <f t="shared" si="30"/>
        <v>102.34687615785795</v>
      </c>
      <c r="BA35" s="22">
        <f t="shared" si="30"/>
        <v>109.77185548713673</v>
      </c>
      <c r="BB35" s="22">
        <f t="shared" si="30"/>
        <v>115.8850737875232</v>
      </c>
      <c r="BC35" s="22">
        <f t="shared" si="30"/>
        <v>119.24649160608587</v>
      </c>
      <c r="BD35" s="22">
        <f t="shared" si="30"/>
        <v>121.45416489992579</v>
      </c>
      <c r="BE35" s="38"/>
      <c r="BF35" s="38"/>
      <c r="BH35" s="16"/>
      <c r="BI35" s="16"/>
      <c r="BK35" s="23"/>
    </row>
    <row r="36" spans="2:63" ht="4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4"/>
      <c r="S36" s="34"/>
      <c r="T36" s="34"/>
      <c r="U36" s="34"/>
      <c r="V36" s="34"/>
      <c r="Y36" s="32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6"/>
      <c r="AN36" s="36"/>
      <c r="AO36" s="36"/>
      <c r="AP36" s="36"/>
      <c r="AQ36" s="36"/>
      <c r="AR36" s="36"/>
      <c r="AS36" s="26"/>
      <c r="AU36" s="32"/>
      <c r="AV36" s="33"/>
      <c r="AW36" s="33"/>
      <c r="AX36" s="33"/>
      <c r="AY36" s="34"/>
      <c r="AZ36" s="34"/>
      <c r="BA36" s="34"/>
      <c r="BB36" s="34"/>
      <c r="BC36" s="34"/>
      <c r="BD36" s="34"/>
      <c r="BE36" s="24"/>
      <c r="BF36" s="24"/>
      <c r="BH36" s="16"/>
      <c r="BI36" s="16"/>
      <c r="BK36" s="23"/>
    </row>
    <row r="37" spans="2:63" ht="4" customHeight="1" x14ac:dyDescent="0.3">
      <c r="B37" s="2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25"/>
      <c r="T37" s="25"/>
      <c r="U37" s="25"/>
      <c r="V37" s="25"/>
      <c r="Y37" s="28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7"/>
      <c r="AN37" s="27"/>
      <c r="AO37" s="27"/>
      <c r="AP37" s="27"/>
      <c r="AQ37" s="27"/>
      <c r="AR37" s="27"/>
      <c r="AS37" s="26"/>
      <c r="AU37" s="28"/>
      <c r="AV37" s="24"/>
      <c r="AW37" s="24"/>
      <c r="AX37" s="24"/>
      <c r="AY37" s="25"/>
      <c r="AZ37" s="25"/>
      <c r="BA37" s="25"/>
      <c r="BB37" s="25"/>
      <c r="BC37" s="25"/>
      <c r="BD37" s="25"/>
      <c r="BE37" s="24"/>
      <c r="BF37" s="24"/>
      <c r="BH37" s="16"/>
      <c r="BI37" s="16"/>
      <c r="BK37" s="23"/>
    </row>
    <row r="38" spans="2:63" x14ac:dyDescent="0.25">
      <c r="B38" s="102" t="s">
        <v>21</v>
      </c>
      <c r="C38" s="24"/>
      <c r="D38" s="24"/>
      <c r="Q38" s="8"/>
      <c r="R38" s="8"/>
      <c r="S38" s="8"/>
      <c r="T38" s="8"/>
      <c r="U38" s="8"/>
      <c r="V38" s="8"/>
      <c r="Y38" s="102" t="s">
        <v>21</v>
      </c>
      <c r="Z38" s="26"/>
      <c r="AA38" s="19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  <c r="AN38" s="27"/>
      <c r="AO38" s="27"/>
      <c r="AP38" s="27"/>
      <c r="AQ38" s="27"/>
      <c r="AR38" s="27"/>
      <c r="AS38" s="26"/>
      <c r="AU38" s="102" t="s">
        <v>21</v>
      </c>
      <c r="AV38" s="24"/>
      <c r="AW38" s="24"/>
      <c r="AX38" s="23"/>
      <c r="AY38" s="8"/>
      <c r="AZ38" s="8"/>
      <c r="BA38" s="8"/>
      <c r="BB38" s="8"/>
      <c r="BC38" s="8"/>
      <c r="BD38" s="8"/>
      <c r="BH38" s="16"/>
      <c r="BI38" s="16"/>
      <c r="BK38" s="23"/>
    </row>
    <row r="39" spans="2:63" ht="13" x14ac:dyDescent="0.3">
      <c r="B39" s="102"/>
      <c r="C39" s="24"/>
      <c r="D39" s="24"/>
      <c r="E39" s="40">
        <f t="shared" ref="E39:L39" si="31">SUM(E40:E43)</f>
        <v>86.573463687150834</v>
      </c>
      <c r="F39" s="40">
        <f t="shared" si="31"/>
        <v>108.60044823737461</v>
      </c>
      <c r="G39" s="40">
        <f t="shared" si="31"/>
        <v>111.90614944831047</v>
      </c>
      <c r="H39" s="40">
        <f t="shared" si="31"/>
        <v>117.48502318722919</v>
      </c>
      <c r="I39" s="40">
        <f t="shared" si="31"/>
        <v>123.03934378597413</v>
      </c>
      <c r="J39" s="40">
        <f t="shared" si="31"/>
        <v>127.56270325766684</v>
      </c>
      <c r="K39" s="40">
        <f t="shared" si="31"/>
        <v>133.10763336476964</v>
      </c>
      <c r="L39" s="40">
        <f t="shared" si="31"/>
        <v>140.55061796170955</v>
      </c>
      <c r="M39" s="41">
        <v>144.89999934492988</v>
      </c>
      <c r="N39" s="41">
        <v>68.5</v>
      </c>
      <c r="O39" s="41">
        <v>102.00000000000001</v>
      </c>
      <c r="P39" s="41">
        <v>140.19131718899999</v>
      </c>
      <c r="Q39" s="42">
        <v>149.03614348550204</v>
      </c>
      <c r="R39" s="42">
        <v>159.82489413818882</v>
      </c>
      <c r="S39" s="42">
        <v>168.76204678152533</v>
      </c>
      <c r="T39" s="42">
        <v>176.96396137570107</v>
      </c>
      <c r="U39" s="42">
        <v>183.78041009827297</v>
      </c>
      <c r="V39" s="42">
        <v>190.65019850099827</v>
      </c>
      <c r="Y39" s="102"/>
      <c r="Z39" s="26"/>
      <c r="AA39" s="26"/>
      <c r="AB39" s="19">
        <f t="shared" ref="AB39:AQ41" si="32">F39/E39-1</f>
        <v>0.25443113411544149</v>
      </c>
      <c r="AC39" s="19">
        <f t="shared" si="32"/>
        <v>3.0439112034882143E-2</v>
      </c>
      <c r="AD39" s="19">
        <f t="shared" si="32"/>
        <v>4.9853147181117219E-2</v>
      </c>
      <c r="AE39" s="19">
        <f t="shared" si="32"/>
        <v>4.7276839618044963E-2</v>
      </c>
      <c r="AF39" s="19">
        <f t="shared" si="32"/>
        <v>3.676352077723255E-2</v>
      </c>
      <c r="AG39" s="19">
        <f t="shared" si="32"/>
        <v>4.3468270626896954E-2</v>
      </c>
      <c r="AH39" s="19">
        <f t="shared" si="32"/>
        <v>5.5917038029990929E-2</v>
      </c>
      <c r="AI39" s="19">
        <f t="shared" si="32"/>
        <v>3.094530245612459E-2</v>
      </c>
      <c r="AJ39" s="11">
        <f t="shared" si="32"/>
        <v>-0.5272601772969101</v>
      </c>
      <c r="AK39" s="11">
        <f t="shared" si="32"/>
        <v>0.48905109489051113</v>
      </c>
      <c r="AL39" s="11">
        <f t="shared" si="32"/>
        <v>0.37442467832352921</v>
      </c>
      <c r="AM39" s="12">
        <f t="shared" si="32"/>
        <v>6.3091113443051849E-2</v>
      </c>
      <c r="AN39" s="12">
        <f t="shared" si="32"/>
        <v>7.2390162549638815E-2</v>
      </c>
      <c r="AO39" s="12">
        <f t="shared" si="32"/>
        <v>5.5918401770435056E-2</v>
      </c>
      <c r="AP39" s="12">
        <f t="shared" si="32"/>
        <v>4.8600468829308019E-2</v>
      </c>
      <c r="AQ39" s="12">
        <f t="shared" si="32"/>
        <v>3.851885248036635E-2</v>
      </c>
      <c r="AR39" s="12">
        <f t="shared" ref="AJ39:AR45" si="33">V39/U39-1</f>
        <v>3.7380417200352456E-2</v>
      </c>
      <c r="AS39" s="11"/>
      <c r="AU39" s="102"/>
      <c r="AV39" s="13">
        <f t="shared" ref="AV39:BD45" si="34">100*N39/$M39</f>
        <v>47.273982270308991</v>
      </c>
      <c r="AW39" s="13">
        <f t="shared" si="34"/>
        <v>70.393375059438227</v>
      </c>
      <c r="AX39" s="13">
        <f t="shared" si="34"/>
        <v>96.750391872175911</v>
      </c>
      <c r="AY39" s="14">
        <f t="shared" si="34"/>
        <v>102.85448182144307</v>
      </c>
      <c r="AZ39" s="14">
        <f t="shared" si="34"/>
        <v>110.30013447945622</v>
      </c>
      <c r="BA39" s="14">
        <f t="shared" si="34"/>
        <v>116.46794171461146</v>
      </c>
      <c r="BB39" s="14">
        <f t="shared" si="34"/>
        <v>122.1283382855261</v>
      </c>
      <c r="BC39" s="14">
        <f t="shared" si="34"/>
        <v>126.83258173161856</v>
      </c>
      <c r="BD39" s="14">
        <f t="shared" si="34"/>
        <v>131.57363655134426</v>
      </c>
      <c r="BE39" s="38"/>
      <c r="BF39" s="38"/>
      <c r="BH39" s="16"/>
      <c r="BI39" s="16"/>
      <c r="BK39" s="23"/>
    </row>
    <row r="40" spans="2:63" ht="13" customHeight="1" x14ac:dyDescent="0.3">
      <c r="B40" s="43" t="s">
        <v>7</v>
      </c>
      <c r="C40" s="24"/>
      <c r="D40" s="24"/>
      <c r="E40" s="44">
        <v>86.573463687150834</v>
      </c>
      <c r="F40" s="44">
        <v>89.326674081408896</v>
      </c>
      <c r="G40" s="44">
        <v>89.951802319988275</v>
      </c>
      <c r="H40" s="44">
        <v>94.276475314538345</v>
      </c>
      <c r="I40" s="44">
        <v>97.484144945397588</v>
      </c>
      <c r="J40" s="44">
        <v>101.12650330860369</v>
      </c>
      <c r="K40" s="44">
        <v>106.16222231100001</v>
      </c>
      <c r="L40" s="44">
        <v>111.97652872820422</v>
      </c>
      <c r="M40" s="45">
        <v>116.7631833449299</v>
      </c>
      <c r="N40" s="45">
        <v>63.200041157824757</v>
      </c>
      <c r="O40" s="45">
        <v>96.826148167570238</v>
      </c>
      <c r="P40" s="45">
        <v>122.60254732449219</v>
      </c>
      <c r="Q40" s="46">
        <v>124.73941875967942</v>
      </c>
      <c r="R40" s="46">
        <v>130.45124240281126</v>
      </c>
      <c r="S40" s="46">
        <v>135.88824560555628</v>
      </c>
      <c r="T40" s="46">
        <v>141.02911340473864</v>
      </c>
      <c r="U40" s="46">
        <v>145.90804956621366</v>
      </c>
      <c r="V40" s="46">
        <v>151.37188827086334</v>
      </c>
      <c r="Y40" s="43" t="s">
        <v>7</v>
      </c>
      <c r="Z40" s="26"/>
      <c r="AA40" s="19"/>
      <c r="AB40" s="19">
        <f t="shared" si="32"/>
        <v>3.1802012729989615E-2</v>
      </c>
      <c r="AC40" s="19">
        <f t="shared" si="32"/>
        <v>6.9982258380028028E-3</v>
      </c>
      <c r="AD40" s="19">
        <f t="shared" si="32"/>
        <v>4.8077669185168537E-2</v>
      </c>
      <c r="AE40" s="19">
        <f t="shared" si="32"/>
        <v>3.4024072496954938E-2</v>
      </c>
      <c r="AF40" s="19">
        <f t="shared" si="32"/>
        <v>3.736359759062613E-2</v>
      </c>
      <c r="AG40" s="19">
        <f t="shared" si="32"/>
        <v>4.9796233802616774E-2</v>
      </c>
      <c r="AH40" s="19">
        <f t="shared" si="32"/>
        <v>5.4768130231593215E-2</v>
      </c>
      <c r="AI40" s="19">
        <f t="shared" si="32"/>
        <v>4.2746945909924783E-2</v>
      </c>
      <c r="AJ40" s="19">
        <f t="shared" si="32"/>
        <v>-0.45873314389583197</v>
      </c>
      <c r="AK40" s="19">
        <f t="shared" si="32"/>
        <v>0.53205830872441218</v>
      </c>
      <c r="AL40" s="19">
        <f t="shared" si="33"/>
        <v>0.26621320422983819</v>
      </c>
      <c r="AM40" s="20">
        <f t="shared" si="33"/>
        <v>1.7429258052294561E-2</v>
      </c>
      <c r="AN40" s="20">
        <f t="shared" si="33"/>
        <v>4.5790045359567655E-2</v>
      </c>
      <c r="AO40" s="20">
        <f t="shared" si="33"/>
        <v>4.1678431746602129E-2</v>
      </c>
      <c r="AP40" s="20">
        <f t="shared" si="33"/>
        <v>3.783158562591793E-2</v>
      </c>
      <c r="AQ40" s="20">
        <f t="shared" si="33"/>
        <v>3.4595240966118768E-2</v>
      </c>
      <c r="AR40" s="20">
        <f t="shared" si="33"/>
        <v>3.744713688445378E-2</v>
      </c>
      <c r="AS40" s="19"/>
      <c r="AU40" s="43" t="s">
        <v>7</v>
      </c>
      <c r="AV40" s="21">
        <f t="shared" si="34"/>
        <v>54.126685610416793</v>
      </c>
      <c r="AW40" s="21">
        <f t="shared" si="34"/>
        <v>82.925238413153153</v>
      </c>
      <c r="AX40" s="21">
        <f t="shared" si="34"/>
        <v>105.00103184264191</v>
      </c>
      <c r="AY40" s="22">
        <f t="shared" si="34"/>
        <v>106.83112192238451</v>
      </c>
      <c r="AZ40" s="22">
        <f t="shared" si="34"/>
        <v>111.72292384102401</v>
      </c>
      <c r="BA40" s="22">
        <f t="shared" si="34"/>
        <v>116.37936009686295</v>
      </c>
      <c r="BB40" s="22">
        <f t="shared" si="34"/>
        <v>120.78217582345695</v>
      </c>
      <c r="BC40" s="22">
        <f t="shared" si="34"/>
        <v>124.96066430048158</v>
      </c>
      <c r="BD40" s="22">
        <f t="shared" si="34"/>
        <v>129.64008340171401</v>
      </c>
      <c r="BE40" s="38"/>
      <c r="BF40" s="38"/>
      <c r="BH40" s="16"/>
      <c r="BI40" s="16"/>
      <c r="BK40" s="23"/>
    </row>
    <row r="41" spans="2:63" ht="13" customHeight="1" x14ac:dyDescent="0.25">
      <c r="B41" s="47" t="s">
        <v>5</v>
      </c>
      <c r="C41" s="24"/>
      <c r="D41" s="24"/>
      <c r="E41" s="44"/>
      <c r="F41" s="44"/>
      <c r="G41" s="44"/>
      <c r="H41" s="44"/>
      <c r="I41" s="44"/>
      <c r="J41" s="44"/>
      <c r="K41" s="44"/>
      <c r="L41" s="44"/>
      <c r="M41" s="45">
        <v>28.487439699552102</v>
      </c>
      <c r="N41" s="45">
        <v>10.284806772873994</v>
      </c>
      <c r="O41" s="45">
        <v>16.226348028057025</v>
      </c>
      <c r="P41" s="45">
        <v>25.896764232904356</v>
      </c>
      <c r="Q41" s="46">
        <v>27.055364417348191</v>
      </c>
      <c r="R41" s="46">
        <v>29.789103061122493</v>
      </c>
      <c r="S41" s="46">
        <v>31.948299915683677</v>
      </c>
      <c r="T41" s="46">
        <v>33.535625355722445</v>
      </c>
      <c r="U41" s="46">
        <v>34.735571080847485</v>
      </c>
      <c r="V41" s="46">
        <v>35.884510192770747</v>
      </c>
      <c r="Y41" s="47" t="s">
        <v>5</v>
      </c>
      <c r="Z41" s="26"/>
      <c r="AA41" s="19"/>
      <c r="AB41" s="19"/>
      <c r="AC41" s="19"/>
      <c r="AD41" s="19"/>
      <c r="AE41" s="19"/>
      <c r="AF41" s="19"/>
      <c r="AG41" s="19"/>
      <c r="AH41" s="19"/>
      <c r="AI41" s="19"/>
      <c r="AJ41" s="19">
        <f t="shared" si="32"/>
        <v>-0.63897047676644325</v>
      </c>
      <c r="AK41" s="19">
        <f t="shared" si="32"/>
        <v>0.57770081503657877</v>
      </c>
      <c r="AL41" s="19">
        <f t="shared" si="32"/>
        <v>0.59596997353478343</v>
      </c>
      <c r="AM41" s="20">
        <f t="shared" si="32"/>
        <v>4.4739187259994484E-2</v>
      </c>
      <c r="AN41" s="20">
        <f t="shared" si="32"/>
        <v>0.10104238854832803</v>
      </c>
      <c r="AO41" s="20">
        <f t="shared" si="32"/>
        <v>7.24827749976511E-2</v>
      </c>
      <c r="AP41" s="20">
        <f t="shared" si="32"/>
        <v>4.9684191153456014E-2</v>
      </c>
      <c r="AQ41" s="20">
        <f t="shared" si="32"/>
        <v>3.5781224068340833E-2</v>
      </c>
      <c r="AR41" s="20">
        <f t="shared" si="33"/>
        <v>3.3076730169459223E-2</v>
      </c>
      <c r="AS41" s="19"/>
      <c r="AU41" s="47" t="s">
        <v>5</v>
      </c>
      <c r="AV41" s="21">
        <f t="shared" si="34"/>
        <v>36.10295232335568</v>
      </c>
      <c r="AW41" s="21">
        <f t="shared" si="34"/>
        <v>56.959657305785001</v>
      </c>
      <c r="AX41" s="21">
        <f t="shared" si="34"/>
        <v>90.905902762864017</v>
      </c>
      <c r="AY41" s="22">
        <f t="shared" si="34"/>
        <v>94.972958969610644</v>
      </c>
      <c r="AZ41" s="22">
        <f t="shared" si="34"/>
        <v>104.56925359140244</v>
      </c>
      <c r="BA41" s="22">
        <f t="shared" si="34"/>
        <v>112.14872327114041</v>
      </c>
      <c r="BB41" s="22">
        <f t="shared" si="34"/>
        <v>117.72074187575977</v>
      </c>
      <c r="BC41" s="22">
        <f t="shared" si="34"/>
        <v>121.93293411830766</v>
      </c>
      <c r="BD41" s="22">
        <f t="shared" si="34"/>
        <v>125.96607687890938</v>
      </c>
      <c r="BE41" s="38"/>
      <c r="BF41" s="38"/>
      <c r="BH41" s="16"/>
      <c r="BI41" s="16"/>
      <c r="BK41" s="23"/>
    </row>
    <row r="42" spans="2:63" ht="13" customHeight="1" x14ac:dyDescent="0.25">
      <c r="B42" s="47" t="s">
        <v>6</v>
      </c>
      <c r="C42" s="24"/>
      <c r="D42" s="24"/>
      <c r="E42" s="44"/>
      <c r="F42" s="44"/>
      <c r="G42" s="44"/>
      <c r="H42" s="44"/>
      <c r="I42" s="44"/>
      <c r="J42" s="44"/>
      <c r="K42" s="44"/>
      <c r="L42" s="44"/>
      <c r="M42" s="45">
        <v>88.275743645377801</v>
      </c>
      <c r="N42" s="45">
        <v>52.915234384950764</v>
      </c>
      <c r="O42" s="45">
        <v>80.599800139513206</v>
      </c>
      <c r="P42" s="45">
        <v>96.705783091587833</v>
      </c>
      <c r="Q42" s="46">
        <v>97.684054342331237</v>
      </c>
      <c r="R42" s="46">
        <v>100.66213934168877</v>
      </c>
      <c r="S42" s="46">
        <v>103.9399456898726</v>
      </c>
      <c r="T42" s="46">
        <v>107.49348804901619</v>
      </c>
      <c r="U42" s="46">
        <v>111.17247848536618</v>
      </c>
      <c r="V42" s="46">
        <v>115.48737807809259</v>
      </c>
      <c r="Y42" s="47" t="s">
        <v>6</v>
      </c>
      <c r="Z42" s="26"/>
      <c r="AA42" s="19"/>
      <c r="AB42" s="19"/>
      <c r="AC42" s="19"/>
      <c r="AD42" s="19"/>
      <c r="AE42" s="19"/>
      <c r="AF42" s="19"/>
      <c r="AG42" s="19"/>
      <c r="AH42" s="19"/>
      <c r="AI42" s="19"/>
      <c r="AJ42" s="19">
        <f t="shared" si="33"/>
        <v>-0.40056880633572034</v>
      </c>
      <c r="AK42" s="19">
        <f t="shared" si="33"/>
        <v>0.52318705711782698</v>
      </c>
      <c r="AL42" s="19">
        <f t="shared" si="33"/>
        <v>0.19982658671853004</v>
      </c>
      <c r="AM42" s="20">
        <f t="shared" si="33"/>
        <v>1.0115953973682368E-2</v>
      </c>
      <c r="AN42" s="20">
        <f t="shared" si="33"/>
        <v>3.0486910268086476E-2</v>
      </c>
      <c r="AO42" s="20">
        <f t="shared" si="33"/>
        <v>3.2562454658922046E-2</v>
      </c>
      <c r="AP42" s="20">
        <f t="shared" si="33"/>
        <v>3.4188418471434945E-2</v>
      </c>
      <c r="AQ42" s="20">
        <f t="shared" si="33"/>
        <v>3.4225240087775388E-2</v>
      </c>
      <c r="AR42" s="20">
        <f t="shared" si="33"/>
        <v>3.8812659855329112E-2</v>
      </c>
      <c r="AS42" s="19"/>
      <c r="AU42" s="47" t="s">
        <v>6</v>
      </c>
      <c r="AV42" s="21">
        <f t="shared" si="34"/>
        <v>59.943119366427965</v>
      </c>
      <c r="AW42" s="21">
        <f t="shared" si="34"/>
        <v>91.304583582212047</v>
      </c>
      <c r="AX42" s="21">
        <f t="shared" si="34"/>
        <v>109.54966687120221</v>
      </c>
      <c r="AY42" s="22">
        <f t="shared" si="34"/>
        <v>110.65786625910351</v>
      </c>
      <c r="AZ42" s="22">
        <f t="shared" si="34"/>
        <v>114.03148269820272</v>
      </c>
      <c r="BA42" s="22">
        <f t="shared" si="34"/>
        <v>117.74462768325259</v>
      </c>
      <c r="BB42" s="22">
        <f t="shared" si="34"/>
        <v>121.77013028725095</v>
      </c>
      <c r="BC42" s="22">
        <f t="shared" si="34"/>
        <v>125.9377422318518</v>
      </c>
      <c r="BD42" s="22">
        <f t="shared" si="34"/>
        <v>130.82572098404475</v>
      </c>
      <c r="BE42" s="38"/>
      <c r="BF42" s="38"/>
      <c r="BH42" s="16"/>
      <c r="BI42" s="16"/>
      <c r="BK42" s="23"/>
    </row>
    <row r="43" spans="2:63" ht="13" x14ac:dyDescent="0.3">
      <c r="B43" s="43" t="s">
        <v>17</v>
      </c>
      <c r="C43" s="48"/>
      <c r="D43" s="48"/>
      <c r="E43" s="44">
        <f>E133/1000</f>
        <v>0</v>
      </c>
      <c r="F43" s="44">
        <f t="shared" ref="F43:L43" si="35">F133/1000</f>
        <v>19.273774155965707</v>
      </c>
      <c r="G43" s="44">
        <f t="shared" si="35"/>
        <v>21.954347128322194</v>
      </c>
      <c r="H43" s="44">
        <f t="shared" si="35"/>
        <v>23.208547872690847</v>
      </c>
      <c r="I43" s="44">
        <f t="shared" si="35"/>
        <v>25.555198840576544</v>
      </c>
      <c r="J43" s="44">
        <f t="shared" si="35"/>
        <v>26.436199949063152</v>
      </c>
      <c r="K43" s="44">
        <f t="shared" si="35"/>
        <v>26.945411053769643</v>
      </c>
      <c r="L43" s="44">
        <f t="shared" si="35"/>
        <v>28.574089233505322</v>
      </c>
      <c r="M43" s="49">
        <v>28.136815999999996</v>
      </c>
      <c r="N43" s="49">
        <v>5.299958842175247</v>
      </c>
      <c r="O43" s="49">
        <v>5.1738518324297704</v>
      </c>
      <c r="P43" s="49">
        <v>17.5887698645078</v>
      </c>
      <c r="Q43" s="50">
        <v>24.296724725822603</v>
      </c>
      <c r="R43" s="50">
        <v>29.37365173537755</v>
      </c>
      <c r="S43" s="50">
        <v>32.873801175969056</v>
      </c>
      <c r="T43" s="50">
        <v>35.934847970962444</v>
      </c>
      <c r="U43" s="50">
        <v>37.872360532059318</v>
      </c>
      <c r="V43" s="50">
        <v>39.278310230134927</v>
      </c>
      <c r="Y43" s="43" t="s">
        <v>17</v>
      </c>
      <c r="Z43" s="51"/>
      <c r="AA43" s="19"/>
      <c r="AB43" s="19" t="e">
        <f t="shared" ref="AB43:AI43" si="36">F43/E43-1</f>
        <v>#DIV/0!</v>
      </c>
      <c r="AC43" s="19">
        <f t="shared" si="36"/>
        <v>0.13907877879365849</v>
      </c>
      <c r="AD43" s="19">
        <f t="shared" si="36"/>
        <v>5.7127672120601103E-2</v>
      </c>
      <c r="AE43" s="19">
        <f t="shared" si="36"/>
        <v>0.10111149481467407</v>
      </c>
      <c r="AF43" s="19">
        <f t="shared" si="36"/>
        <v>3.4474437627452614E-2</v>
      </c>
      <c r="AG43" s="19">
        <f t="shared" si="36"/>
        <v>1.9261887324488081E-2</v>
      </c>
      <c r="AH43" s="19">
        <f t="shared" si="36"/>
        <v>6.0443619749783961E-2</v>
      </c>
      <c r="AI43" s="19">
        <f t="shared" si="36"/>
        <v>-1.5303138095914881E-2</v>
      </c>
      <c r="AJ43" s="11">
        <f t="shared" si="33"/>
        <v>-0.8116361552005299</v>
      </c>
      <c r="AK43" s="11">
        <f t="shared" si="33"/>
        <v>-2.3793960198702058E-2</v>
      </c>
      <c r="AL43" s="11">
        <f t="shared" si="33"/>
        <v>2.399550360963405</v>
      </c>
      <c r="AM43" s="12">
        <f t="shared" si="33"/>
        <v>0.38137714649679499</v>
      </c>
      <c r="AN43" s="12">
        <f t="shared" si="33"/>
        <v>0.20895520144569857</v>
      </c>
      <c r="AO43" s="12">
        <f t="shared" si="33"/>
        <v>0.11915949273599979</v>
      </c>
      <c r="AP43" s="12">
        <f t="shared" si="33"/>
        <v>9.3115085128367525E-2</v>
      </c>
      <c r="AQ43" s="12">
        <f t="shared" si="33"/>
        <v>5.3917371868736019E-2</v>
      </c>
      <c r="AR43" s="12">
        <f t="shared" si="33"/>
        <v>3.7123371195346033E-2</v>
      </c>
      <c r="AS43" s="11"/>
      <c r="AU43" s="43" t="s">
        <v>17</v>
      </c>
      <c r="AV43" s="13">
        <f t="shared" si="34"/>
        <v>18.836384479947011</v>
      </c>
      <c r="AW43" s="13">
        <f t="shared" si="34"/>
        <v>18.388192297343707</v>
      </c>
      <c r="AX43" s="13">
        <f t="shared" si="34"/>
        <v>62.511585761899291</v>
      </c>
      <c r="AY43" s="14">
        <f t="shared" si="34"/>
        <v>86.352075962762129</v>
      </c>
      <c r="AZ43" s="14">
        <f t="shared" si="34"/>
        <v>104.39579139081533</v>
      </c>
      <c r="BA43" s="14">
        <f t="shared" si="34"/>
        <v>116.83554093671815</v>
      </c>
      <c r="BB43" s="14">
        <f t="shared" si="34"/>
        <v>127.71469227705953</v>
      </c>
      <c r="BC43" s="14">
        <f t="shared" si="34"/>
        <v>134.60073283366293</v>
      </c>
      <c r="BD43" s="14">
        <f t="shared" si="34"/>
        <v>139.59756580181258</v>
      </c>
      <c r="BE43" s="38"/>
      <c r="BF43" s="38"/>
      <c r="BH43" s="16"/>
      <c r="BI43" s="16"/>
      <c r="BK43" s="23"/>
    </row>
    <row r="44" spans="2:63" ht="13" x14ac:dyDescent="0.3">
      <c r="B44" s="47" t="s">
        <v>5</v>
      </c>
      <c r="C44" s="48"/>
      <c r="D44" s="48"/>
      <c r="E44" s="44"/>
      <c r="F44" s="44"/>
      <c r="G44" s="44"/>
      <c r="H44" s="44"/>
      <c r="I44" s="44"/>
      <c r="J44" s="44"/>
      <c r="K44" s="44"/>
      <c r="L44" s="44"/>
      <c r="M44" s="45">
        <v>6.5425467671709967</v>
      </c>
      <c r="N44" s="45">
        <v>1.400225419671943</v>
      </c>
      <c r="O44" s="45">
        <v>0.77229638497572906</v>
      </c>
      <c r="P44" s="45">
        <v>2.9130851879629063</v>
      </c>
      <c r="Q44" s="46">
        <v>5.4031854921361582</v>
      </c>
      <c r="R44" s="46">
        <v>6.4733101702515885</v>
      </c>
      <c r="S44" s="46">
        <v>7.2567332328703147</v>
      </c>
      <c r="T44" s="46">
        <v>8.0080256530613649</v>
      </c>
      <c r="U44" s="46">
        <v>8.6147426183903253</v>
      </c>
      <c r="V44" s="46">
        <v>9.1740333617927554</v>
      </c>
      <c r="Y44" s="47" t="s">
        <v>5</v>
      </c>
      <c r="Z44" s="51"/>
      <c r="AA44" s="19"/>
      <c r="AB44" s="19"/>
      <c r="AC44" s="19"/>
      <c r="AD44" s="19"/>
      <c r="AE44" s="19"/>
      <c r="AF44" s="19"/>
      <c r="AG44" s="19"/>
      <c r="AH44" s="19"/>
      <c r="AI44" s="19"/>
      <c r="AJ44" s="19">
        <f t="shared" si="33"/>
        <v>-0.78598159562298364</v>
      </c>
      <c r="AK44" s="19">
        <f t="shared" si="33"/>
        <v>-0.44844853255365891</v>
      </c>
      <c r="AL44" s="19">
        <f t="shared" si="33"/>
        <v>2.7719782775552622</v>
      </c>
      <c r="AM44" s="20">
        <f t="shared" si="33"/>
        <v>0.85479831295787001</v>
      </c>
      <c r="AN44" s="20">
        <f t="shared" si="33"/>
        <v>0.19805440321693535</v>
      </c>
      <c r="AO44" s="20">
        <f t="shared" si="33"/>
        <v>0.12102356321793217</v>
      </c>
      <c r="AP44" s="20">
        <f t="shared" si="33"/>
        <v>0.10353038978861373</v>
      </c>
      <c r="AQ44" s="20">
        <f t="shared" si="33"/>
        <v>7.5763614105933907E-2</v>
      </c>
      <c r="AR44" s="20">
        <f t="shared" si="33"/>
        <v>6.4922513437428053E-2</v>
      </c>
      <c r="AS44" s="19"/>
      <c r="AU44" s="47" t="s">
        <v>5</v>
      </c>
      <c r="AV44" s="21">
        <f t="shared" si="34"/>
        <v>21.40184043770163</v>
      </c>
      <c r="AW44" s="21">
        <f t="shared" si="34"/>
        <v>11.804216499466778</v>
      </c>
      <c r="AX44" s="21">
        <f t="shared" si="34"/>
        <v>44.525248219548104</v>
      </c>
      <c r="AY44" s="22">
        <f t="shared" si="34"/>
        <v>82.585355281648233</v>
      </c>
      <c r="AZ44" s="22">
        <f t="shared" si="34"/>
        <v>98.941748536413655</v>
      </c>
      <c r="BA44" s="22">
        <f t="shared" si="34"/>
        <v>110.91603149530306</v>
      </c>
      <c r="BB44" s="22">
        <f t="shared" si="34"/>
        <v>122.39921146981793</v>
      </c>
      <c r="BC44" s="22">
        <f t="shared" si="34"/>
        <v>131.67261809448783</v>
      </c>
      <c r="BD44" s="22">
        <f t="shared" si="34"/>
        <v>140.22113541206855</v>
      </c>
      <c r="BE44" s="38"/>
      <c r="BF44" s="38"/>
      <c r="BH44" s="16"/>
      <c r="BI44" s="16"/>
      <c r="BK44" s="23"/>
    </row>
    <row r="45" spans="2:63" ht="13" x14ac:dyDescent="0.3">
      <c r="B45" s="47" t="s">
        <v>6</v>
      </c>
      <c r="C45" s="48"/>
      <c r="D45" s="48"/>
      <c r="E45" s="44"/>
      <c r="F45" s="44"/>
      <c r="G45" s="44"/>
      <c r="H45" s="44"/>
      <c r="I45" s="44"/>
      <c r="J45" s="44"/>
      <c r="K45" s="44"/>
      <c r="L45" s="44"/>
      <c r="M45" s="45">
        <v>21.594269232828999</v>
      </c>
      <c r="N45" s="45">
        <v>3.8997334225033038</v>
      </c>
      <c r="O45" s="45">
        <v>4.401555447454041</v>
      </c>
      <c r="P45" s="45">
        <v>14.675684676544893</v>
      </c>
      <c r="Q45" s="46">
        <v>18.893539233686447</v>
      </c>
      <c r="R45" s="46">
        <v>22.900341565125963</v>
      </c>
      <c r="S45" s="46">
        <v>25.617067943098743</v>
      </c>
      <c r="T45" s="46">
        <v>27.926822317901077</v>
      </c>
      <c r="U45" s="46">
        <v>29.257617913668994</v>
      </c>
      <c r="V45" s="46">
        <v>30.104276868342172</v>
      </c>
      <c r="Y45" s="47" t="s">
        <v>6</v>
      </c>
      <c r="Z45" s="51"/>
      <c r="AA45" s="19"/>
      <c r="AB45" s="19"/>
      <c r="AC45" s="19"/>
      <c r="AD45" s="19"/>
      <c r="AE45" s="19"/>
      <c r="AF45" s="19"/>
      <c r="AG45" s="19"/>
      <c r="AH45" s="19"/>
      <c r="AI45" s="19"/>
      <c r="AJ45" s="19">
        <f t="shared" si="33"/>
        <v>-0.81940887276821217</v>
      </c>
      <c r="AK45" s="19">
        <f t="shared" si="33"/>
        <v>0.1286811098561218</v>
      </c>
      <c r="AL45" s="19">
        <f t="shared" si="33"/>
        <v>2.3342042038874329</v>
      </c>
      <c r="AM45" s="20">
        <f t="shared" si="33"/>
        <v>0.28740427789939171</v>
      </c>
      <c r="AN45" s="20">
        <f t="shared" si="33"/>
        <v>0.21207261815168765</v>
      </c>
      <c r="AO45" s="20">
        <f t="shared" si="33"/>
        <v>0.11863257018445417</v>
      </c>
      <c r="AP45" s="20">
        <f t="shared" si="33"/>
        <v>9.0164665992720883E-2</v>
      </c>
      <c r="AQ45" s="20">
        <f t="shared" si="33"/>
        <v>4.7652954590357233E-2</v>
      </c>
      <c r="AR45" s="20">
        <f t="shared" si="33"/>
        <v>2.8938068614178691E-2</v>
      </c>
      <c r="AS45" s="19"/>
      <c r="AU45" s="47" t="s">
        <v>6</v>
      </c>
      <c r="AV45" s="21">
        <f t="shared" si="34"/>
        <v>18.059112723178789</v>
      </c>
      <c r="AW45" s="21">
        <f t="shared" si="34"/>
        <v>20.382979391414239</v>
      </c>
      <c r="AX45" s="21">
        <f t="shared" si="34"/>
        <v>67.961015574604261</v>
      </c>
      <c r="AY45" s="22">
        <f t="shared" si="34"/>
        <v>87.493302181132719</v>
      </c>
      <c r="AZ45" s="22">
        <f t="shared" si="34"/>
        <v>106.04823584542231</v>
      </c>
      <c r="BA45" s="22">
        <f t="shared" si="34"/>
        <v>118.6290106272919</v>
      </c>
      <c r="BB45" s="22">
        <f t="shared" si="34"/>
        <v>129.32515574754862</v>
      </c>
      <c r="BC45" s="22">
        <f t="shared" si="34"/>
        <v>135.48788152177747</v>
      </c>
      <c r="BD45" s="22">
        <f t="shared" si="34"/>
        <v>139.40863913364436</v>
      </c>
      <c r="BE45" s="38"/>
      <c r="BF45" s="38"/>
      <c r="BH45" s="16"/>
      <c r="BI45" s="16"/>
      <c r="BK45" s="23"/>
    </row>
    <row r="46" spans="2:63" ht="4" customHeight="1" x14ac:dyDescent="0.25"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R46" s="53"/>
      <c r="S46" s="53"/>
      <c r="T46" s="53"/>
      <c r="U46" s="53"/>
      <c r="V46" s="53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3"/>
      <c r="AO46" s="53"/>
      <c r="AP46" s="53"/>
      <c r="AQ46" s="53"/>
      <c r="AR46" s="53"/>
      <c r="AX46" s="52"/>
      <c r="AY46" s="53"/>
      <c r="AZ46" s="53"/>
      <c r="BA46" s="53"/>
      <c r="BB46" s="53"/>
      <c r="BC46" s="53"/>
      <c r="BD46" s="53"/>
      <c r="BK46" s="23"/>
    </row>
    <row r="47" spans="2:63" x14ac:dyDescent="0.25">
      <c r="B47" s="54" t="s">
        <v>22</v>
      </c>
      <c r="C47" s="54"/>
      <c r="D47" s="54"/>
      <c r="E47" s="55"/>
      <c r="Y47" s="54"/>
      <c r="Z47" s="54"/>
      <c r="AA47" s="55"/>
      <c r="AU47" s="54"/>
      <c r="AV47" s="54"/>
      <c r="AW47" s="54"/>
      <c r="AX47" s="55"/>
    </row>
    <row r="49" spans="2:56" x14ac:dyDescent="0.25">
      <c r="K49" s="2" t="s">
        <v>23</v>
      </c>
    </row>
    <row r="50" spans="2:56" ht="15.5" x14ac:dyDescent="0.35">
      <c r="B50" s="101" t="s">
        <v>24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"/>
      <c r="U50" s="1"/>
      <c r="V50" s="1"/>
      <c r="Y50" s="101" t="s">
        <v>25</v>
      </c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"/>
      <c r="AQ50" s="1"/>
      <c r="AR50" s="1"/>
      <c r="AS50" s="1"/>
      <c r="AU50" s="4" t="s">
        <v>26</v>
      </c>
      <c r="AV50" s="4"/>
      <c r="AW50" s="4"/>
      <c r="AX50" s="4"/>
      <c r="AY50" s="4"/>
      <c r="AZ50" s="4"/>
      <c r="BA50" s="4"/>
      <c r="BB50" s="1"/>
      <c r="BC50" s="1"/>
      <c r="BD50" s="1"/>
    </row>
    <row r="51" spans="2:56" ht="15.5" x14ac:dyDescent="0.3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3" t="s">
        <v>3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M51" s="3" t="s">
        <v>3</v>
      </c>
      <c r="AV51" s="4"/>
      <c r="AW51" s="4"/>
      <c r="AX51" s="4"/>
      <c r="AY51" s="3" t="s">
        <v>3</v>
      </c>
      <c r="AZ51" s="4"/>
      <c r="BA51" s="4"/>
      <c r="BB51" s="4"/>
      <c r="BC51" s="4"/>
      <c r="BD51" s="4"/>
    </row>
    <row r="52" spans="2:56" ht="4" customHeight="1" x14ac:dyDescent="0.35">
      <c r="B52" s="4"/>
      <c r="Y52" s="4" t="s">
        <v>23</v>
      </c>
      <c r="AU52" s="4" t="s">
        <v>23</v>
      </c>
    </row>
    <row r="53" spans="2:56" ht="13" x14ac:dyDescent="0.3">
      <c r="B53" s="56"/>
      <c r="C53" s="5">
        <v>2009</v>
      </c>
      <c r="D53" s="5">
        <f>C53+1</f>
        <v>2010</v>
      </c>
      <c r="E53" s="5">
        <f t="shared" ref="E53:Q53" si="37">D53+1</f>
        <v>2011</v>
      </c>
      <c r="F53" s="5">
        <f t="shared" si="37"/>
        <v>2012</v>
      </c>
      <c r="G53" s="5">
        <f t="shared" si="37"/>
        <v>2013</v>
      </c>
      <c r="H53" s="5">
        <f t="shared" si="37"/>
        <v>2014</v>
      </c>
      <c r="I53" s="5">
        <f t="shared" si="37"/>
        <v>2015</v>
      </c>
      <c r="J53" s="5">
        <f t="shared" si="37"/>
        <v>2016</v>
      </c>
      <c r="K53" s="5">
        <f t="shared" si="37"/>
        <v>2017</v>
      </c>
      <c r="L53" s="5">
        <f t="shared" si="37"/>
        <v>2018</v>
      </c>
      <c r="M53" s="5">
        <f t="shared" si="37"/>
        <v>2019</v>
      </c>
      <c r="N53" s="5">
        <f t="shared" si="37"/>
        <v>2020</v>
      </c>
      <c r="O53" s="5">
        <f t="shared" si="37"/>
        <v>2021</v>
      </c>
      <c r="P53" s="5">
        <f t="shared" si="37"/>
        <v>2022</v>
      </c>
      <c r="Q53" s="6">
        <f t="shared" si="37"/>
        <v>2023</v>
      </c>
      <c r="R53" s="6">
        <f>Q53+1</f>
        <v>2024</v>
      </c>
      <c r="S53" s="6">
        <f>R53+1</f>
        <v>2025</v>
      </c>
      <c r="T53" s="6">
        <f>S53+1</f>
        <v>2026</v>
      </c>
      <c r="U53" s="6">
        <f>T53+1</f>
        <v>2027</v>
      </c>
      <c r="V53" s="6">
        <f>U53+1</f>
        <v>2028</v>
      </c>
      <c r="Y53" s="56"/>
      <c r="Z53" s="5">
        <v>2010</v>
      </c>
      <c r="AA53" s="5">
        <f t="shared" ref="AA53:AM53" si="38">Z53+1</f>
        <v>2011</v>
      </c>
      <c r="AB53" s="5">
        <f t="shared" si="38"/>
        <v>2012</v>
      </c>
      <c r="AC53" s="5">
        <f t="shared" si="38"/>
        <v>2013</v>
      </c>
      <c r="AD53" s="5">
        <f t="shared" si="38"/>
        <v>2014</v>
      </c>
      <c r="AE53" s="5">
        <f t="shared" si="38"/>
        <v>2015</v>
      </c>
      <c r="AF53" s="5">
        <f t="shared" si="38"/>
        <v>2016</v>
      </c>
      <c r="AG53" s="5">
        <f t="shared" si="38"/>
        <v>2017</v>
      </c>
      <c r="AH53" s="5">
        <f t="shared" si="38"/>
        <v>2018</v>
      </c>
      <c r="AI53" s="5">
        <f t="shared" si="38"/>
        <v>2019</v>
      </c>
      <c r="AJ53" s="5">
        <f t="shared" si="38"/>
        <v>2020</v>
      </c>
      <c r="AK53" s="5">
        <f t="shared" si="38"/>
        <v>2021</v>
      </c>
      <c r="AL53" s="5">
        <f t="shared" si="38"/>
        <v>2022</v>
      </c>
      <c r="AM53" s="6">
        <f t="shared" si="38"/>
        <v>2023</v>
      </c>
      <c r="AN53" s="6">
        <f>AM53+1</f>
        <v>2024</v>
      </c>
      <c r="AO53" s="6">
        <f>AN53+1</f>
        <v>2025</v>
      </c>
      <c r="AP53" s="6">
        <f>AO53+1</f>
        <v>2026</v>
      </c>
      <c r="AQ53" s="6">
        <f>AP53+1</f>
        <v>2027</v>
      </c>
      <c r="AR53" s="6">
        <f>AQ53+1</f>
        <v>2028</v>
      </c>
      <c r="AS53" s="7"/>
      <c r="AU53" s="56"/>
      <c r="AV53" s="5">
        <v>2020</v>
      </c>
      <c r="AW53" s="5">
        <f t="shared" ref="AW53:BD53" si="39">AV53+1</f>
        <v>2021</v>
      </c>
      <c r="AX53" s="5">
        <f t="shared" si="39"/>
        <v>2022</v>
      </c>
      <c r="AY53" s="6">
        <f t="shared" si="39"/>
        <v>2023</v>
      </c>
      <c r="AZ53" s="6">
        <f t="shared" si="39"/>
        <v>2024</v>
      </c>
      <c r="BA53" s="6">
        <f t="shared" si="39"/>
        <v>2025</v>
      </c>
      <c r="BB53" s="6">
        <f t="shared" si="39"/>
        <v>2026</v>
      </c>
      <c r="BC53" s="6">
        <f t="shared" si="39"/>
        <v>2027</v>
      </c>
      <c r="BD53" s="6">
        <f t="shared" si="39"/>
        <v>2028</v>
      </c>
    </row>
    <row r="54" spans="2:56" ht="13" x14ac:dyDescent="0.3">
      <c r="B54" s="56"/>
      <c r="C54" s="56"/>
      <c r="Q54" s="8"/>
      <c r="R54" s="8"/>
      <c r="S54" s="8"/>
      <c r="T54" s="8"/>
      <c r="U54" s="8"/>
      <c r="V54" s="8"/>
      <c r="Y54" s="56"/>
      <c r="AM54" s="8"/>
      <c r="AN54" s="8"/>
      <c r="AO54" s="8"/>
      <c r="AP54" s="8"/>
      <c r="AQ54" s="8"/>
      <c r="AR54" s="8"/>
      <c r="AU54" s="56"/>
      <c r="AV54" s="56"/>
      <c r="AY54" s="8"/>
      <c r="AZ54" s="8"/>
      <c r="BA54" s="8"/>
      <c r="BB54" s="8"/>
      <c r="BC54" s="8"/>
      <c r="BD54" s="8"/>
    </row>
    <row r="55" spans="2:56" ht="13" x14ac:dyDescent="0.3">
      <c r="B55" s="56" t="s">
        <v>8</v>
      </c>
      <c r="C55" s="57">
        <v>138.5390008113207</v>
      </c>
      <c r="D55" s="57">
        <v>155.45300137144113</v>
      </c>
      <c r="E55" s="57">
        <v>164.38100130805603</v>
      </c>
      <c r="F55" s="57">
        <v>172.47999989530774</v>
      </c>
      <c r="G55" s="57">
        <v>184.24402810658535</v>
      </c>
      <c r="H55" s="57">
        <v>191.8076608036597</v>
      </c>
      <c r="I55" s="57">
        <v>202.05743268127219</v>
      </c>
      <c r="J55" s="57">
        <v>206.40285013222072</v>
      </c>
      <c r="K55" s="57">
        <v>210.93095191767392</v>
      </c>
      <c r="L55" s="57">
        <v>216.1728088269584</v>
      </c>
      <c r="M55" s="57">
        <v>220.75544895660056</v>
      </c>
      <c r="N55" s="57">
        <v>120.79141745494412</v>
      </c>
      <c r="O55" s="58">
        <v>183.07177221146821</v>
      </c>
      <c r="P55" s="58">
        <v>209.08732408164042</v>
      </c>
      <c r="Q55" s="59">
        <v>214.1626852062864</v>
      </c>
      <c r="R55" s="59">
        <v>218.8764148623581</v>
      </c>
      <c r="S55" s="59">
        <v>223.44947144319835</v>
      </c>
      <c r="T55" s="59">
        <v>229.00156914004461</v>
      </c>
      <c r="U55" s="59">
        <v>235.88068226080273</v>
      </c>
      <c r="V55" s="59">
        <v>242.36022254796114</v>
      </c>
      <c r="Y55" s="56" t="s">
        <v>8</v>
      </c>
      <c r="Z55" s="60">
        <f t="shared" ref="Z55:AR55" si="40">D55/C55-1</f>
        <v>0.12208836833720182</v>
      </c>
      <c r="AA55" s="60">
        <f t="shared" si="40"/>
        <v>5.7432148995838483E-2</v>
      </c>
      <c r="AB55" s="60">
        <f t="shared" si="40"/>
        <v>4.9269675466168339E-2</v>
      </c>
      <c r="AC55" s="60">
        <f t="shared" si="40"/>
        <v>6.8205172880439147E-2</v>
      </c>
      <c r="AD55" s="60">
        <f t="shared" si="40"/>
        <v>4.1052254310781633E-2</v>
      </c>
      <c r="AE55" s="60">
        <f t="shared" si="40"/>
        <v>5.3437760695619341E-2</v>
      </c>
      <c r="AF55" s="60">
        <f t="shared" si="40"/>
        <v>2.1505853030425515E-2</v>
      </c>
      <c r="AG55" s="60">
        <f t="shared" si="40"/>
        <v>2.1938174703268531E-2</v>
      </c>
      <c r="AH55" s="60">
        <f t="shared" si="40"/>
        <v>2.4851056052363374E-2</v>
      </c>
      <c r="AI55" s="60">
        <f t="shared" si="40"/>
        <v>2.1198966486624338E-2</v>
      </c>
      <c r="AJ55" s="11">
        <f t="shared" si="40"/>
        <v>-0.45282701729056241</v>
      </c>
      <c r="AK55" s="11">
        <f t="shared" si="40"/>
        <v>0.51560248293099975</v>
      </c>
      <c r="AL55" s="11">
        <f t="shared" si="40"/>
        <v>0.14210575205510856</v>
      </c>
      <c r="AM55" s="12">
        <f t="shared" si="40"/>
        <v>2.4273882440928096E-2</v>
      </c>
      <c r="AN55" s="12">
        <f t="shared" si="40"/>
        <v>2.2010041812519088E-2</v>
      </c>
      <c r="AO55" s="12">
        <f t="shared" si="40"/>
        <v>2.0893327331389377E-2</v>
      </c>
      <c r="AP55" s="12">
        <f t="shared" si="40"/>
        <v>2.484721785639854E-2</v>
      </c>
      <c r="AQ55" s="12">
        <f t="shared" si="40"/>
        <v>3.0039589451682946E-2</v>
      </c>
      <c r="AR55" s="12">
        <f t="shared" si="40"/>
        <v>2.746956734674133E-2</v>
      </c>
      <c r="AS55" s="11"/>
      <c r="AU55" s="56" t="s">
        <v>8</v>
      </c>
      <c r="AV55" s="13">
        <f t="shared" ref="AV55:BD55" si="41">100*N55/$M55</f>
        <v>54.717298270943758</v>
      </c>
      <c r="AW55" s="13">
        <f t="shared" si="41"/>
        <v>82.929673118718441</v>
      </c>
      <c r="AX55" s="13">
        <f t="shared" si="41"/>
        <v>94.714456684938241</v>
      </c>
      <c r="AY55" s="14">
        <f t="shared" si="41"/>
        <v>97.013544271964832</v>
      </c>
      <c r="AZ55" s="14">
        <f t="shared" si="41"/>
        <v>99.14881643777143</v>
      </c>
      <c r="BA55" s="14">
        <f t="shared" si="41"/>
        <v>101.22036511412564</v>
      </c>
      <c r="BB55" s="14">
        <f t="shared" si="41"/>
        <v>103.73540957762052</v>
      </c>
      <c r="BC55" s="14">
        <f t="shared" si="41"/>
        <v>106.85157869293441</v>
      </c>
      <c r="BD55" s="14">
        <f t="shared" si="41"/>
        <v>109.7867453299456</v>
      </c>
    </row>
    <row r="56" spans="2:56" ht="4" customHeight="1" x14ac:dyDescent="0.3">
      <c r="B56" s="56"/>
      <c r="C56" s="56"/>
      <c r="Q56" s="8"/>
      <c r="R56" s="8"/>
      <c r="S56" s="8"/>
      <c r="T56" s="8"/>
      <c r="U56" s="8"/>
      <c r="V56" s="8"/>
      <c r="Y56" s="56"/>
      <c r="AJ56" s="26"/>
      <c r="AK56" s="26"/>
      <c r="AL56" s="26"/>
      <c r="AM56" s="27"/>
      <c r="AN56" s="27"/>
      <c r="AO56" s="27"/>
      <c r="AP56" s="27"/>
      <c r="AQ56" s="27"/>
      <c r="AR56" s="27"/>
      <c r="AS56" s="26"/>
      <c r="AU56" s="56"/>
      <c r="AV56" s="21"/>
      <c r="AW56" s="21"/>
      <c r="AX56" s="21"/>
      <c r="AY56" s="22"/>
      <c r="AZ56" s="22"/>
      <c r="BA56" s="22"/>
      <c r="BB56" s="22"/>
      <c r="BC56" s="22"/>
      <c r="BD56" s="22"/>
    </row>
    <row r="57" spans="2:56" ht="13" outlineLevel="1" x14ac:dyDescent="0.3">
      <c r="B57" s="43" t="s">
        <v>27</v>
      </c>
      <c r="C57" s="61"/>
      <c r="M57" s="62">
        <v>126.37304793406194</v>
      </c>
      <c r="N57" s="62">
        <v>84.902830514454521</v>
      </c>
      <c r="O57" s="62">
        <v>101.63178631639249</v>
      </c>
      <c r="P57" s="62">
        <v>117.39064787965428</v>
      </c>
      <c r="Q57" s="63">
        <v>119.91646856755597</v>
      </c>
      <c r="R57" s="63">
        <v>122.62994218378903</v>
      </c>
      <c r="S57" s="63">
        <v>125.4609877523838</v>
      </c>
      <c r="T57" s="63">
        <v>128.95877113025608</v>
      </c>
      <c r="U57" s="63">
        <v>133.65670518978172</v>
      </c>
      <c r="V57" s="63">
        <v>138.08282692242145</v>
      </c>
      <c r="Y57" s="43" t="s">
        <v>27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11">
        <f t="shared" ref="AJ57:AR57" si="42">N57/M57-1</f>
        <v>-0.32815713554084303</v>
      </c>
      <c r="AK57" s="11">
        <f t="shared" si="42"/>
        <v>0.19703649101651455</v>
      </c>
      <c r="AL57" s="11">
        <f t="shared" si="42"/>
        <v>0.15505839397727872</v>
      </c>
      <c r="AM57" s="12">
        <f t="shared" si="42"/>
        <v>2.1516370626824433E-2</v>
      </c>
      <c r="AN57" s="12">
        <f t="shared" si="42"/>
        <v>2.2628031400911297E-2</v>
      </c>
      <c r="AO57" s="12">
        <f t="shared" si="42"/>
        <v>2.3086087444710746E-2</v>
      </c>
      <c r="AP57" s="12">
        <f t="shared" si="42"/>
        <v>2.7879450341772305E-2</v>
      </c>
      <c r="AQ57" s="12">
        <f t="shared" si="42"/>
        <v>3.642973656115589E-2</v>
      </c>
      <c r="AR57" s="12">
        <f t="shared" si="42"/>
        <v>3.3115598101531862E-2</v>
      </c>
      <c r="AS57" s="11"/>
      <c r="AU57" s="43" t="s">
        <v>27</v>
      </c>
      <c r="AV57" s="13">
        <f t="shared" ref="AV57:BD57" si="43">100*N57/$M57</f>
        <v>67.184286445915703</v>
      </c>
      <c r="AW57" s="13">
        <f t="shared" si="43"/>
        <v>80.422042498667309</v>
      </c>
      <c r="AX57" s="13">
        <f t="shared" si="43"/>
        <v>92.8921552488831</v>
      </c>
      <c r="AY57" s="14">
        <f t="shared" si="43"/>
        <v>94.890857289542595</v>
      </c>
      <c r="AZ57" s="14">
        <f t="shared" si="43"/>
        <v>97.038050587949755</v>
      </c>
      <c r="BA57" s="14">
        <f t="shared" si="43"/>
        <v>99.27827950928743</v>
      </c>
      <c r="BB57" s="14">
        <f t="shared" si="43"/>
        <v>102.04610337288319</v>
      </c>
      <c r="BC57" s="14">
        <f t="shared" si="43"/>
        <v>105.76361603584982</v>
      </c>
      <c r="BD57" s="14">
        <f t="shared" si="43"/>
        <v>109.26604143825774</v>
      </c>
    </row>
    <row r="58" spans="2:56" ht="4" customHeight="1" outlineLevel="1" x14ac:dyDescent="0.3">
      <c r="B58" s="43"/>
      <c r="C58" s="61"/>
      <c r="M58" s="64"/>
      <c r="Q58" s="8"/>
      <c r="R58" s="8"/>
      <c r="S58" s="8"/>
      <c r="T58" s="8"/>
      <c r="U58" s="8"/>
      <c r="V58" s="8"/>
      <c r="Y58" s="43"/>
      <c r="AJ58" s="26"/>
      <c r="AK58" s="26"/>
      <c r="AL58" s="26"/>
      <c r="AM58" s="27"/>
      <c r="AN58" s="27"/>
      <c r="AO58" s="27"/>
      <c r="AP58" s="27"/>
      <c r="AQ58" s="27"/>
      <c r="AR58" s="27"/>
      <c r="AS58" s="26"/>
      <c r="AU58" s="43"/>
      <c r="AV58" s="21"/>
      <c r="AW58" s="21"/>
      <c r="AX58" s="21"/>
      <c r="AY58" s="22"/>
      <c r="AZ58" s="22"/>
      <c r="BA58" s="22"/>
      <c r="BB58" s="22"/>
      <c r="BC58" s="22"/>
      <c r="BD58" s="22"/>
    </row>
    <row r="59" spans="2:56" ht="13" outlineLevel="1" x14ac:dyDescent="0.3">
      <c r="B59" s="43" t="s">
        <v>28</v>
      </c>
      <c r="C59" s="56"/>
      <c r="M59" s="62">
        <v>41.106538462092608</v>
      </c>
      <c r="N59" s="62">
        <v>13.995912046045948</v>
      </c>
      <c r="O59" s="62">
        <v>35.554586404704551</v>
      </c>
      <c r="P59" s="62">
        <v>40.257056236129579</v>
      </c>
      <c r="Q59" s="63">
        <v>40.869657514492012</v>
      </c>
      <c r="R59" s="63">
        <v>41.643469859013763</v>
      </c>
      <c r="S59" s="63">
        <v>42.44411348259132</v>
      </c>
      <c r="T59" s="63">
        <v>43.431108569652395</v>
      </c>
      <c r="U59" s="63">
        <v>44.621791491508496</v>
      </c>
      <c r="V59" s="63">
        <v>45.751131857452087</v>
      </c>
      <c r="Y59" s="43" t="s">
        <v>28</v>
      </c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11">
        <f t="shared" ref="AJ59:AR65" si="44">N59/M59-1</f>
        <v>-0.65952102585936256</v>
      </c>
      <c r="AK59" s="11">
        <f t="shared" si="44"/>
        <v>1.5403550899528016</v>
      </c>
      <c r="AL59" s="11">
        <f t="shared" si="44"/>
        <v>0.13226056908379058</v>
      </c>
      <c r="AM59" s="12">
        <f t="shared" si="44"/>
        <v>1.5217239799383053E-2</v>
      </c>
      <c r="AN59" s="12">
        <f t="shared" si="44"/>
        <v>1.8933663543604817E-2</v>
      </c>
      <c r="AO59" s="12">
        <f t="shared" si="44"/>
        <v>1.9226150613485871E-2</v>
      </c>
      <c r="AP59" s="12">
        <f t="shared" si="44"/>
        <v>2.3253992275416469E-2</v>
      </c>
      <c r="AQ59" s="12">
        <f t="shared" si="44"/>
        <v>2.7415439326089253E-2</v>
      </c>
      <c r="AR59" s="12">
        <f t="shared" si="44"/>
        <v>2.5309166848634934E-2</v>
      </c>
      <c r="AS59" s="11"/>
      <c r="AU59" s="43" t="s">
        <v>28</v>
      </c>
      <c r="AV59" s="13">
        <f t="shared" ref="AV59:BD65" si="45">100*N59/$M59</f>
        <v>34.047897414063748</v>
      </c>
      <c r="AW59" s="13">
        <f t="shared" si="45"/>
        <v>86.493749498007659</v>
      </c>
      <c r="AX59" s="13">
        <f t="shared" si="45"/>
        <v>97.933462028804982</v>
      </c>
      <c r="AY59" s="14">
        <f t="shared" si="45"/>
        <v>99.423739004881071</v>
      </c>
      <c r="AZ59" s="14">
        <f t="shared" si="45"/>
        <v>101.30619462744669</v>
      </c>
      <c r="BA59" s="14">
        <f t="shared" si="45"/>
        <v>103.25392278343307</v>
      </c>
      <c r="BB59" s="14">
        <f t="shared" si="45"/>
        <v>105.65498870624548</v>
      </c>
      <c r="BC59" s="14">
        <f t="shared" si="45"/>
        <v>108.55156663862019</v>
      </c>
      <c r="BD59" s="14">
        <f t="shared" si="45"/>
        <v>111.29891635035774</v>
      </c>
    </row>
    <row r="60" spans="2:56" ht="13" outlineLevel="1" x14ac:dyDescent="0.3">
      <c r="B60" s="47" t="s">
        <v>29</v>
      </c>
      <c r="C60" s="56"/>
      <c r="M60" s="64">
        <v>12.319846041117485</v>
      </c>
      <c r="N60" s="64">
        <v>3.8948974888331156</v>
      </c>
      <c r="O60" s="64">
        <v>11.37115912789799</v>
      </c>
      <c r="P60" s="64">
        <v>13.127959279458302</v>
      </c>
      <c r="Q60" s="65">
        <v>13.207651470968637</v>
      </c>
      <c r="R60" s="65">
        <v>13.397084235309981</v>
      </c>
      <c r="S60" s="65">
        <v>13.559905196420324</v>
      </c>
      <c r="T60" s="65">
        <v>13.771906419484772</v>
      </c>
      <c r="U60" s="65">
        <v>14.041675430366817</v>
      </c>
      <c r="V60" s="65">
        <v>14.294134453011379</v>
      </c>
      <c r="Y60" s="47" t="s">
        <v>29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9">
        <f t="shared" si="44"/>
        <v>-0.68385177251128826</v>
      </c>
      <c r="AK60" s="19">
        <f t="shared" si="44"/>
        <v>1.9195015171772107</v>
      </c>
      <c r="AL60" s="19">
        <f t="shared" si="44"/>
        <v>0.15449613639212756</v>
      </c>
      <c r="AM60" s="20">
        <f t="shared" si="44"/>
        <v>6.0704173294496844E-3</v>
      </c>
      <c r="AN60" s="20">
        <f t="shared" si="44"/>
        <v>1.4342653177798592E-2</v>
      </c>
      <c r="AO60" s="20">
        <f t="shared" si="44"/>
        <v>1.2153462518448954E-2</v>
      </c>
      <c r="AP60" s="20">
        <f t="shared" si="44"/>
        <v>1.5634417792272925E-2</v>
      </c>
      <c r="AQ60" s="20">
        <f t="shared" si="44"/>
        <v>1.9588356373114069E-2</v>
      </c>
      <c r="AR60" s="20">
        <f t="shared" si="44"/>
        <v>1.7979266355821588E-2</v>
      </c>
      <c r="AS60" s="19"/>
      <c r="AU60" s="47" t="s">
        <v>29</v>
      </c>
      <c r="AV60" s="21">
        <f t="shared" si="45"/>
        <v>31.614822748871177</v>
      </c>
      <c r="AW60" s="21">
        <f t="shared" si="45"/>
        <v>92.299522980618008</v>
      </c>
      <c r="AX60" s="21">
        <f t="shared" si="45"/>
        <v>106.55944267195986</v>
      </c>
      <c r="AY60" s="22">
        <f t="shared" si="45"/>
        <v>107.20630295937224</v>
      </c>
      <c r="AZ60" s="22">
        <f t="shared" si="45"/>
        <v>108.7439257811925</v>
      </c>
      <c r="BA60" s="22">
        <f t="shared" si="45"/>
        <v>110.06554100728323</v>
      </c>
      <c r="BB60" s="22">
        <f t="shared" si="45"/>
        <v>111.78635165992364</v>
      </c>
      <c r="BC60" s="22">
        <f t="shared" si="45"/>
        <v>113.97606255388848</v>
      </c>
      <c r="BD60" s="22">
        <f t="shared" si="45"/>
        <v>116.02526854073263</v>
      </c>
    </row>
    <row r="61" spans="2:56" ht="13" outlineLevel="1" x14ac:dyDescent="0.3">
      <c r="B61" s="47" t="s">
        <v>30</v>
      </c>
      <c r="C61" s="56"/>
      <c r="M61" s="64">
        <v>4.0578004217356876</v>
      </c>
      <c r="N61" s="64">
        <v>1.3008608783003475</v>
      </c>
      <c r="O61" s="64">
        <v>3.3752100481970744</v>
      </c>
      <c r="P61" s="64">
        <v>3.7744311488132358</v>
      </c>
      <c r="Q61" s="65">
        <v>3.8369985899213956</v>
      </c>
      <c r="R61" s="65">
        <v>3.9335748212854837</v>
      </c>
      <c r="S61" s="65">
        <v>4.0297616670631298</v>
      </c>
      <c r="T61" s="65">
        <v>4.1463179654731466</v>
      </c>
      <c r="U61" s="65">
        <v>4.2985911249750037</v>
      </c>
      <c r="V61" s="65">
        <v>4.4400892412093</v>
      </c>
      <c r="Y61" s="47" t="s">
        <v>30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9">
        <f t="shared" si="44"/>
        <v>-0.679417235176905</v>
      </c>
      <c r="AK61" s="19">
        <f t="shared" si="44"/>
        <v>1.5945972428711888</v>
      </c>
      <c r="AL61" s="19">
        <f t="shared" si="44"/>
        <v>0.1182803721591823</v>
      </c>
      <c r="AM61" s="20">
        <f t="shared" si="44"/>
        <v>1.6576654505363608E-2</v>
      </c>
      <c r="AN61" s="20">
        <f t="shared" si="44"/>
        <v>2.5169733347769174E-2</v>
      </c>
      <c r="AO61" s="20">
        <f t="shared" si="44"/>
        <v>2.4452781540383217E-2</v>
      </c>
      <c r="AP61" s="20">
        <f t="shared" si="44"/>
        <v>2.8923868962940968E-2</v>
      </c>
      <c r="AQ61" s="20">
        <f t="shared" si="44"/>
        <v>3.6724911299580221E-2</v>
      </c>
      <c r="AR61" s="20">
        <f t="shared" si="44"/>
        <v>3.2917323867391435E-2</v>
      </c>
      <c r="AS61" s="19"/>
      <c r="AU61" s="47" t="s">
        <v>30</v>
      </c>
      <c r="AV61" s="21">
        <f t="shared" si="45"/>
        <v>32.058276482309495</v>
      </c>
      <c r="AW61" s="21">
        <f t="shared" si="45"/>
        <v>83.178315772202495</v>
      </c>
      <c r="AX61" s="21">
        <f t="shared" si="45"/>
        <v>93.016677917312578</v>
      </c>
      <c r="AY61" s="22">
        <f t="shared" si="45"/>
        <v>94.558583250384558</v>
      </c>
      <c r="AZ61" s="22">
        <f t="shared" si="45"/>
        <v>96.938597576539578</v>
      </c>
      <c r="BA61" s="22">
        <f t="shared" si="45"/>
        <v>99.309015925909819</v>
      </c>
      <c r="BB61" s="22">
        <f t="shared" si="45"/>
        <v>102.18141688938945</v>
      </c>
      <c r="BC61" s="22">
        <f t="shared" si="45"/>
        <v>105.9340203611177</v>
      </c>
      <c r="BD61" s="22">
        <f t="shared" si="45"/>
        <v>109.42108481791946</v>
      </c>
    </row>
    <row r="62" spans="2:56" ht="13" outlineLevel="1" x14ac:dyDescent="0.3">
      <c r="B62" s="47" t="s">
        <v>31</v>
      </c>
      <c r="C62" s="56"/>
      <c r="M62" s="64">
        <v>10.028678540802387</v>
      </c>
      <c r="N62" s="64">
        <v>3.0784771530229094</v>
      </c>
      <c r="O62" s="64">
        <v>7.9074531483701422</v>
      </c>
      <c r="P62" s="64">
        <v>9.0225387652993216</v>
      </c>
      <c r="Q62" s="65">
        <v>9.1507786127208917</v>
      </c>
      <c r="R62" s="65">
        <v>9.3355504884029976</v>
      </c>
      <c r="S62" s="65">
        <v>9.540313154029409</v>
      </c>
      <c r="T62" s="65">
        <v>9.808214003439458</v>
      </c>
      <c r="U62" s="65">
        <v>10.169752620265955</v>
      </c>
      <c r="V62" s="65">
        <v>10.515817404391747</v>
      </c>
      <c r="Y62" s="47" t="s">
        <v>31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9">
        <f t="shared" si="44"/>
        <v>-0.69303262234421936</v>
      </c>
      <c r="AK62" s="19">
        <f t="shared" si="44"/>
        <v>1.568624925673209</v>
      </c>
      <c r="AL62" s="19">
        <f t="shared" si="44"/>
        <v>0.14101703747166905</v>
      </c>
      <c r="AM62" s="20">
        <f t="shared" si="44"/>
        <v>1.4213277521708312E-2</v>
      </c>
      <c r="AN62" s="20">
        <f t="shared" si="44"/>
        <v>2.0191929397706865E-2</v>
      </c>
      <c r="AO62" s="20">
        <f t="shared" si="44"/>
        <v>2.1933646642560145E-2</v>
      </c>
      <c r="AP62" s="20">
        <f t="shared" si="44"/>
        <v>2.8080928276122519E-2</v>
      </c>
      <c r="AQ62" s="20">
        <f t="shared" si="44"/>
        <v>3.6860800212935363E-2</v>
      </c>
      <c r="AR62" s="20">
        <f t="shared" si="44"/>
        <v>3.4028830105086838E-2</v>
      </c>
      <c r="AS62" s="19"/>
      <c r="AU62" s="47" t="s">
        <v>31</v>
      </c>
      <c r="AV62" s="21">
        <f t="shared" si="45"/>
        <v>30.69673776557806</v>
      </c>
      <c r="AW62" s="21">
        <f t="shared" si="45"/>
        <v>78.848405761517938</v>
      </c>
      <c r="AX62" s="21">
        <f t="shared" si="45"/>
        <v>89.967374351371276</v>
      </c>
      <c r="AY62" s="22">
        <f t="shared" si="45"/>
        <v>91.246105610926733</v>
      </c>
      <c r="AZ62" s="22">
        <f t="shared" si="45"/>
        <v>93.088540533238259</v>
      </c>
      <c r="BA62" s="22">
        <f t="shared" si="45"/>
        <v>95.130311687765953</v>
      </c>
      <c r="BB62" s="22">
        <f t="shared" si="45"/>
        <v>97.801659147155291</v>
      </c>
      <c r="BC62" s="22">
        <f t="shared" si="45"/>
        <v>101.40670656547219</v>
      </c>
      <c r="BD62" s="22">
        <f t="shared" si="45"/>
        <v>104.85745815470503</v>
      </c>
    </row>
    <row r="63" spans="2:56" ht="13" outlineLevel="1" x14ac:dyDescent="0.3">
      <c r="B63" s="47" t="s">
        <v>32</v>
      </c>
      <c r="C63" s="56"/>
      <c r="M63" s="64">
        <v>5.1999789111769807</v>
      </c>
      <c r="N63" s="64">
        <v>2.1292246797558114</v>
      </c>
      <c r="O63" s="64">
        <v>4.4957868636630742</v>
      </c>
      <c r="P63" s="64">
        <v>5.0110298439347707</v>
      </c>
      <c r="Q63" s="65">
        <v>5.0797460323826353</v>
      </c>
      <c r="R63" s="65">
        <v>5.2070418466338451</v>
      </c>
      <c r="S63" s="65">
        <v>5.3147202071704944</v>
      </c>
      <c r="T63" s="65">
        <v>5.4547008852123069</v>
      </c>
      <c r="U63" s="65">
        <v>5.6415134282793531</v>
      </c>
      <c r="V63" s="65">
        <v>5.8193293093692953</v>
      </c>
      <c r="Y63" s="47" t="s">
        <v>32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9">
        <f t="shared" si="44"/>
        <v>-0.59053205481676163</v>
      </c>
      <c r="AK63" s="19">
        <f t="shared" si="44"/>
        <v>1.1114666321539493</v>
      </c>
      <c r="AL63" s="19">
        <f t="shared" si="44"/>
        <v>0.11460573997315504</v>
      </c>
      <c r="AM63" s="20">
        <f t="shared" si="44"/>
        <v>1.371298726768444E-2</v>
      </c>
      <c r="AN63" s="20">
        <f t="shared" si="44"/>
        <v>2.5059483966268781E-2</v>
      </c>
      <c r="AO63" s="20">
        <f t="shared" si="44"/>
        <v>2.0679372992990164E-2</v>
      </c>
      <c r="AP63" s="20">
        <f t="shared" si="44"/>
        <v>2.6338296765454183E-2</v>
      </c>
      <c r="AQ63" s="20">
        <f t="shared" si="44"/>
        <v>3.4247990311163434E-2</v>
      </c>
      <c r="AR63" s="20">
        <f t="shared" si="44"/>
        <v>3.1519180686267578E-2</v>
      </c>
      <c r="AS63" s="19"/>
      <c r="AU63" s="47" t="s">
        <v>32</v>
      </c>
      <c r="AV63" s="21">
        <f t="shared" si="45"/>
        <v>40.946794518323834</v>
      </c>
      <c r="AW63" s="21">
        <f t="shared" si="45"/>
        <v>86.457790319105015</v>
      </c>
      <c r="AX63" s="21">
        <f t="shared" si="45"/>
        <v>96.366349355069929</v>
      </c>
      <c r="AY63" s="22">
        <f t="shared" si="45"/>
        <v>97.687819876809243</v>
      </c>
      <c r="AZ63" s="22">
        <f t="shared" si="45"/>
        <v>100.13582623271188</v>
      </c>
      <c r="BA63" s="22">
        <f t="shared" si="45"/>
        <v>102.20657233333938</v>
      </c>
      <c r="BB63" s="22">
        <f t="shared" si="45"/>
        <v>104.89851936683472</v>
      </c>
      <c r="BC63" s="22">
        <f t="shared" si="45"/>
        <v>108.49108284176549</v>
      </c>
      <c r="BD63" s="22">
        <f t="shared" si="45"/>
        <v>111.91063288470393</v>
      </c>
    </row>
    <row r="64" spans="2:56" outlineLevel="1" x14ac:dyDescent="0.25">
      <c r="B64" s="47" t="s">
        <v>33</v>
      </c>
      <c r="C64" s="61"/>
      <c r="M64" s="64">
        <v>3.4042087582944642</v>
      </c>
      <c r="N64" s="64">
        <v>1.1147733556289565</v>
      </c>
      <c r="O64" s="64">
        <v>3.0588834527834181</v>
      </c>
      <c r="P64" s="64">
        <v>3.4234178406977578</v>
      </c>
      <c r="Q64" s="65">
        <v>3.4968125119134692</v>
      </c>
      <c r="R64" s="65">
        <v>3.5533773328434011</v>
      </c>
      <c r="S64" s="65">
        <v>3.6359737627207358</v>
      </c>
      <c r="T64" s="65">
        <v>3.7228637614153373</v>
      </c>
      <c r="U64" s="65">
        <v>3.8019726787263686</v>
      </c>
      <c r="V64" s="65">
        <v>3.8781089248479388</v>
      </c>
      <c r="Y64" s="47" t="s">
        <v>33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9">
        <f t="shared" si="44"/>
        <v>-0.67253084790620576</v>
      </c>
      <c r="AK64" s="19">
        <f t="shared" si="44"/>
        <v>1.7439509899818089</v>
      </c>
      <c r="AL64" s="19">
        <f t="shared" si="44"/>
        <v>0.11917236911482632</v>
      </c>
      <c r="AM64" s="20">
        <f t="shared" si="44"/>
        <v>2.1439004711371279E-2</v>
      </c>
      <c r="AN64" s="20">
        <f t="shared" si="44"/>
        <v>1.6176109167196806E-2</v>
      </c>
      <c r="AO64" s="20">
        <f t="shared" si="44"/>
        <v>2.32444860594756E-2</v>
      </c>
      <c r="AP64" s="20">
        <f t="shared" si="44"/>
        <v>2.3897311797317133E-2</v>
      </c>
      <c r="AQ64" s="20">
        <f t="shared" si="44"/>
        <v>2.1249479535333959E-2</v>
      </c>
      <c r="AR64" s="20">
        <f t="shared" si="44"/>
        <v>2.0025458506733651E-2</v>
      </c>
      <c r="AS64" s="19"/>
      <c r="AU64" s="47" t="s">
        <v>33</v>
      </c>
      <c r="AV64" s="21">
        <f t="shared" si="45"/>
        <v>32.746915209379431</v>
      </c>
      <c r="AW64" s="21">
        <f t="shared" si="45"/>
        <v>89.855930407627042</v>
      </c>
      <c r="AX64" s="21">
        <f t="shared" si="45"/>
        <v>100.5642745133209</v>
      </c>
      <c r="AY64" s="22">
        <f t="shared" si="45"/>
        <v>102.72027246840761</v>
      </c>
      <c r="AZ64" s="22">
        <f t="shared" si="45"/>
        <v>104.38188680954077</v>
      </c>
      <c r="BA64" s="22">
        <f t="shared" si="45"/>
        <v>106.80819012234689</v>
      </c>
      <c r="BB64" s="22">
        <f t="shared" si="45"/>
        <v>109.36061874420773</v>
      </c>
      <c r="BC64" s="22">
        <f t="shared" si="45"/>
        <v>111.68447497418423</v>
      </c>
      <c r="BD64" s="22">
        <f t="shared" si="45"/>
        <v>113.9210077936261</v>
      </c>
    </row>
    <row r="65" spans="2:56" ht="13" outlineLevel="1" x14ac:dyDescent="0.3">
      <c r="B65" s="47" t="s">
        <v>34</v>
      </c>
      <c r="C65" s="56"/>
      <c r="M65" s="64">
        <v>6.0960257889656049</v>
      </c>
      <c r="N65" s="64">
        <v>2.4776784905048075</v>
      </c>
      <c r="O65" s="64">
        <v>5.3460937637928518</v>
      </c>
      <c r="P65" s="64">
        <v>5.8976793579261848</v>
      </c>
      <c r="Q65" s="65">
        <v>6.0976702965849885</v>
      </c>
      <c r="R65" s="65">
        <v>6.2168411345380488</v>
      </c>
      <c r="S65" s="65">
        <v>6.3634394951872197</v>
      </c>
      <c r="T65" s="65">
        <v>6.5271055346273776</v>
      </c>
      <c r="U65" s="65">
        <v>6.6682862088950037</v>
      </c>
      <c r="V65" s="65">
        <v>6.8036525246224313</v>
      </c>
      <c r="Y65" s="47" t="s">
        <v>34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9">
        <f t="shared" si="44"/>
        <v>-0.59355839750716854</v>
      </c>
      <c r="AK65" s="19">
        <f t="shared" si="44"/>
        <v>1.1577027787425429</v>
      </c>
      <c r="AL65" s="19">
        <f t="shared" si="44"/>
        <v>0.10317544332443651</v>
      </c>
      <c r="AM65" s="20">
        <f t="shared" si="44"/>
        <v>3.3910107098315878E-2</v>
      </c>
      <c r="AN65" s="20">
        <f t="shared" si="44"/>
        <v>1.9543667032932532E-2</v>
      </c>
      <c r="AO65" s="20">
        <f t="shared" si="44"/>
        <v>2.3580843948984631E-2</v>
      </c>
      <c r="AP65" s="20">
        <f t="shared" si="44"/>
        <v>2.5719744733008199E-2</v>
      </c>
      <c r="AQ65" s="20">
        <f t="shared" si="44"/>
        <v>2.1629905249522796E-2</v>
      </c>
      <c r="AR65" s="20">
        <f t="shared" si="44"/>
        <v>2.0300015849178621E-2</v>
      </c>
      <c r="AS65" s="19"/>
      <c r="AU65" s="47" t="s">
        <v>34</v>
      </c>
      <c r="AV65" s="21">
        <f t="shared" si="45"/>
        <v>40.644160249283146</v>
      </c>
      <c r="AW65" s="21">
        <f t="shared" si="45"/>
        <v>87.698017509535433</v>
      </c>
      <c r="AX65" s="21">
        <f t="shared" si="45"/>
        <v>96.746299344755954</v>
      </c>
      <c r="AY65" s="22">
        <f t="shared" si="45"/>
        <v>100.02697671690234</v>
      </c>
      <c r="AZ65" s="22">
        <f t="shared" si="45"/>
        <v>101.9818706441684</v>
      </c>
      <c r="BA65" s="22">
        <f t="shared" si="45"/>
        <v>104.38668922145408</v>
      </c>
      <c r="BB65" s="22">
        <f t="shared" si="45"/>
        <v>107.07148822175373</v>
      </c>
      <c r="BC65" s="22">
        <f t="shared" si="45"/>
        <v>109.38743436691566</v>
      </c>
      <c r="BD65" s="22">
        <f t="shared" si="45"/>
        <v>111.60800101826503</v>
      </c>
    </row>
    <row r="66" spans="2:56" ht="4" customHeight="1" outlineLevel="1" x14ac:dyDescent="0.3">
      <c r="B66" s="47"/>
      <c r="C66" s="56"/>
      <c r="M66" s="64"/>
      <c r="Q66" s="8"/>
      <c r="R66" s="8"/>
      <c r="S66" s="8"/>
      <c r="T66" s="8"/>
      <c r="U66" s="8"/>
      <c r="V66" s="8"/>
      <c r="Y66" s="47"/>
      <c r="AJ66" s="26"/>
      <c r="AK66" s="26"/>
      <c r="AL66" s="26"/>
      <c r="AM66" s="27"/>
      <c r="AN66" s="27"/>
      <c r="AO66" s="27"/>
      <c r="AP66" s="27"/>
      <c r="AQ66" s="27"/>
      <c r="AR66" s="27"/>
      <c r="AS66" s="26"/>
      <c r="AU66" s="47"/>
      <c r="AV66" s="21"/>
      <c r="AW66" s="21"/>
      <c r="AX66" s="21"/>
      <c r="AY66" s="22"/>
      <c r="AZ66" s="22"/>
      <c r="BA66" s="22"/>
      <c r="BB66" s="22"/>
      <c r="BC66" s="22"/>
      <c r="BD66" s="22"/>
    </row>
    <row r="67" spans="2:56" ht="13" outlineLevel="1" x14ac:dyDescent="0.3">
      <c r="B67" s="43" t="s">
        <v>35</v>
      </c>
      <c r="C67" s="56"/>
      <c r="M67" s="62">
        <v>4.5841081760336255</v>
      </c>
      <c r="N67" s="62">
        <v>1.7456203120217715</v>
      </c>
      <c r="O67" s="62">
        <v>4.1527561317277231</v>
      </c>
      <c r="P67" s="62">
        <v>4.6774408860142325</v>
      </c>
      <c r="Q67" s="63">
        <v>4.8460448230519004</v>
      </c>
      <c r="R67" s="63">
        <v>4.9280785081341234</v>
      </c>
      <c r="S67" s="63">
        <v>5.0157555621858201</v>
      </c>
      <c r="T67" s="63">
        <v>5.1171546108180657</v>
      </c>
      <c r="U67" s="63">
        <v>5.210503529484539</v>
      </c>
      <c r="V67" s="63">
        <v>5.2977441310603242</v>
      </c>
      <c r="Y67" s="43" t="s">
        <v>35</v>
      </c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11">
        <f t="shared" ref="AJ67:AR71" si="46">N67/M67-1</f>
        <v>-0.61920176291909412</v>
      </c>
      <c r="AK67" s="11">
        <f t="shared" si="46"/>
        <v>1.3789572698761825</v>
      </c>
      <c r="AL67" s="11">
        <f t="shared" si="46"/>
        <v>0.12634615124105975</v>
      </c>
      <c r="AM67" s="12">
        <f t="shared" si="46"/>
        <v>3.6046193024438233E-2</v>
      </c>
      <c r="AN67" s="12">
        <f t="shared" si="46"/>
        <v>1.6927966636214542E-2</v>
      </c>
      <c r="AO67" s="12">
        <f t="shared" si="46"/>
        <v>1.7791326560033349E-2</v>
      </c>
      <c r="AP67" s="12">
        <f t="shared" si="46"/>
        <v>2.0216106501820263E-2</v>
      </c>
      <c r="AQ67" s="12">
        <f t="shared" si="46"/>
        <v>1.8242348681262621E-2</v>
      </c>
      <c r="AR67" s="12">
        <f t="shared" si="46"/>
        <v>1.6743218977229191E-2</v>
      </c>
      <c r="AS67" s="11"/>
      <c r="AU67" s="43" t="s">
        <v>35</v>
      </c>
      <c r="AV67" s="13">
        <f t="shared" ref="AV67:BD71" si="47">100*N67/$M67</f>
        <v>38.079823708090586</v>
      </c>
      <c r="AW67" s="13">
        <f t="shared" si="47"/>
        <v>90.590273445965508</v>
      </c>
      <c r="AX67" s="13">
        <f t="shared" si="47"/>
        <v>102.03600583573842</v>
      </c>
      <c r="AY67" s="14">
        <f t="shared" si="47"/>
        <v>105.71401539753616</v>
      </c>
      <c r="AZ67" s="14">
        <f t="shared" si="47"/>
        <v>107.50353872316592</v>
      </c>
      <c r="BA67" s="14">
        <f t="shared" si="47"/>
        <v>109.41616928694896</v>
      </c>
      <c r="BB67" s="14">
        <f t="shared" si="47"/>
        <v>111.62813821827511</v>
      </c>
      <c r="BC67" s="14">
        <f t="shared" si="47"/>
        <v>113.66449763829306</v>
      </c>
      <c r="BD67" s="14">
        <f t="shared" si="47"/>
        <v>115.56760721218774</v>
      </c>
    </row>
    <row r="68" spans="2:56" ht="13" outlineLevel="1" x14ac:dyDescent="0.3">
      <c r="B68" s="47" t="s">
        <v>36</v>
      </c>
      <c r="C68" s="56"/>
      <c r="M68" s="64">
        <v>1.8405804427255599</v>
      </c>
      <c r="N68" s="64">
        <v>0.69918258736801142</v>
      </c>
      <c r="O68" s="64">
        <v>1.6587186615692167</v>
      </c>
      <c r="P68" s="64">
        <v>1.8769191275247339</v>
      </c>
      <c r="Q68" s="65">
        <v>1.9441878370916574</v>
      </c>
      <c r="R68" s="65">
        <v>1.9797454166803119</v>
      </c>
      <c r="S68" s="65">
        <v>2.0265709321935468</v>
      </c>
      <c r="T68" s="65">
        <v>2.0779840848141022</v>
      </c>
      <c r="U68" s="65">
        <v>2.1224010625869281</v>
      </c>
      <c r="V68" s="65">
        <v>2.1641577203285118</v>
      </c>
      <c r="Y68" s="47" t="s">
        <v>36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9">
        <f t="shared" si="46"/>
        <v>-0.62012929664043859</v>
      </c>
      <c r="AK68" s="19">
        <f t="shared" si="46"/>
        <v>1.3723683792144525</v>
      </c>
      <c r="AL68" s="19">
        <f t="shared" si="46"/>
        <v>0.13154760419050837</v>
      </c>
      <c r="AM68" s="20">
        <f t="shared" si="46"/>
        <v>3.5839961658676867E-2</v>
      </c>
      <c r="AN68" s="20">
        <f t="shared" si="46"/>
        <v>1.8289168829409785E-2</v>
      </c>
      <c r="AO68" s="20">
        <f t="shared" si="46"/>
        <v>2.3652291410151571E-2</v>
      </c>
      <c r="AP68" s="20">
        <f t="shared" si="46"/>
        <v>2.5369530275906049E-2</v>
      </c>
      <c r="AQ68" s="20">
        <f t="shared" si="46"/>
        <v>2.1375032704737729E-2</v>
      </c>
      <c r="AR68" s="20">
        <f t="shared" si="46"/>
        <v>1.96742540689685E-2</v>
      </c>
      <c r="AS68" s="19"/>
      <c r="AU68" s="47" t="s">
        <v>36</v>
      </c>
      <c r="AV68" s="21">
        <f t="shared" si="47"/>
        <v>37.98707033595614</v>
      </c>
      <c r="AW68" s="21">
        <f t="shared" si="47"/>
        <v>90.119324484017696</v>
      </c>
      <c r="AX68" s="21">
        <f t="shared" si="47"/>
        <v>101.97430571115726</v>
      </c>
      <c r="AY68" s="22">
        <f t="shared" si="47"/>
        <v>105.62906091801531</v>
      </c>
      <c r="AZ68" s="22">
        <f t="shared" si="47"/>
        <v>107.56092864643689</v>
      </c>
      <c r="BA68" s="22">
        <f t="shared" si="47"/>
        <v>110.10499107512896</v>
      </c>
      <c r="BB68" s="22">
        <f t="shared" si="47"/>
        <v>112.89830297973782</v>
      </c>
      <c r="BC68" s="22">
        <f t="shared" si="47"/>
        <v>115.3115078982391</v>
      </c>
      <c r="BD68" s="22">
        <f t="shared" si="47"/>
        <v>117.58017580170491</v>
      </c>
    </row>
    <row r="69" spans="2:56" ht="13" outlineLevel="1" x14ac:dyDescent="0.3">
      <c r="B69" s="47" t="s">
        <v>37</v>
      </c>
      <c r="C69" s="56"/>
      <c r="M69" s="64">
        <v>1.3482338492890438</v>
      </c>
      <c r="N69" s="64">
        <v>0.50147086760118587</v>
      </c>
      <c r="O69" s="64">
        <v>1.2348020749189714</v>
      </c>
      <c r="P69" s="64">
        <v>1.4061534722283435</v>
      </c>
      <c r="Q69" s="65">
        <v>1.4598633331744848</v>
      </c>
      <c r="R69" s="65">
        <v>1.4824369316431976</v>
      </c>
      <c r="S69" s="65">
        <v>1.5050867508811967</v>
      </c>
      <c r="T69" s="65">
        <v>1.5333004967329869</v>
      </c>
      <c r="U69" s="65">
        <v>1.5599382484308828</v>
      </c>
      <c r="V69" s="65">
        <v>1.5844843068702883</v>
      </c>
      <c r="Y69" s="47" t="s">
        <v>37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9">
        <f t="shared" si="46"/>
        <v>-0.62805349541874833</v>
      </c>
      <c r="AK69" s="19">
        <f t="shared" si="46"/>
        <v>1.4623605371648343</v>
      </c>
      <c r="AL69" s="19">
        <f t="shared" si="46"/>
        <v>0.1387683101525532</v>
      </c>
      <c r="AM69" s="20">
        <f t="shared" si="46"/>
        <v>3.8196300764401503E-2</v>
      </c>
      <c r="AN69" s="20">
        <f t="shared" si="46"/>
        <v>1.5462816248440481E-2</v>
      </c>
      <c r="AO69" s="20">
        <f t="shared" si="46"/>
        <v>1.5278774263194572E-2</v>
      </c>
      <c r="AP69" s="20">
        <f t="shared" si="46"/>
        <v>1.8745594455118031E-2</v>
      </c>
      <c r="AQ69" s="20">
        <f t="shared" si="46"/>
        <v>1.7372818801437262E-2</v>
      </c>
      <c r="AR69" s="20">
        <f t="shared" si="46"/>
        <v>1.5735275716263653E-2</v>
      </c>
      <c r="AS69" s="19"/>
      <c r="AU69" s="47" t="s">
        <v>37</v>
      </c>
      <c r="AV69" s="21">
        <f t="shared" si="47"/>
        <v>37.19465045812516</v>
      </c>
      <c r="AW69" s="21">
        <f t="shared" si="47"/>
        <v>91.586639481727332</v>
      </c>
      <c r="AX69" s="21">
        <f t="shared" si="47"/>
        <v>104.29596267515774</v>
      </c>
      <c r="AY69" s="22">
        <f t="shared" si="47"/>
        <v>108.27968263401084</v>
      </c>
      <c r="AZ69" s="22">
        <f t="shared" si="47"/>
        <v>109.95399147002</v>
      </c>
      <c r="BA69" s="22">
        <f t="shared" si="47"/>
        <v>111.63395368502766</v>
      </c>
      <c r="BB69" s="22">
        <f t="shared" si="47"/>
        <v>113.72659850822861</v>
      </c>
      <c r="BC69" s="22">
        <f t="shared" si="47"/>
        <v>115.70235009701587</v>
      </c>
      <c r="BD69" s="22">
        <f t="shared" si="47"/>
        <v>117.52295847681209</v>
      </c>
    </row>
    <row r="70" spans="2:56" ht="13" outlineLevel="1" x14ac:dyDescent="0.3">
      <c r="B70" s="47" t="s">
        <v>38</v>
      </c>
      <c r="C70" s="56"/>
      <c r="M70" s="64">
        <v>1.022351271254204</v>
      </c>
      <c r="N70" s="64">
        <v>0.37764499545818253</v>
      </c>
      <c r="O70" s="64">
        <v>0.92504638299658093</v>
      </c>
      <c r="P70" s="64">
        <v>1.0209946121459681</v>
      </c>
      <c r="Q70" s="65">
        <v>1.0483119571614679</v>
      </c>
      <c r="R70" s="65">
        <v>1.0657170620660907</v>
      </c>
      <c r="S70" s="65">
        <v>1.0780052057690002</v>
      </c>
      <c r="T70" s="65">
        <v>1.0941785876069505</v>
      </c>
      <c r="U70" s="65">
        <v>1.1104447849316332</v>
      </c>
      <c r="V70" s="65">
        <v>1.1256833783950226</v>
      </c>
      <c r="Y70" s="47" t="s">
        <v>38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9">
        <f t="shared" si="46"/>
        <v>-0.63061131132072279</v>
      </c>
      <c r="AK70" s="19">
        <f t="shared" si="46"/>
        <v>1.4495131515625062</v>
      </c>
      <c r="AL70" s="19">
        <f t="shared" si="46"/>
        <v>0.10372261425267548</v>
      </c>
      <c r="AM70" s="20">
        <f t="shared" si="46"/>
        <v>2.6755621127209528E-2</v>
      </c>
      <c r="AN70" s="20">
        <f t="shared" si="46"/>
        <v>1.6602982333379979E-2</v>
      </c>
      <c r="AO70" s="20">
        <f t="shared" si="46"/>
        <v>1.1530399709550165E-2</v>
      </c>
      <c r="AP70" s="20">
        <f t="shared" si="46"/>
        <v>1.5003064689667278E-2</v>
      </c>
      <c r="AQ70" s="20">
        <f t="shared" si="46"/>
        <v>1.4866126525340029E-2</v>
      </c>
      <c r="AR70" s="20">
        <f t="shared" si="46"/>
        <v>1.3722963690020462E-2</v>
      </c>
      <c r="AS70" s="19"/>
      <c r="AU70" s="47" t="s">
        <v>38</v>
      </c>
      <c r="AV70" s="21">
        <f t="shared" si="47"/>
        <v>36.938868867927731</v>
      </c>
      <c r="AW70" s="21">
        <f t="shared" si="47"/>
        <v>90.482245095831786</v>
      </c>
      <c r="AX70" s="21">
        <f t="shared" si="47"/>
        <v>99.867300100622799</v>
      </c>
      <c r="AY70" s="22">
        <f t="shared" si="47"/>
        <v>102.53931174511239</v>
      </c>
      <c r="AZ70" s="22">
        <f t="shared" si="47"/>
        <v>104.24177012649345</v>
      </c>
      <c r="BA70" s="22">
        <f t="shared" si="47"/>
        <v>105.44371940248294</v>
      </c>
      <c r="BB70" s="22">
        <f t="shared" si="47"/>
        <v>107.02569834579752</v>
      </c>
      <c r="BC70" s="22">
        <f t="shared" si="47"/>
        <v>108.61675591886902</v>
      </c>
      <c r="BD70" s="22">
        <f t="shared" si="47"/>
        <v>110.10729971647147</v>
      </c>
    </row>
    <row r="71" spans="2:56" ht="13" outlineLevel="1" x14ac:dyDescent="0.3">
      <c r="B71" s="47" t="s">
        <v>39</v>
      </c>
      <c r="C71" s="56"/>
      <c r="M71" s="64">
        <v>0.37294261276481894</v>
      </c>
      <c r="N71" s="64">
        <v>0.16732186159439144</v>
      </c>
      <c r="O71" s="64">
        <v>0.33418901224295344</v>
      </c>
      <c r="P71" s="64">
        <v>0.37337367411518679</v>
      </c>
      <c r="Q71" s="65">
        <v>0.39368169562429023</v>
      </c>
      <c r="R71" s="65">
        <v>0.40017909774452298</v>
      </c>
      <c r="S71" s="65">
        <v>0.40609267334207649</v>
      </c>
      <c r="T71" s="65">
        <v>0.41169144166402588</v>
      </c>
      <c r="U71" s="65">
        <v>0.41771943353509455</v>
      </c>
      <c r="V71" s="65">
        <v>0.42341872546650172</v>
      </c>
      <c r="Y71" s="47" t="s">
        <v>39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9">
        <f t="shared" si="46"/>
        <v>-0.55134689395253922</v>
      </c>
      <c r="AK71" s="19">
        <f t="shared" si="46"/>
        <v>0.99728241760223946</v>
      </c>
      <c r="AL71" s="19">
        <f t="shared" si="46"/>
        <v>0.11725299287741486</v>
      </c>
      <c r="AM71" s="20">
        <f t="shared" si="46"/>
        <v>5.4390608971639276E-2</v>
      </c>
      <c r="AN71" s="20">
        <f t="shared" si="46"/>
        <v>1.6504201725531908E-2</v>
      </c>
      <c r="AO71" s="20">
        <f t="shared" si="46"/>
        <v>1.4777322531045245E-2</v>
      </c>
      <c r="AP71" s="20">
        <f t="shared" si="46"/>
        <v>1.3786922762906384E-2</v>
      </c>
      <c r="AQ71" s="20">
        <f t="shared" si="46"/>
        <v>1.464201404504295E-2</v>
      </c>
      <c r="AR71" s="20">
        <f t="shared" si="46"/>
        <v>1.3643827588232904E-2</v>
      </c>
      <c r="AS71" s="19"/>
      <c r="AU71" s="47" t="s">
        <v>39</v>
      </c>
      <c r="AV71" s="21">
        <f t="shared" si="47"/>
        <v>44.865310604746085</v>
      </c>
      <c r="AW71" s="21">
        <f t="shared" si="47"/>
        <v>89.608696031122662</v>
      </c>
      <c r="AX71" s="21">
        <f t="shared" si="47"/>
        <v>100.11558382861432</v>
      </c>
      <c r="AY71" s="22">
        <f t="shared" si="47"/>
        <v>105.56093140060386</v>
      </c>
      <c r="AZ71" s="22">
        <f t="shared" si="47"/>
        <v>107.30313030677448</v>
      </c>
      <c r="BA71" s="22">
        <f t="shared" si="47"/>
        <v>108.88878327190847</v>
      </c>
      <c r="BB71" s="22">
        <f t="shared" si="47"/>
        <v>110.39002451662512</v>
      </c>
      <c r="BC71" s="22">
        <f t="shared" si="47"/>
        <v>112.00635680603018</v>
      </c>
      <c r="BD71" s="22">
        <f t="shared" si="47"/>
        <v>113.53455222707775</v>
      </c>
    </row>
    <row r="72" spans="2:56" ht="4" customHeight="1" outlineLevel="1" x14ac:dyDescent="0.3">
      <c r="B72" s="47"/>
      <c r="C72" s="56"/>
      <c r="M72" s="64"/>
      <c r="Q72" s="8"/>
      <c r="R72" s="8"/>
      <c r="S72" s="8"/>
      <c r="T72" s="8"/>
      <c r="U72" s="8"/>
      <c r="V72" s="8"/>
      <c r="Y72" s="47"/>
      <c r="AJ72" s="26"/>
      <c r="AK72" s="26"/>
      <c r="AL72" s="26"/>
      <c r="AM72" s="27"/>
      <c r="AN72" s="27"/>
      <c r="AO72" s="27"/>
      <c r="AP72" s="27"/>
      <c r="AQ72" s="27"/>
      <c r="AR72" s="27"/>
      <c r="AS72" s="26"/>
      <c r="AU72" s="47"/>
      <c r="AV72" s="21"/>
      <c r="AW72" s="21"/>
      <c r="AX72" s="21"/>
      <c r="AY72" s="22"/>
      <c r="AZ72" s="22"/>
      <c r="BA72" s="22"/>
      <c r="BB72" s="22"/>
      <c r="BC72" s="22"/>
      <c r="BD72" s="22"/>
    </row>
    <row r="73" spans="2:56" ht="13" outlineLevel="1" x14ac:dyDescent="0.3">
      <c r="B73" s="43" t="s">
        <v>40</v>
      </c>
      <c r="C73" s="56"/>
      <c r="M73" s="62">
        <v>48.691754384412334</v>
      </c>
      <c r="N73" s="62">
        <v>20.147054582421884</v>
      </c>
      <c r="O73" s="62">
        <v>41.732643358643465</v>
      </c>
      <c r="P73" s="62">
        <v>46.76217907984234</v>
      </c>
      <c r="Q73" s="63">
        <v>48.530514301186521</v>
      </c>
      <c r="R73" s="63">
        <v>49.674924311421208</v>
      </c>
      <c r="S73" s="63">
        <v>50.528614646037397</v>
      </c>
      <c r="T73" s="63">
        <v>51.494534829318077</v>
      </c>
      <c r="U73" s="63">
        <v>52.391682050027981</v>
      </c>
      <c r="V73" s="63">
        <v>53.22851963702729</v>
      </c>
      <c r="Y73" s="43" t="s">
        <v>40</v>
      </c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11">
        <f t="shared" ref="AJ73:AR77" si="48">N73/M73-1</f>
        <v>-0.58623272385372194</v>
      </c>
      <c r="AK73" s="11">
        <f t="shared" si="48"/>
        <v>1.0714017122410939</v>
      </c>
      <c r="AL73" s="11">
        <f t="shared" si="48"/>
        <v>0.12051802417536495</v>
      </c>
      <c r="AM73" s="12">
        <f t="shared" si="48"/>
        <v>3.7815500820115755E-2</v>
      </c>
      <c r="AN73" s="12">
        <f t="shared" si="48"/>
        <v>2.3581246288311153E-2</v>
      </c>
      <c r="AO73" s="12">
        <f t="shared" si="48"/>
        <v>1.7185538708911707E-2</v>
      </c>
      <c r="AP73" s="12">
        <f t="shared" si="48"/>
        <v>1.9116300536777819E-2</v>
      </c>
      <c r="AQ73" s="12">
        <f t="shared" si="48"/>
        <v>1.7422183221647902E-2</v>
      </c>
      <c r="AR73" s="12">
        <f t="shared" si="48"/>
        <v>1.5972718459396296E-2</v>
      </c>
      <c r="AS73" s="11"/>
      <c r="AU73" s="43" t="s">
        <v>40</v>
      </c>
      <c r="AV73" s="13">
        <f t="shared" ref="AV73:BD77" si="49">100*N73/$M73</f>
        <v>41.376727614627804</v>
      </c>
      <c r="AW73" s="13">
        <f t="shared" si="49"/>
        <v>85.707824427873376</v>
      </c>
      <c r="AX73" s="13">
        <f t="shared" si="49"/>
        <v>96.037162084289776</v>
      </c>
      <c r="AY73" s="14">
        <f t="shared" si="49"/>
        <v>99.668855465849816</v>
      </c>
      <c r="AZ73" s="14">
        <f t="shared" si="49"/>
        <v>102.01917129386412</v>
      </c>
      <c r="BA73" s="14">
        <f t="shared" si="49"/>
        <v>103.7724257111859</v>
      </c>
      <c r="BB73" s="14">
        <f t="shared" si="49"/>
        <v>105.75617058851138</v>
      </c>
      <c r="BC73" s="14">
        <f t="shared" si="49"/>
        <v>107.59867396932427</v>
      </c>
      <c r="BD73" s="14">
        <f t="shared" si="49"/>
        <v>109.31731729524067</v>
      </c>
    </row>
    <row r="74" spans="2:56" ht="13" outlineLevel="1" x14ac:dyDescent="0.3">
      <c r="B74" s="47" t="s">
        <v>41</v>
      </c>
      <c r="C74" s="56"/>
      <c r="M74" s="64">
        <v>3.8100110846423365</v>
      </c>
      <c r="N74" s="64">
        <v>1.0665162253030525</v>
      </c>
      <c r="O74" s="64">
        <v>3.1974433848049553</v>
      </c>
      <c r="P74" s="64">
        <v>3.5106442881460911</v>
      </c>
      <c r="Q74" s="65">
        <v>3.569984153135203</v>
      </c>
      <c r="R74" s="65">
        <v>3.6439055018227218</v>
      </c>
      <c r="S74" s="65">
        <v>3.684257170494726</v>
      </c>
      <c r="T74" s="65">
        <v>3.7320414166950662</v>
      </c>
      <c r="U74" s="65">
        <v>3.7823351364504951</v>
      </c>
      <c r="V74" s="65">
        <v>3.8284108846322265</v>
      </c>
      <c r="Y74" s="47" t="s">
        <v>41</v>
      </c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9">
        <f t="shared" si="48"/>
        <v>-0.72007529594807695</v>
      </c>
      <c r="AK74" s="19">
        <f t="shared" si="48"/>
        <v>1.9980260111808388</v>
      </c>
      <c r="AL74" s="19">
        <f t="shared" si="48"/>
        <v>9.795354151680824E-2</v>
      </c>
      <c r="AM74" s="20">
        <f t="shared" si="48"/>
        <v>1.69028417915984E-2</v>
      </c>
      <c r="AN74" s="20">
        <f t="shared" si="48"/>
        <v>2.0706352049938426E-2</v>
      </c>
      <c r="AO74" s="20">
        <f t="shared" si="48"/>
        <v>1.1073741800334824E-2</v>
      </c>
      <c r="AP74" s="20">
        <f t="shared" si="48"/>
        <v>1.296984547740565E-2</v>
      </c>
      <c r="AQ74" s="20">
        <f t="shared" si="48"/>
        <v>1.3476195502665878E-2</v>
      </c>
      <c r="AR74" s="20">
        <f t="shared" si="48"/>
        <v>1.2181825914287181E-2</v>
      </c>
      <c r="AS74" s="19"/>
      <c r="AU74" s="47" t="s">
        <v>41</v>
      </c>
      <c r="AV74" s="21">
        <f t="shared" si="49"/>
        <v>27.992470405192307</v>
      </c>
      <c r="AW74" s="21">
        <f t="shared" si="49"/>
        <v>83.922154391976363</v>
      </c>
      <c r="AX74" s="21">
        <f t="shared" si="49"/>
        <v>92.142626626390822</v>
      </c>
      <c r="AY74" s="22">
        <f t="shared" si="49"/>
        <v>93.700098866519014</v>
      </c>
      <c r="AZ74" s="22">
        <f t="shared" si="49"/>
        <v>95.640286100763205</v>
      </c>
      <c r="BA74" s="22">
        <f t="shared" si="49"/>
        <v>96.699381934753205</v>
      </c>
      <c r="BB74" s="22">
        <f t="shared" si="49"/>
        <v>97.953557976207577</v>
      </c>
      <c r="BC74" s="22">
        <f t="shared" si="49"/>
        <v>99.273599273676666</v>
      </c>
      <c r="BD74" s="22">
        <f t="shared" si="49"/>
        <v>100.48293297791331</v>
      </c>
    </row>
    <row r="75" spans="2:56" ht="13" outlineLevel="1" x14ac:dyDescent="0.3">
      <c r="B75" s="47" t="s">
        <v>42</v>
      </c>
      <c r="C75" s="56"/>
      <c r="M75" s="64">
        <v>4.7594941502552022</v>
      </c>
      <c r="N75" s="64">
        <v>1.1120475567328698</v>
      </c>
      <c r="O75" s="64">
        <v>3.9102107092304594</v>
      </c>
      <c r="P75" s="64">
        <v>4.4961172875134254</v>
      </c>
      <c r="Q75" s="65">
        <v>4.6084691798364705</v>
      </c>
      <c r="R75" s="65">
        <v>4.7449072962217755</v>
      </c>
      <c r="S75" s="65">
        <v>4.825703241843704</v>
      </c>
      <c r="T75" s="65">
        <v>4.9042306053263784</v>
      </c>
      <c r="U75" s="65">
        <v>4.9777611822071268</v>
      </c>
      <c r="V75" s="65">
        <v>5.0459802234352518</v>
      </c>
      <c r="Y75" s="47" t="s">
        <v>42</v>
      </c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9">
        <f t="shared" si="48"/>
        <v>-0.76635173368723608</v>
      </c>
      <c r="AK75" s="19">
        <f t="shared" si="48"/>
        <v>2.5162261591747281</v>
      </c>
      <c r="AL75" s="19">
        <f t="shared" si="48"/>
        <v>0.1498401548796009</v>
      </c>
      <c r="AM75" s="20">
        <f t="shared" si="48"/>
        <v>2.4988648013046122E-2</v>
      </c>
      <c r="AN75" s="20">
        <f t="shared" si="48"/>
        <v>2.9605951794636098E-2</v>
      </c>
      <c r="AO75" s="20">
        <f t="shared" si="48"/>
        <v>1.7027929225564398E-2</v>
      </c>
      <c r="AP75" s="20">
        <f t="shared" si="48"/>
        <v>1.6272729496037641E-2</v>
      </c>
      <c r="AQ75" s="20">
        <f t="shared" si="48"/>
        <v>1.4993295136017437E-2</v>
      </c>
      <c r="AR75" s="20">
        <f t="shared" si="48"/>
        <v>1.3704763794609498E-2</v>
      </c>
      <c r="AS75" s="19"/>
      <c r="AU75" s="47" t="s">
        <v>42</v>
      </c>
      <c r="AV75" s="21">
        <f t="shared" si="49"/>
        <v>23.364826631276397</v>
      </c>
      <c r="AW75" s="21">
        <f t="shared" si="49"/>
        <v>82.156014605476415</v>
      </c>
      <c r="AX75" s="21">
        <f t="shared" si="49"/>
        <v>94.466284558251743</v>
      </c>
      <c r="AY75" s="22">
        <f t="shared" si="49"/>
        <v>96.826869292178174</v>
      </c>
      <c r="AZ75" s="22">
        <f t="shared" si="49"/>
        <v>99.693520916867939</v>
      </c>
      <c r="BA75" s="22">
        <f t="shared" si="49"/>
        <v>101.39109513528769</v>
      </c>
      <c r="BB75" s="22">
        <f t="shared" si="49"/>
        <v>103.04100499973124</v>
      </c>
      <c r="BC75" s="22">
        <f t="shared" si="49"/>
        <v>104.58592919880407</v>
      </c>
      <c r="BD75" s="22">
        <f t="shared" si="49"/>
        <v>106.01925465471344</v>
      </c>
    </row>
    <row r="76" spans="2:56" ht="13" outlineLevel="1" x14ac:dyDescent="0.3">
      <c r="B76" s="47" t="s">
        <v>43</v>
      </c>
      <c r="C76" s="56"/>
      <c r="M76" s="64">
        <v>9.898134255391934</v>
      </c>
      <c r="N76" s="64">
        <v>5.63748143536416</v>
      </c>
      <c r="O76" s="64">
        <v>8.4577491109616787</v>
      </c>
      <c r="P76" s="64">
        <v>9.35122423387301</v>
      </c>
      <c r="Q76" s="65">
        <v>9.9514996802893663</v>
      </c>
      <c r="R76" s="65">
        <v>10.162936317941126</v>
      </c>
      <c r="S76" s="65">
        <v>10.354038185648781</v>
      </c>
      <c r="T76" s="65">
        <v>10.580591903066784</v>
      </c>
      <c r="U76" s="65">
        <v>10.786148686593968</v>
      </c>
      <c r="V76" s="65">
        <v>10.97869370415388</v>
      </c>
      <c r="Y76" s="47" t="s">
        <v>43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9">
        <f t="shared" si="48"/>
        <v>-0.43045009393632094</v>
      </c>
      <c r="AK76" s="19">
        <f t="shared" si="48"/>
        <v>0.50027085817185313</v>
      </c>
      <c r="AL76" s="19">
        <f t="shared" si="48"/>
        <v>0.10563982345531397</v>
      </c>
      <c r="AM76" s="20">
        <f t="shared" si="48"/>
        <v>6.4192177559166508E-2</v>
      </c>
      <c r="AN76" s="20">
        <f t="shared" si="48"/>
        <v>2.1246710992770756E-2</v>
      </c>
      <c r="AO76" s="20">
        <f t="shared" si="48"/>
        <v>1.8803804503851218E-2</v>
      </c>
      <c r="AP76" s="20">
        <f t="shared" si="48"/>
        <v>2.1880711018819499E-2</v>
      </c>
      <c r="AQ76" s="20">
        <f t="shared" si="48"/>
        <v>1.9427720623796496E-2</v>
      </c>
      <c r="AR76" s="20">
        <f t="shared" si="48"/>
        <v>1.7851136967843351E-2</v>
      </c>
      <c r="AS76" s="19"/>
      <c r="AU76" s="47" t="s">
        <v>43</v>
      </c>
      <c r="AV76" s="21">
        <f t="shared" si="49"/>
        <v>56.954990606367907</v>
      </c>
      <c r="AW76" s="21">
        <f t="shared" si="49"/>
        <v>85.447912634185414</v>
      </c>
      <c r="AX76" s="21">
        <f t="shared" si="49"/>
        <v>94.474615039485855</v>
      </c>
      <c r="AY76" s="22">
        <f t="shared" si="49"/>
        <v>100.53914630293444</v>
      </c>
      <c r="AZ76" s="22">
        <f t="shared" si="49"/>
        <v>102.67527248789278</v>
      </c>
      <c r="BA76" s="22">
        <f t="shared" si="49"/>
        <v>104.60595823913478</v>
      </c>
      <c r="BB76" s="22">
        <f t="shared" si="49"/>
        <v>106.89481098221199</v>
      </c>
      <c r="BC76" s="22">
        <f t="shared" si="49"/>
        <v>108.97153350610792</v>
      </c>
      <c r="BD76" s="22">
        <f t="shared" si="49"/>
        <v>110.91679927632138</v>
      </c>
    </row>
    <row r="77" spans="2:56" ht="13" outlineLevel="1" x14ac:dyDescent="0.3">
      <c r="B77" s="47" t="s">
        <v>40</v>
      </c>
      <c r="C77" s="56"/>
      <c r="M77" s="64">
        <v>30.224114894122863</v>
      </c>
      <c r="N77" s="64">
        <v>12.331009365021805</v>
      </c>
      <c r="O77" s="64">
        <v>26.167240153646372</v>
      </c>
      <c r="P77" s="64">
        <v>29.404193270309815</v>
      </c>
      <c r="Q77" s="65">
        <v>30.400561287925481</v>
      </c>
      <c r="R77" s="65">
        <v>31.123175195435589</v>
      </c>
      <c r="S77" s="65">
        <v>31.664616048050188</v>
      </c>
      <c r="T77" s="65">
        <v>32.277670904229851</v>
      </c>
      <c r="U77" s="65">
        <v>32.845437044776389</v>
      </c>
      <c r="V77" s="65">
        <v>33.375434824805936</v>
      </c>
      <c r="Y77" s="47" t="s">
        <v>40</v>
      </c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9">
        <f t="shared" si="48"/>
        <v>-0.5920142108968891</v>
      </c>
      <c r="AK77" s="19">
        <f t="shared" si="48"/>
        <v>1.1220679815451668</v>
      </c>
      <c r="AL77" s="19">
        <f t="shared" si="48"/>
        <v>0.12370250349891698</v>
      </c>
      <c r="AM77" s="20">
        <f t="shared" si="48"/>
        <v>3.3885235634800503E-2</v>
      </c>
      <c r="AN77" s="20">
        <f t="shared" si="48"/>
        <v>2.3769755455045338E-2</v>
      </c>
      <c r="AO77" s="20">
        <f t="shared" si="48"/>
        <v>1.739670998266285E-2</v>
      </c>
      <c r="AP77" s="20">
        <f t="shared" si="48"/>
        <v>1.9360880777754108E-2</v>
      </c>
      <c r="AQ77" s="20">
        <f t="shared" si="48"/>
        <v>1.7590059153621773E-2</v>
      </c>
      <c r="AR77" s="20">
        <f t="shared" si="48"/>
        <v>1.6136115933151673E-2</v>
      </c>
      <c r="AS77" s="19"/>
      <c r="AU77" s="47" t="s">
        <v>40</v>
      </c>
      <c r="AV77" s="21">
        <f t="shared" si="49"/>
        <v>40.798578910311093</v>
      </c>
      <c r="AW77" s="21">
        <f t="shared" si="49"/>
        <v>86.577357998115076</v>
      </c>
      <c r="AX77" s="21">
        <f t="shared" si="49"/>
        <v>97.287193928803902</v>
      </c>
      <c r="AY77" s="22">
        <f t="shared" si="49"/>
        <v>100.58379341932996</v>
      </c>
      <c r="AZ77" s="22">
        <f t="shared" si="49"/>
        <v>102.97464559164824</v>
      </c>
      <c r="BA77" s="22">
        <f t="shared" si="49"/>
        <v>104.76606563657364</v>
      </c>
      <c r="BB77" s="22">
        <f t="shared" si="49"/>
        <v>106.7944289429177</v>
      </c>
      <c r="BC77" s="22">
        <f t="shared" si="49"/>
        <v>108.6729492653009</v>
      </c>
      <c r="BD77" s="22">
        <f t="shared" si="49"/>
        <v>110.42650857344329</v>
      </c>
    </row>
    <row r="78" spans="2:56" ht="4" customHeight="1" x14ac:dyDescent="0.3">
      <c r="B78" s="66"/>
      <c r="C78" s="67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53"/>
      <c r="S78" s="53"/>
      <c r="T78" s="53"/>
      <c r="U78" s="53"/>
      <c r="V78" s="53"/>
      <c r="Y78" s="66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3"/>
      <c r="AN78" s="53"/>
      <c r="AO78" s="53"/>
      <c r="AP78" s="53"/>
      <c r="AQ78" s="53"/>
      <c r="AR78" s="53"/>
      <c r="AU78" s="66"/>
      <c r="AV78" s="67"/>
      <c r="AW78" s="52"/>
      <c r="AX78" s="52"/>
      <c r="AY78" s="53"/>
      <c r="AZ78" s="53"/>
      <c r="BA78" s="53"/>
      <c r="BB78" s="53"/>
      <c r="BC78" s="53"/>
      <c r="BD78" s="53"/>
    </row>
    <row r="79" spans="2:56" ht="13" x14ac:dyDescent="0.3">
      <c r="B79" s="54" t="s">
        <v>44</v>
      </c>
      <c r="C79" s="56"/>
      <c r="Y79" s="54"/>
    </row>
    <row r="80" spans="2:56" x14ac:dyDescent="0.25">
      <c r="C80" s="61"/>
      <c r="S80" s="2" t="s">
        <v>23</v>
      </c>
    </row>
    <row r="81" spans="2:56" ht="13" x14ac:dyDescent="0.3">
      <c r="B81" s="56"/>
      <c r="C81" s="56"/>
    </row>
    <row r="82" spans="2:56" ht="15.5" x14ac:dyDescent="0.35">
      <c r="B82" s="101" t="s">
        <v>45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"/>
      <c r="U82" s="1"/>
      <c r="V82" s="1"/>
      <c r="Y82" s="4" t="s">
        <v>46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1"/>
      <c r="AQ82" s="1"/>
      <c r="AR82" s="1"/>
      <c r="AS82" s="1"/>
      <c r="AU82" s="4" t="s">
        <v>47</v>
      </c>
      <c r="AV82" s="4"/>
      <c r="AW82" s="4"/>
      <c r="AX82" s="4"/>
      <c r="AY82" s="4"/>
      <c r="AZ82" s="4"/>
      <c r="BA82" s="4"/>
      <c r="BB82" s="1"/>
      <c r="BC82" s="1"/>
      <c r="BD82" s="1"/>
    </row>
    <row r="83" spans="2:56" ht="15.5" outlineLevel="1" x14ac:dyDescent="0.3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3"/>
      <c r="Q83" s="3" t="s">
        <v>3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3"/>
      <c r="AM83" s="3" t="s">
        <v>3</v>
      </c>
      <c r="AV83" s="4"/>
      <c r="AW83" s="4"/>
      <c r="AX83" s="4"/>
      <c r="AY83" s="3" t="s">
        <v>3</v>
      </c>
      <c r="AZ83" s="4"/>
      <c r="BA83" s="4"/>
      <c r="BB83" s="4"/>
      <c r="BC83" s="4"/>
      <c r="BD83" s="4"/>
    </row>
    <row r="84" spans="2:56" ht="4" customHeight="1" outlineLevel="1" x14ac:dyDescent="0.3">
      <c r="B84" s="56"/>
      <c r="Y84" s="56"/>
      <c r="AU84" s="56"/>
    </row>
    <row r="85" spans="2:56" ht="13" outlineLevel="1" x14ac:dyDescent="0.3">
      <c r="C85" s="5">
        <v>2009</v>
      </c>
      <c r="D85" s="5">
        <f>C85+1</f>
        <v>2010</v>
      </c>
      <c r="E85" s="5">
        <f t="shared" ref="E85:Q85" si="50">D85+1</f>
        <v>2011</v>
      </c>
      <c r="F85" s="5">
        <f t="shared" si="50"/>
        <v>2012</v>
      </c>
      <c r="G85" s="5">
        <f t="shared" si="50"/>
        <v>2013</v>
      </c>
      <c r="H85" s="5">
        <f t="shared" si="50"/>
        <v>2014</v>
      </c>
      <c r="I85" s="5">
        <f t="shared" si="50"/>
        <v>2015</v>
      </c>
      <c r="J85" s="5">
        <f t="shared" si="50"/>
        <v>2016</v>
      </c>
      <c r="K85" s="5">
        <f t="shared" si="50"/>
        <v>2017</v>
      </c>
      <c r="L85" s="5">
        <f t="shared" si="50"/>
        <v>2018</v>
      </c>
      <c r="M85" s="5">
        <f t="shared" si="50"/>
        <v>2019</v>
      </c>
      <c r="N85" s="5">
        <f t="shared" si="50"/>
        <v>2020</v>
      </c>
      <c r="O85" s="5">
        <f t="shared" si="50"/>
        <v>2021</v>
      </c>
      <c r="P85" s="5">
        <f t="shared" si="50"/>
        <v>2022</v>
      </c>
      <c r="Q85" s="6">
        <f t="shared" si="50"/>
        <v>2023</v>
      </c>
      <c r="R85" s="6">
        <f>Q85+1</f>
        <v>2024</v>
      </c>
      <c r="S85" s="6">
        <f>R85+1</f>
        <v>2025</v>
      </c>
      <c r="T85" s="6">
        <f>S85+1</f>
        <v>2026</v>
      </c>
      <c r="U85" s="6">
        <f>T85+1</f>
        <v>2027</v>
      </c>
      <c r="V85" s="6">
        <f>U85+1</f>
        <v>2028</v>
      </c>
      <c r="Z85" s="5">
        <v>2010</v>
      </c>
      <c r="AA85" s="5">
        <f t="shared" ref="AA85:AM85" si="51">Z85+1</f>
        <v>2011</v>
      </c>
      <c r="AB85" s="5">
        <f t="shared" si="51"/>
        <v>2012</v>
      </c>
      <c r="AC85" s="5">
        <f t="shared" si="51"/>
        <v>2013</v>
      </c>
      <c r="AD85" s="5">
        <f t="shared" si="51"/>
        <v>2014</v>
      </c>
      <c r="AE85" s="5">
        <f t="shared" si="51"/>
        <v>2015</v>
      </c>
      <c r="AF85" s="5">
        <f t="shared" si="51"/>
        <v>2016</v>
      </c>
      <c r="AG85" s="5">
        <f t="shared" si="51"/>
        <v>2017</v>
      </c>
      <c r="AH85" s="5">
        <f t="shared" si="51"/>
        <v>2018</v>
      </c>
      <c r="AI85" s="5">
        <f t="shared" si="51"/>
        <v>2019</v>
      </c>
      <c r="AJ85" s="5">
        <f t="shared" si="51"/>
        <v>2020</v>
      </c>
      <c r="AK85" s="5">
        <f t="shared" si="51"/>
        <v>2021</v>
      </c>
      <c r="AL85" s="5">
        <f t="shared" si="51"/>
        <v>2022</v>
      </c>
      <c r="AM85" s="6">
        <f t="shared" si="51"/>
        <v>2023</v>
      </c>
      <c r="AN85" s="6">
        <f>AM85+1</f>
        <v>2024</v>
      </c>
      <c r="AO85" s="6">
        <f>AN85+1</f>
        <v>2025</v>
      </c>
      <c r="AP85" s="6">
        <f>AO85+1</f>
        <v>2026</v>
      </c>
      <c r="AQ85" s="6">
        <f>AP85+1</f>
        <v>2027</v>
      </c>
      <c r="AR85" s="6">
        <f>AQ85+1</f>
        <v>2028</v>
      </c>
      <c r="AS85" s="7"/>
      <c r="AV85" s="5">
        <v>2020</v>
      </c>
      <c r="AW85" s="5">
        <f t="shared" ref="AW85:BD85" si="52">AV85+1</f>
        <v>2021</v>
      </c>
      <c r="AX85" s="5">
        <f t="shared" si="52"/>
        <v>2022</v>
      </c>
      <c r="AY85" s="6">
        <f t="shared" si="52"/>
        <v>2023</v>
      </c>
      <c r="AZ85" s="6">
        <f t="shared" si="52"/>
        <v>2024</v>
      </c>
      <c r="BA85" s="6">
        <f t="shared" si="52"/>
        <v>2025</v>
      </c>
      <c r="BB85" s="6">
        <f t="shared" si="52"/>
        <v>2026</v>
      </c>
      <c r="BC85" s="6">
        <f t="shared" si="52"/>
        <v>2027</v>
      </c>
      <c r="BD85" s="6">
        <f t="shared" si="52"/>
        <v>2028</v>
      </c>
    </row>
    <row r="86" spans="2:56" ht="4" customHeight="1" outlineLevel="1" x14ac:dyDescent="0.3">
      <c r="C86" s="56"/>
      <c r="Q86" s="8"/>
      <c r="R86" s="8"/>
      <c r="S86" s="8"/>
      <c r="T86" s="8"/>
      <c r="U86" s="8"/>
      <c r="V86" s="8"/>
      <c r="AM86" s="8"/>
      <c r="AN86" s="8"/>
      <c r="AO86" s="8"/>
      <c r="AP86" s="8"/>
      <c r="AQ86" s="8"/>
      <c r="AR86" s="8"/>
      <c r="AV86" s="56"/>
      <c r="AY86" s="8"/>
      <c r="AZ86" s="8"/>
      <c r="BA86" s="8"/>
      <c r="BB86" s="8"/>
      <c r="BC86" s="8"/>
      <c r="BD86" s="8"/>
    </row>
    <row r="87" spans="2:56" ht="13" outlineLevel="1" x14ac:dyDescent="0.3">
      <c r="B87" s="56" t="s">
        <v>27</v>
      </c>
      <c r="C87" s="56"/>
      <c r="M87" s="68">
        <v>25.304425475356464</v>
      </c>
      <c r="N87" s="68">
        <v>16.105096716475035</v>
      </c>
      <c r="O87" s="68">
        <v>23.111787101663229</v>
      </c>
      <c r="P87" s="68">
        <v>27.642275756635453</v>
      </c>
      <c r="Q87" s="69">
        <v>27.993986743130815</v>
      </c>
      <c r="R87" s="69">
        <v>28.830980015085537</v>
      </c>
      <c r="S87" s="69">
        <v>29.84357830363259</v>
      </c>
      <c r="T87" s="69">
        <v>30.828978867284345</v>
      </c>
      <c r="U87" s="69">
        <v>31.952070445868955</v>
      </c>
      <c r="V87" s="69">
        <v>33.50533510480517</v>
      </c>
      <c r="Y87" s="56" t="s">
        <v>27</v>
      </c>
      <c r="AJ87" s="19">
        <f t="shared" ref="AJ87:AR90" si="53">N87/M87-1</f>
        <v>-0.36354624086764953</v>
      </c>
      <c r="AK87" s="19">
        <f t="shared" si="53"/>
        <v>0.43506043512427706</v>
      </c>
      <c r="AL87" s="19">
        <f t="shared" si="53"/>
        <v>0.19602502545751599</v>
      </c>
      <c r="AM87" s="20">
        <f t="shared" si="53"/>
        <v>1.2723662465125907E-2</v>
      </c>
      <c r="AN87" s="20">
        <f t="shared" si="53"/>
        <v>2.9899037948216023E-2</v>
      </c>
      <c r="AO87" s="20">
        <f t="shared" si="53"/>
        <v>3.5121882364637758E-2</v>
      </c>
      <c r="AP87" s="20">
        <f t="shared" si="53"/>
        <v>3.3018847593480727E-2</v>
      </c>
      <c r="AQ87" s="20">
        <f t="shared" si="53"/>
        <v>3.642973656115589E-2</v>
      </c>
      <c r="AR87" s="20">
        <f t="shared" si="53"/>
        <v>4.8612332073054487E-2</v>
      </c>
      <c r="AS87" s="19"/>
      <c r="AU87" s="56" t="s">
        <v>27</v>
      </c>
      <c r="AV87" s="21">
        <f t="shared" ref="AV87:BD90" si="54">100*N87/$M87</f>
        <v>63.64537591323505</v>
      </c>
      <c r="AW87" s="21">
        <f t="shared" si="54"/>
        <v>91.334960851695271</v>
      </c>
      <c r="AX87" s="21">
        <f t="shared" si="54"/>
        <v>109.23889887781006</v>
      </c>
      <c r="AY87" s="22">
        <f t="shared" si="54"/>
        <v>110.62881775519332</v>
      </c>
      <c r="AZ87" s="22">
        <f t="shared" si="54"/>
        <v>113.93651297542212</v>
      </c>
      <c r="BA87" s="22">
        <f t="shared" si="54"/>
        <v>117.93817778118191</v>
      </c>
      <c r="BB87" s="22">
        <f t="shared" si="54"/>
        <v>121.83236049879159</v>
      </c>
      <c r="BC87" s="22">
        <f t="shared" si="54"/>
        <v>126.27068129638634</v>
      </c>
      <c r="BD87" s="22">
        <f t="shared" si="54"/>
        <v>132.40899358665712</v>
      </c>
    </row>
    <row r="88" spans="2:56" ht="13" outlineLevel="1" x14ac:dyDescent="0.3">
      <c r="B88" s="56" t="s">
        <v>28</v>
      </c>
      <c r="C88" s="56"/>
      <c r="M88" s="68">
        <v>29.361105782606455</v>
      </c>
      <c r="N88" s="68">
        <v>16.638434417125243</v>
      </c>
      <c r="O88" s="68">
        <v>25.961518649104956</v>
      </c>
      <c r="P88" s="68">
        <v>31.578780605267131</v>
      </c>
      <c r="Q88" s="69">
        <v>32.132384749944066</v>
      </c>
      <c r="R88" s="69">
        <v>33.172264736859908</v>
      </c>
      <c r="S88" s="69">
        <v>34.299154770490823</v>
      </c>
      <c r="T88" s="69">
        <v>35.517908015184062</v>
      </c>
      <c r="U88" s="69">
        <v>36.856563538037591</v>
      </c>
      <c r="V88" s="69">
        <v>38.356213040900435</v>
      </c>
      <c r="Y88" s="56" t="s">
        <v>28</v>
      </c>
      <c r="AJ88" s="19">
        <f t="shared" si="53"/>
        <v>-0.4333171733953608</v>
      </c>
      <c r="AK88" s="19">
        <f t="shared" si="53"/>
        <v>0.56033422365651497</v>
      </c>
      <c r="AL88" s="19">
        <f t="shared" si="53"/>
        <v>0.21636877380267716</v>
      </c>
      <c r="AM88" s="20">
        <f t="shared" si="53"/>
        <v>1.7530890492478246E-2</v>
      </c>
      <c r="AN88" s="20">
        <f t="shared" si="53"/>
        <v>3.2362365725676634E-2</v>
      </c>
      <c r="AO88" s="20">
        <f t="shared" si="53"/>
        <v>3.3970850123439256E-2</v>
      </c>
      <c r="AP88" s="20">
        <f t="shared" si="53"/>
        <v>3.5533040182721631E-2</v>
      </c>
      <c r="AQ88" s="20">
        <f t="shared" si="53"/>
        <v>3.768959371934999E-2</v>
      </c>
      <c r="AR88" s="20">
        <f t="shared" si="53"/>
        <v>4.068880435136446E-2</v>
      </c>
      <c r="AS88" s="19"/>
      <c r="AU88" s="56" t="s">
        <v>28</v>
      </c>
      <c r="AV88" s="21">
        <f t="shared" si="54"/>
        <v>56.668282660463923</v>
      </c>
      <c r="AW88" s="21">
        <f t="shared" si="54"/>
        <v>88.421460830962914</v>
      </c>
      <c r="AX88" s="21">
        <f t="shared" si="54"/>
        <v>107.55310388879981</v>
      </c>
      <c r="AY88" s="22">
        <f t="shared" si="54"/>
        <v>109.43860557520051</v>
      </c>
      <c r="AZ88" s="22">
        <f t="shared" si="54"/>
        <v>112.9802977533332</v>
      </c>
      <c r="BA88" s="22">
        <f t="shared" si="54"/>
        <v>116.81833451521322</v>
      </c>
      <c r="BB88" s="22">
        <f t="shared" si="54"/>
        <v>120.96924508962091</v>
      </c>
      <c r="BC88" s="22">
        <f t="shared" si="54"/>
        <v>125.52852678958519</v>
      </c>
      <c r="BD88" s="22">
        <f t="shared" si="54"/>
        <v>130.63613245664163</v>
      </c>
    </row>
    <row r="89" spans="2:56" ht="13" outlineLevel="1" x14ac:dyDescent="0.3">
      <c r="B89" s="56" t="s">
        <v>35</v>
      </c>
      <c r="C89" s="56"/>
      <c r="M89" s="68">
        <v>4.6499880814597843</v>
      </c>
      <c r="N89" s="68">
        <v>2.6931506453268526</v>
      </c>
      <c r="O89" s="68">
        <v>4.1418851958322112</v>
      </c>
      <c r="P89" s="68">
        <v>4.9350713819908263</v>
      </c>
      <c r="Q89" s="69">
        <v>5.0349474228964581</v>
      </c>
      <c r="R89" s="69">
        <v>5.1813835060127804</v>
      </c>
      <c r="S89" s="69">
        <v>5.3821746210511243</v>
      </c>
      <c r="T89" s="69">
        <v>5.5623639924749098</v>
      </c>
      <c r="U89" s="69">
        <v>5.7204729216769152</v>
      </c>
      <c r="V89" s="69">
        <v>5.9034958332447287</v>
      </c>
      <c r="Y89" s="56" t="s">
        <v>35</v>
      </c>
      <c r="AJ89" s="19">
        <f t="shared" si="53"/>
        <v>-0.42082633371365885</v>
      </c>
      <c r="AK89" s="19">
        <f t="shared" si="53"/>
        <v>0.53793297935976914</v>
      </c>
      <c r="AL89" s="19">
        <f t="shared" si="53"/>
        <v>0.19150366286268916</v>
      </c>
      <c r="AM89" s="20">
        <f t="shared" si="53"/>
        <v>2.0238013429775714E-2</v>
      </c>
      <c r="AN89" s="20">
        <f t="shared" si="53"/>
        <v>2.9083934908714859E-2</v>
      </c>
      <c r="AO89" s="20">
        <f t="shared" si="53"/>
        <v>3.8752413289873999E-2</v>
      </c>
      <c r="AP89" s="20">
        <f t="shared" si="53"/>
        <v>3.3478915886343996E-2</v>
      </c>
      <c r="AQ89" s="20">
        <f t="shared" si="53"/>
        <v>2.8424772168075485E-2</v>
      </c>
      <c r="AR89" s="20">
        <f t="shared" si="53"/>
        <v>3.1994367261887424E-2</v>
      </c>
      <c r="AS89" s="19"/>
      <c r="AU89" s="56" t="s">
        <v>35</v>
      </c>
      <c r="AV89" s="21">
        <f t="shared" si="54"/>
        <v>57.917366628634106</v>
      </c>
      <c r="AW89" s="21">
        <f t="shared" si="54"/>
        <v>89.07302821584733</v>
      </c>
      <c r="AX89" s="21">
        <f t="shared" si="54"/>
        <v>106.13083938145375</v>
      </c>
      <c r="AY89" s="22">
        <f t="shared" si="54"/>
        <v>108.27871673416898</v>
      </c>
      <c r="AZ89" s="22">
        <f t="shared" si="54"/>
        <v>111.42788788366471</v>
      </c>
      <c r="BA89" s="22">
        <f t="shared" si="54"/>
        <v>115.74598744695024</v>
      </c>
      <c r="BB89" s="22">
        <f t="shared" si="54"/>
        <v>119.62103762486852</v>
      </c>
      <c r="BC89" s="22">
        <f t="shared" si="54"/>
        <v>123.02123836586415</v>
      </c>
      <c r="BD89" s="22">
        <f t="shared" si="54"/>
        <v>126.95722504715383</v>
      </c>
    </row>
    <row r="90" spans="2:56" ht="13" outlineLevel="1" x14ac:dyDescent="0.3">
      <c r="B90" s="56" t="s">
        <v>40</v>
      </c>
      <c r="M90" s="68">
        <v>57.447664005507193</v>
      </c>
      <c r="N90" s="68">
        <v>27.770399221072871</v>
      </c>
      <c r="O90" s="68">
        <v>43.545766096568897</v>
      </c>
      <c r="P90" s="68">
        <v>58.446419580598771</v>
      </c>
      <c r="Q90" s="69">
        <v>59.578099843708074</v>
      </c>
      <c r="R90" s="69">
        <v>63.26661414485303</v>
      </c>
      <c r="S90" s="69">
        <v>66.36333791038173</v>
      </c>
      <c r="T90" s="69">
        <v>69.119862529795313</v>
      </c>
      <c r="U90" s="69">
        <v>71.378942660630202</v>
      </c>
      <c r="V90" s="69">
        <v>73.606844291913006</v>
      </c>
      <c r="Y90" s="56" t="s">
        <v>40</v>
      </c>
      <c r="AJ90" s="19">
        <f t="shared" si="53"/>
        <v>-0.51659654571140301</v>
      </c>
      <c r="AK90" s="19">
        <f t="shared" si="53"/>
        <v>0.56806410127245432</v>
      </c>
      <c r="AL90" s="19">
        <f t="shared" si="53"/>
        <v>0.34218374872509005</v>
      </c>
      <c r="AM90" s="20">
        <f t="shared" si="53"/>
        <v>1.9362696145119651E-2</v>
      </c>
      <c r="AN90" s="20">
        <f t="shared" si="53"/>
        <v>6.1910573026348281E-2</v>
      </c>
      <c r="AO90" s="20">
        <f t="shared" si="53"/>
        <v>4.894720236550909E-2</v>
      </c>
      <c r="AP90" s="20">
        <f t="shared" si="53"/>
        <v>4.1536859148586514E-2</v>
      </c>
      <c r="AQ90" s="20">
        <f t="shared" si="53"/>
        <v>3.2683515969972765E-2</v>
      </c>
      <c r="AR90" s="20">
        <f t="shared" si="53"/>
        <v>3.1212309236287261E-2</v>
      </c>
      <c r="AS90" s="19"/>
      <c r="AU90" s="56" t="s">
        <v>40</v>
      </c>
      <c r="AV90" s="21">
        <f t="shared" si="54"/>
        <v>48.340345428859692</v>
      </c>
      <c r="AW90" s="21">
        <f t="shared" si="54"/>
        <v>75.800760310104863</v>
      </c>
      <c r="AX90" s="21">
        <f t="shared" si="54"/>
        <v>101.73854862922856</v>
      </c>
      <c r="AY90" s="22">
        <f t="shared" si="54"/>
        <v>103.7084812325818</v>
      </c>
      <c r="AZ90" s="22">
        <f t="shared" si="54"/>
        <v>110.12913273338322</v>
      </c>
      <c r="BA90" s="22">
        <f t="shared" si="54"/>
        <v>115.51964567962214</v>
      </c>
      <c r="BB90" s="22">
        <f t="shared" si="54"/>
        <v>120.31796893111122</v>
      </c>
      <c r="BC90" s="22">
        <f t="shared" si="54"/>
        <v>124.2503831901459</v>
      </c>
      <c r="BD90" s="22">
        <f t="shared" si="54"/>
        <v>128.12852457300392</v>
      </c>
    </row>
    <row r="91" spans="2:56" ht="4" customHeight="1" outlineLevel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  <c r="R91" s="53"/>
      <c r="S91" s="53"/>
      <c r="T91" s="53"/>
      <c r="U91" s="53"/>
      <c r="V91" s="53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3"/>
      <c r="AN91" s="53"/>
      <c r="AO91" s="53"/>
      <c r="AP91" s="53"/>
      <c r="AQ91" s="53"/>
      <c r="AR91" s="53"/>
      <c r="AU91" s="52"/>
      <c r="AV91" s="52"/>
      <c r="AW91" s="52"/>
      <c r="AX91" s="52"/>
      <c r="AY91" s="53"/>
      <c r="AZ91" s="53"/>
      <c r="BA91" s="53"/>
      <c r="BB91" s="53"/>
      <c r="BC91" s="53"/>
      <c r="BD91" s="53"/>
    </row>
    <row r="92" spans="2:56" outlineLevel="1" x14ac:dyDescent="0.25">
      <c r="B92" s="54" t="s">
        <v>44</v>
      </c>
    </row>
    <row r="94" spans="2:56" x14ac:dyDescent="0.25">
      <c r="M94" s="23"/>
    </row>
    <row r="96" spans="2:56" ht="15.5" x14ac:dyDescent="0.35">
      <c r="B96" s="101" t="s">
        <v>48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"/>
      <c r="U96" s="1"/>
      <c r="V96" s="1"/>
      <c r="Y96" s="101" t="s">
        <v>49</v>
      </c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"/>
      <c r="AQ96" s="1"/>
      <c r="AR96" s="1"/>
      <c r="AS96" s="1"/>
      <c r="AU96" s="101" t="s">
        <v>50</v>
      </c>
      <c r="AV96" s="101"/>
      <c r="AW96" s="101"/>
      <c r="AX96" s="101"/>
      <c r="AY96" s="101"/>
      <c r="AZ96" s="101"/>
      <c r="BA96" s="101"/>
      <c r="BB96" s="1"/>
      <c r="BC96" s="1"/>
      <c r="BD96" s="1"/>
    </row>
    <row r="97" spans="2:56" x14ac:dyDescent="0.25">
      <c r="O97" s="3"/>
      <c r="Q97" s="3" t="s">
        <v>3</v>
      </c>
      <c r="AK97" s="3"/>
      <c r="AM97" s="3" t="s">
        <v>3</v>
      </c>
      <c r="AY97" s="3" t="s">
        <v>3</v>
      </c>
    </row>
    <row r="98" spans="2:56" ht="4" customHeight="1" x14ac:dyDescent="0.35">
      <c r="B98" s="4"/>
      <c r="Y98" s="4"/>
      <c r="AU98" s="4"/>
    </row>
    <row r="99" spans="2:56" ht="13" x14ac:dyDescent="0.3">
      <c r="C99" s="5">
        <v>2009</v>
      </c>
      <c r="D99" s="5">
        <f>C99+1</f>
        <v>2010</v>
      </c>
      <c r="E99" s="5">
        <f t="shared" ref="E99:V99" si="55">D99+1</f>
        <v>2011</v>
      </c>
      <c r="F99" s="5">
        <f t="shared" si="55"/>
        <v>2012</v>
      </c>
      <c r="G99" s="5">
        <f t="shared" si="55"/>
        <v>2013</v>
      </c>
      <c r="H99" s="5">
        <f t="shared" si="55"/>
        <v>2014</v>
      </c>
      <c r="I99" s="5">
        <f t="shared" si="55"/>
        <v>2015</v>
      </c>
      <c r="J99" s="5">
        <f t="shared" si="55"/>
        <v>2016</v>
      </c>
      <c r="K99" s="5">
        <f t="shared" si="55"/>
        <v>2017</v>
      </c>
      <c r="L99" s="5">
        <f t="shared" si="55"/>
        <v>2018</v>
      </c>
      <c r="M99" s="5">
        <f t="shared" si="55"/>
        <v>2019</v>
      </c>
      <c r="N99" s="5">
        <f t="shared" si="55"/>
        <v>2020</v>
      </c>
      <c r="O99" s="5">
        <f t="shared" si="55"/>
        <v>2021</v>
      </c>
      <c r="P99" s="5">
        <f t="shared" si="55"/>
        <v>2022</v>
      </c>
      <c r="Q99" s="6">
        <f t="shared" si="55"/>
        <v>2023</v>
      </c>
      <c r="R99" s="6">
        <f>Q99+1</f>
        <v>2024</v>
      </c>
      <c r="S99" s="6">
        <f t="shared" si="55"/>
        <v>2025</v>
      </c>
      <c r="T99" s="6">
        <f t="shared" si="55"/>
        <v>2026</v>
      </c>
      <c r="U99" s="6">
        <f t="shared" si="55"/>
        <v>2027</v>
      </c>
      <c r="V99" s="6">
        <f t="shared" si="55"/>
        <v>2028</v>
      </c>
      <c r="Z99" s="5">
        <v>2010</v>
      </c>
      <c r="AA99" s="5">
        <f t="shared" ref="AA99:AM99" si="56">Z99+1</f>
        <v>2011</v>
      </c>
      <c r="AB99" s="5">
        <f t="shared" si="56"/>
        <v>2012</v>
      </c>
      <c r="AC99" s="5">
        <f t="shared" si="56"/>
        <v>2013</v>
      </c>
      <c r="AD99" s="5">
        <f t="shared" si="56"/>
        <v>2014</v>
      </c>
      <c r="AE99" s="5">
        <f t="shared" si="56"/>
        <v>2015</v>
      </c>
      <c r="AF99" s="5">
        <f t="shared" si="56"/>
        <v>2016</v>
      </c>
      <c r="AG99" s="5">
        <f t="shared" si="56"/>
        <v>2017</v>
      </c>
      <c r="AH99" s="5">
        <f t="shared" si="56"/>
        <v>2018</v>
      </c>
      <c r="AI99" s="5">
        <f t="shared" si="56"/>
        <v>2019</v>
      </c>
      <c r="AJ99" s="5">
        <f t="shared" si="56"/>
        <v>2020</v>
      </c>
      <c r="AK99" s="5">
        <f t="shared" si="56"/>
        <v>2021</v>
      </c>
      <c r="AL99" s="5">
        <f t="shared" si="56"/>
        <v>2022</v>
      </c>
      <c r="AM99" s="6">
        <f t="shared" si="56"/>
        <v>2023</v>
      </c>
      <c r="AN99" s="6">
        <f>AM99+1</f>
        <v>2024</v>
      </c>
      <c r="AO99" s="6">
        <f>AN99+1</f>
        <v>2025</v>
      </c>
      <c r="AP99" s="6">
        <f>AO99+1</f>
        <v>2026</v>
      </c>
      <c r="AQ99" s="6">
        <f>AP99+1</f>
        <v>2027</v>
      </c>
      <c r="AR99" s="6">
        <f>AQ99+1</f>
        <v>2028</v>
      </c>
      <c r="AS99" s="7"/>
      <c r="AV99" s="5">
        <v>2020</v>
      </c>
      <c r="AW99" s="5">
        <f t="shared" ref="AW99:BD99" si="57">AV99+1</f>
        <v>2021</v>
      </c>
      <c r="AX99" s="5">
        <f t="shared" si="57"/>
        <v>2022</v>
      </c>
      <c r="AY99" s="6">
        <f t="shared" si="57"/>
        <v>2023</v>
      </c>
      <c r="AZ99" s="6">
        <f t="shared" si="57"/>
        <v>2024</v>
      </c>
      <c r="BA99" s="6">
        <f t="shared" si="57"/>
        <v>2025</v>
      </c>
      <c r="BB99" s="6">
        <f t="shared" si="57"/>
        <v>2026</v>
      </c>
      <c r="BC99" s="6">
        <f t="shared" si="57"/>
        <v>2027</v>
      </c>
      <c r="BD99" s="6">
        <f t="shared" si="57"/>
        <v>2028</v>
      </c>
    </row>
    <row r="100" spans="2:56" ht="4" customHeight="1" x14ac:dyDescent="0.25">
      <c r="Q100" s="8"/>
      <c r="R100" s="8"/>
      <c r="S100" s="8"/>
      <c r="T100" s="8"/>
      <c r="U100" s="8"/>
      <c r="V100" s="8"/>
      <c r="AM100" s="8"/>
      <c r="AN100" s="8"/>
      <c r="AO100" s="8"/>
      <c r="AP100" s="8"/>
      <c r="AQ100" s="8"/>
      <c r="AR100" s="8"/>
      <c r="AY100" s="8"/>
      <c r="AZ100" s="8"/>
      <c r="BA100" s="8"/>
      <c r="BB100" s="8"/>
      <c r="BC100" s="8"/>
      <c r="BD100" s="8"/>
    </row>
    <row r="101" spans="2:56" ht="13" x14ac:dyDescent="0.3">
      <c r="B101" s="7" t="s">
        <v>8</v>
      </c>
      <c r="C101" s="15">
        <v>12156.552599999999</v>
      </c>
      <c r="D101" s="15">
        <v>13295.751399999999</v>
      </c>
      <c r="E101" s="15">
        <v>14202.951899999998</v>
      </c>
      <c r="F101" s="15">
        <v>14681.0733</v>
      </c>
      <c r="G101" s="15">
        <v>15913.1744</v>
      </c>
      <c r="H101" s="15">
        <v>16533.595799999999</v>
      </c>
      <c r="I101" s="15">
        <v>17577.9401</v>
      </c>
      <c r="J101" s="15">
        <v>17810.059399999998</v>
      </c>
      <c r="K101" s="15">
        <v>17486.134900000001</v>
      </c>
      <c r="L101" s="15">
        <v>18195.846099999999</v>
      </c>
      <c r="M101" s="15">
        <v>17457.188900000001</v>
      </c>
      <c r="N101" s="15">
        <v>3743.6084000000001</v>
      </c>
      <c r="O101" s="15">
        <v>5141.1541298619995</v>
      </c>
      <c r="P101" s="15">
        <v>11756.367265143301</v>
      </c>
      <c r="Q101" s="70">
        <v>15127.729934927702</v>
      </c>
      <c r="R101" s="70">
        <v>17420.07252904342</v>
      </c>
      <c r="S101" s="70">
        <v>18770.003631317832</v>
      </c>
      <c r="T101" s="70">
        <v>19908.947927337424</v>
      </c>
      <c r="U101" s="70">
        <v>20585.66106820391</v>
      </c>
      <c r="V101" s="70">
        <v>21070.870747330562</v>
      </c>
      <c r="Y101" s="7" t="s">
        <v>8</v>
      </c>
      <c r="Z101" s="60">
        <f t="shared" ref="Z101:AR101" si="58">D101/C101-1</f>
        <v>9.3710679127896768E-2</v>
      </c>
      <c r="AA101" s="60">
        <f t="shared" si="58"/>
        <v>6.8232360301201167E-2</v>
      </c>
      <c r="AB101" s="60">
        <f t="shared" si="58"/>
        <v>3.3663523144086716E-2</v>
      </c>
      <c r="AC101" s="60">
        <f t="shared" si="58"/>
        <v>8.3924456667619829E-2</v>
      </c>
      <c r="AD101" s="60">
        <f t="shared" si="58"/>
        <v>3.8987909288545231E-2</v>
      </c>
      <c r="AE101" s="60">
        <f t="shared" si="58"/>
        <v>6.3164983142989461E-2</v>
      </c>
      <c r="AF101" s="60">
        <f t="shared" si="58"/>
        <v>1.3205147968390119E-2</v>
      </c>
      <c r="AG101" s="11">
        <f t="shared" si="58"/>
        <v>-1.818772709988814E-2</v>
      </c>
      <c r="AH101" s="11">
        <f t="shared" si="58"/>
        <v>4.0587082511870376E-2</v>
      </c>
      <c r="AI101" s="11">
        <f t="shared" si="58"/>
        <v>-4.0594825650893895E-2</v>
      </c>
      <c r="AJ101" s="11">
        <f t="shared" si="58"/>
        <v>-0.78555491256670773</v>
      </c>
      <c r="AK101" s="11">
        <f t="shared" si="58"/>
        <v>0.37331514959256951</v>
      </c>
      <c r="AL101" s="11">
        <f t="shared" si="58"/>
        <v>1.2867175284353651</v>
      </c>
      <c r="AM101" s="12">
        <f t="shared" si="58"/>
        <v>0.28676908382917099</v>
      </c>
      <c r="AN101" s="12">
        <f t="shared" si="58"/>
        <v>0.15153249059682361</v>
      </c>
      <c r="AO101" s="12">
        <f t="shared" si="58"/>
        <v>7.7492851997243539E-2</v>
      </c>
      <c r="AP101" s="12">
        <f t="shared" si="58"/>
        <v>6.0678959812200395E-2</v>
      </c>
      <c r="AQ101" s="12">
        <f t="shared" si="58"/>
        <v>3.3990401870370945E-2</v>
      </c>
      <c r="AR101" s="12">
        <f t="shared" si="58"/>
        <v>2.3570274353544862E-2</v>
      </c>
      <c r="AS101" s="11"/>
      <c r="AU101" s="7" t="s">
        <v>8</v>
      </c>
      <c r="AV101" s="13">
        <f t="shared" ref="AV101:BD101" si="59">100*N101/$M101</f>
        <v>21.44450874332923</v>
      </c>
      <c r="AW101" s="13">
        <f t="shared" si="59"/>
        <v>29.450068732784345</v>
      </c>
      <c r="AX101" s="13">
        <f t="shared" si="59"/>
        <v>67.343988384884241</v>
      </c>
      <c r="AY101" s="14">
        <f t="shared" si="59"/>
        <v>86.656162235419828</v>
      </c>
      <c r="AZ101" s="14">
        <f t="shared" si="59"/>
        <v>99.787386324515396</v>
      </c>
      <c r="BA101" s="14">
        <f t="shared" si="59"/>
        <v>107.52019548415284</v>
      </c>
      <c r="BB101" s="14">
        <f t="shared" si="59"/>
        <v>114.0444091049357</v>
      </c>
      <c r="BC101" s="14">
        <f t="shared" si="59"/>
        <v>117.92082440148144</v>
      </c>
      <c r="BD101" s="14">
        <f t="shared" si="59"/>
        <v>120.70025058462053</v>
      </c>
    </row>
    <row r="102" spans="2:56" ht="4" customHeight="1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5"/>
      <c r="R102" s="25"/>
      <c r="S102" s="25"/>
      <c r="T102" s="25"/>
      <c r="U102" s="25"/>
      <c r="V102" s="25"/>
      <c r="Z102" s="24"/>
      <c r="AA102" s="24"/>
      <c r="AB102" s="24"/>
      <c r="AC102" s="24"/>
      <c r="AD102" s="24"/>
      <c r="AE102" s="24"/>
      <c r="AF102" s="24"/>
      <c r="AG102" s="26"/>
      <c r="AH102" s="26"/>
      <c r="AI102" s="26"/>
      <c r="AJ102" s="26"/>
      <c r="AK102" s="19"/>
      <c r="AL102" s="19"/>
      <c r="AM102" s="20"/>
      <c r="AN102" s="20"/>
      <c r="AO102" s="20"/>
      <c r="AP102" s="20"/>
      <c r="AQ102" s="20"/>
      <c r="AR102" s="20"/>
      <c r="AS102" s="19"/>
      <c r="AV102" s="24"/>
      <c r="AW102" s="24"/>
      <c r="AX102" s="24"/>
      <c r="AY102" s="25"/>
      <c r="AZ102" s="25"/>
      <c r="BA102" s="25"/>
      <c r="BB102" s="25"/>
      <c r="BC102" s="25"/>
      <c r="BD102" s="25"/>
    </row>
    <row r="103" spans="2:56" ht="13" x14ac:dyDescent="0.3">
      <c r="B103" s="28" t="s">
        <v>51</v>
      </c>
      <c r="C103" s="24">
        <v>243.34229999999999</v>
      </c>
      <c r="D103" s="24">
        <v>382.26519999999999</v>
      </c>
      <c r="E103" s="24">
        <v>469.71640000000002</v>
      </c>
      <c r="F103" s="24">
        <v>672</v>
      </c>
      <c r="G103" s="24">
        <v>866</v>
      </c>
      <c r="H103" s="24">
        <v>1025</v>
      </c>
      <c r="I103" s="24">
        <v>1088</v>
      </c>
      <c r="J103" s="24">
        <v>1308</v>
      </c>
      <c r="K103" s="24">
        <v>1159</v>
      </c>
      <c r="L103" s="24">
        <v>1140</v>
      </c>
      <c r="M103" s="24">
        <v>1032</v>
      </c>
      <c r="N103" s="24">
        <v>147</v>
      </c>
      <c r="O103" s="24">
        <v>71</v>
      </c>
      <c r="P103" s="24">
        <v>154</v>
      </c>
      <c r="Q103" s="25">
        <v>454.75947867298578</v>
      </c>
      <c r="R103" s="25">
        <v>770.4825125281925</v>
      </c>
      <c r="S103" s="25">
        <v>951.04712940274158</v>
      </c>
      <c r="T103" s="25">
        <v>1082.3085672687566</v>
      </c>
      <c r="U103" s="25">
        <v>1110.6576797332518</v>
      </c>
      <c r="V103" s="25">
        <v>1154.4644953299578</v>
      </c>
      <c r="Y103" s="28" t="s">
        <v>51</v>
      </c>
      <c r="Z103" s="23">
        <f t="shared" ref="Z103:AO118" si="60">D103/C103-1</f>
        <v>0.57089499030789148</v>
      </c>
      <c r="AA103" s="23">
        <f t="shared" si="60"/>
        <v>0.2287710207468534</v>
      </c>
      <c r="AB103" s="23">
        <f t="shared" si="60"/>
        <v>0.43065049463889271</v>
      </c>
      <c r="AC103" s="23">
        <f t="shared" si="60"/>
        <v>0.28869047619047628</v>
      </c>
      <c r="AD103" s="23">
        <f t="shared" si="60"/>
        <v>0.18360277136258651</v>
      </c>
      <c r="AE103" s="23">
        <f t="shared" si="60"/>
        <v>6.1463414634146396E-2</v>
      </c>
      <c r="AF103" s="23">
        <f t="shared" si="60"/>
        <v>0.20220588235294112</v>
      </c>
      <c r="AG103" s="19">
        <f t="shared" si="60"/>
        <v>-0.11391437308868502</v>
      </c>
      <c r="AH103" s="19">
        <f t="shared" si="60"/>
        <v>-1.6393442622950838E-2</v>
      </c>
      <c r="AI103" s="19">
        <f t="shared" si="60"/>
        <v>-9.4736842105263119E-2</v>
      </c>
      <c r="AJ103" s="19">
        <f t="shared" si="60"/>
        <v>-0.85755813953488369</v>
      </c>
      <c r="AK103" s="19">
        <f t="shared" si="60"/>
        <v>-0.51700680272108845</v>
      </c>
      <c r="AL103" s="19">
        <f t="shared" si="60"/>
        <v>1.1690140845070425</v>
      </c>
      <c r="AM103" s="20">
        <f t="shared" si="60"/>
        <v>1.952983627746661</v>
      </c>
      <c r="AN103" s="20">
        <f t="shared" si="60"/>
        <v>0.69426377824274188</v>
      </c>
      <c r="AO103" s="20">
        <f t="shared" si="60"/>
        <v>0.23435264777400389</v>
      </c>
      <c r="AP103" s="20">
        <f t="shared" ref="AL103:AR118" si="61">T103/S103-1</f>
        <v>0.13801780564591715</v>
      </c>
      <c r="AQ103" s="20">
        <f t="shared" si="61"/>
        <v>2.61931886356912E-2</v>
      </c>
      <c r="AR103" s="20">
        <f t="shared" si="61"/>
        <v>3.9442229947239005E-2</v>
      </c>
      <c r="AS103" s="19"/>
      <c r="AU103" s="28" t="s">
        <v>51</v>
      </c>
      <c r="AV103" s="21">
        <f t="shared" ref="AV103:BD119" si="62">100*N103/$M103</f>
        <v>14.244186046511627</v>
      </c>
      <c r="AW103" s="21">
        <f t="shared" si="62"/>
        <v>6.8798449612403099</v>
      </c>
      <c r="AX103" s="21">
        <f t="shared" si="62"/>
        <v>14.922480620155039</v>
      </c>
      <c r="AY103" s="22">
        <f t="shared" si="62"/>
        <v>44.065840956684667</v>
      </c>
      <c r="AZ103" s="22">
        <f t="shared" si="62"/>
        <v>74.659158190716326</v>
      </c>
      <c r="BA103" s="22">
        <f t="shared" si="62"/>
        <v>92.15572959328891</v>
      </c>
      <c r="BB103" s="22">
        <f t="shared" si="62"/>
        <v>104.87486116945315</v>
      </c>
      <c r="BC103" s="22">
        <f t="shared" si="62"/>
        <v>107.62186819120657</v>
      </c>
      <c r="BD103" s="22">
        <f t="shared" si="62"/>
        <v>111.8667146637556</v>
      </c>
    </row>
    <row r="104" spans="2:56" ht="13" x14ac:dyDescent="0.3">
      <c r="B104" s="28" t="s">
        <v>52</v>
      </c>
      <c r="C104" s="24">
        <v>152.74100000000001</v>
      </c>
      <c r="D104" s="24">
        <v>182.0668</v>
      </c>
      <c r="E104" s="24">
        <v>184.18180000000001</v>
      </c>
      <c r="F104" s="24">
        <v>187</v>
      </c>
      <c r="G104" s="24">
        <v>244</v>
      </c>
      <c r="H104" s="24">
        <v>247</v>
      </c>
      <c r="I104" s="24">
        <v>324</v>
      </c>
      <c r="J104" s="24">
        <v>311</v>
      </c>
      <c r="K104" s="24">
        <v>332</v>
      </c>
      <c r="L104" s="24">
        <v>413</v>
      </c>
      <c r="M104" s="24">
        <v>420</v>
      </c>
      <c r="N104" s="24">
        <v>90</v>
      </c>
      <c r="O104" s="24">
        <v>83</v>
      </c>
      <c r="P104" s="24">
        <v>323</v>
      </c>
      <c r="Q104" s="25">
        <v>463.22222222222223</v>
      </c>
      <c r="R104" s="25">
        <v>519.93263452884594</v>
      </c>
      <c r="S104" s="25">
        <v>552.68060682816406</v>
      </c>
      <c r="T104" s="25">
        <v>577.84134084233779</v>
      </c>
      <c r="U104" s="25">
        <v>593.97537118374601</v>
      </c>
      <c r="V104" s="25">
        <v>602.94791301770363</v>
      </c>
      <c r="Y104" s="28" t="s">
        <v>52</v>
      </c>
      <c r="Z104" s="23">
        <f t="shared" si="60"/>
        <v>0.19199690980155948</v>
      </c>
      <c r="AA104" s="23">
        <f t="shared" si="60"/>
        <v>1.161661544004744E-2</v>
      </c>
      <c r="AB104" s="23">
        <f t="shared" si="60"/>
        <v>1.5301186110679765E-2</v>
      </c>
      <c r="AC104" s="23">
        <f t="shared" si="60"/>
        <v>0.30481283422459904</v>
      </c>
      <c r="AD104" s="23">
        <f t="shared" si="60"/>
        <v>1.2295081967213184E-2</v>
      </c>
      <c r="AE104" s="23">
        <f t="shared" si="60"/>
        <v>0.31174089068825905</v>
      </c>
      <c r="AF104" s="23">
        <f t="shared" si="60"/>
        <v>-4.0123456790123413E-2</v>
      </c>
      <c r="AG104" s="19">
        <f t="shared" si="60"/>
        <v>6.7524115755627001E-2</v>
      </c>
      <c r="AH104" s="19">
        <f t="shared" si="60"/>
        <v>0.24397590361445776</v>
      </c>
      <c r="AI104" s="19">
        <f t="shared" si="60"/>
        <v>1.6949152542372836E-2</v>
      </c>
      <c r="AJ104" s="19">
        <f t="shared" si="60"/>
        <v>-0.7857142857142857</v>
      </c>
      <c r="AK104" s="19">
        <f t="shared" si="60"/>
        <v>-7.7777777777777724E-2</v>
      </c>
      <c r="AL104" s="19">
        <f t="shared" si="60"/>
        <v>2.8915662650602409</v>
      </c>
      <c r="AM104" s="20">
        <f t="shared" si="60"/>
        <v>0.4341245270037839</v>
      </c>
      <c r="AN104" s="20">
        <f t="shared" si="60"/>
        <v>0.12242593206035335</v>
      </c>
      <c r="AO104" s="20">
        <f t="shared" si="60"/>
        <v>6.2985029452890196E-2</v>
      </c>
      <c r="AP104" s="20">
        <f t="shared" si="61"/>
        <v>4.5524908425087052E-2</v>
      </c>
      <c r="AQ104" s="20">
        <f t="shared" si="61"/>
        <v>2.7921211587057959E-2</v>
      </c>
      <c r="AR104" s="20">
        <f t="shared" si="61"/>
        <v>1.5105915614103793E-2</v>
      </c>
      <c r="AS104" s="19"/>
      <c r="AU104" s="28" t="s">
        <v>52</v>
      </c>
      <c r="AV104" s="21">
        <f t="shared" si="62"/>
        <v>21.428571428571427</v>
      </c>
      <c r="AW104" s="21">
        <f t="shared" si="62"/>
        <v>19.761904761904763</v>
      </c>
      <c r="AX104" s="21">
        <f t="shared" si="62"/>
        <v>76.904761904761898</v>
      </c>
      <c r="AY104" s="22">
        <f t="shared" si="62"/>
        <v>110.29100529100531</v>
      </c>
      <c r="AZ104" s="22">
        <f t="shared" si="62"/>
        <v>123.79348441162999</v>
      </c>
      <c r="BA104" s="22">
        <f t="shared" si="62"/>
        <v>131.5906206733724</v>
      </c>
      <c r="BB104" s="22">
        <f t="shared" si="62"/>
        <v>137.58127162912805</v>
      </c>
      <c r="BC104" s="22">
        <f t="shared" si="62"/>
        <v>141.42270742470143</v>
      </c>
      <c r="BD104" s="22">
        <f t="shared" si="62"/>
        <v>143.55902690897705</v>
      </c>
    </row>
    <row r="105" spans="2:56" ht="13" x14ac:dyDescent="0.3">
      <c r="B105" s="28" t="s">
        <v>53</v>
      </c>
      <c r="C105" s="24">
        <v>438.88080000000002</v>
      </c>
      <c r="D105" s="24">
        <v>523.49839999999995</v>
      </c>
      <c r="E105" s="24">
        <v>548.49220000000003</v>
      </c>
      <c r="F105" s="24">
        <v>523</v>
      </c>
      <c r="G105" s="24">
        <v>529</v>
      </c>
      <c r="H105" s="24">
        <v>541</v>
      </c>
      <c r="I105" s="24">
        <v>596</v>
      </c>
      <c r="J105" s="24">
        <v>546</v>
      </c>
      <c r="K105" s="24">
        <v>527</v>
      </c>
      <c r="L105" s="24">
        <v>548</v>
      </c>
      <c r="M105" s="24">
        <v>559</v>
      </c>
      <c r="N105" s="24">
        <v>104</v>
      </c>
      <c r="O105" s="24">
        <v>30</v>
      </c>
      <c r="P105" s="24">
        <v>129</v>
      </c>
      <c r="Q105" s="25">
        <v>321.23529411764707</v>
      </c>
      <c r="R105" s="25">
        <v>520.92960181533306</v>
      </c>
      <c r="S105" s="25">
        <v>571.92733264898163</v>
      </c>
      <c r="T105" s="25">
        <v>613.42111045077183</v>
      </c>
      <c r="U105" s="25">
        <v>642.99499342662136</v>
      </c>
      <c r="V105" s="25">
        <v>666.54523024834771</v>
      </c>
      <c r="Y105" s="28" t="s">
        <v>53</v>
      </c>
      <c r="Z105" s="23">
        <f t="shared" si="60"/>
        <v>0.19280314837194945</v>
      </c>
      <c r="AA105" s="23">
        <f t="shared" si="60"/>
        <v>4.7743794441396759E-2</v>
      </c>
      <c r="AB105" s="23">
        <f t="shared" si="60"/>
        <v>-4.64768687685988E-2</v>
      </c>
      <c r="AC105" s="23">
        <f t="shared" si="60"/>
        <v>1.1472275334607929E-2</v>
      </c>
      <c r="AD105" s="23">
        <f t="shared" si="60"/>
        <v>2.2684310018903586E-2</v>
      </c>
      <c r="AE105" s="23">
        <f t="shared" si="60"/>
        <v>0.1016635859519408</v>
      </c>
      <c r="AF105" s="23">
        <f t="shared" si="60"/>
        <v>-8.3892617449664475E-2</v>
      </c>
      <c r="AG105" s="19">
        <f t="shared" si="60"/>
        <v>-3.4798534798534786E-2</v>
      </c>
      <c r="AH105" s="19">
        <f t="shared" si="60"/>
        <v>3.9848197343453462E-2</v>
      </c>
      <c r="AI105" s="19">
        <f t="shared" si="60"/>
        <v>2.007299270072993E-2</v>
      </c>
      <c r="AJ105" s="19">
        <f t="shared" si="60"/>
        <v>-0.81395348837209303</v>
      </c>
      <c r="AK105" s="19">
        <f t="shared" si="60"/>
        <v>-0.71153846153846156</v>
      </c>
      <c r="AL105" s="19">
        <f t="shared" si="60"/>
        <v>3.3</v>
      </c>
      <c r="AM105" s="20">
        <f t="shared" si="60"/>
        <v>1.4901960784313726</v>
      </c>
      <c r="AN105" s="20">
        <f t="shared" si="60"/>
        <v>0.62164497909918737</v>
      </c>
      <c r="AO105" s="20">
        <f t="shared" si="60"/>
        <v>9.7897548259749279E-2</v>
      </c>
      <c r="AP105" s="20">
        <f t="shared" si="61"/>
        <v>7.2550786495208186E-2</v>
      </c>
      <c r="AQ105" s="20">
        <f t="shared" si="61"/>
        <v>4.8211387694364172E-2</v>
      </c>
      <c r="AR105" s="20">
        <f t="shared" si="61"/>
        <v>3.66258478875916E-2</v>
      </c>
      <c r="AS105" s="19"/>
      <c r="AU105" s="28" t="s">
        <v>53</v>
      </c>
      <c r="AV105" s="21">
        <f t="shared" si="62"/>
        <v>18.604651162790699</v>
      </c>
      <c r="AW105" s="21">
        <f t="shared" si="62"/>
        <v>5.3667262969588547</v>
      </c>
      <c r="AX105" s="21">
        <f t="shared" si="62"/>
        <v>23.076923076923077</v>
      </c>
      <c r="AY105" s="22">
        <f t="shared" si="62"/>
        <v>57.466063348416291</v>
      </c>
      <c r="AZ105" s="22">
        <f t="shared" si="62"/>
        <v>93.18955309755512</v>
      </c>
      <c r="BA105" s="22">
        <f t="shared" si="62"/>
        <v>102.31258186922749</v>
      </c>
      <c r="BB105" s="22">
        <f t="shared" si="62"/>
        <v>109.73544015219531</v>
      </c>
      <c r="BC105" s="22">
        <f t="shared" si="62"/>
        <v>115.0259380011845</v>
      </c>
      <c r="BD105" s="22">
        <f t="shared" si="62"/>
        <v>119.23886050954341</v>
      </c>
    </row>
    <row r="106" spans="2:56" ht="13" x14ac:dyDescent="0.3">
      <c r="B106" s="28" t="s">
        <v>54</v>
      </c>
      <c r="C106" s="24">
        <v>282.1748</v>
      </c>
      <c r="D106" s="24">
        <v>416.7824</v>
      </c>
      <c r="E106" s="24">
        <v>394.42180000000002</v>
      </c>
      <c r="F106" s="24">
        <v>401</v>
      </c>
      <c r="G106" s="24">
        <v>420</v>
      </c>
      <c r="H106" s="24">
        <v>386</v>
      </c>
      <c r="I106" s="24">
        <v>440</v>
      </c>
      <c r="J106" s="24">
        <v>497</v>
      </c>
      <c r="K106" s="24">
        <v>559</v>
      </c>
      <c r="L106" s="24">
        <v>538</v>
      </c>
      <c r="M106" s="24">
        <v>485</v>
      </c>
      <c r="N106" s="24">
        <v>94</v>
      </c>
      <c r="O106" s="24">
        <v>55</v>
      </c>
      <c r="P106" s="24">
        <v>219</v>
      </c>
      <c r="Q106" s="25">
        <v>377.66489361702128</v>
      </c>
      <c r="R106" s="25">
        <v>481.21199406736662</v>
      </c>
      <c r="S106" s="25">
        <v>526.40919558174937</v>
      </c>
      <c r="T106" s="25">
        <v>575.79261152960476</v>
      </c>
      <c r="U106" s="25">
        <v>609.72932360173297</v>
      </c>
      <c r="V106" s="25">
        <v>638.21357480192046</v>
      </c>
      <c r="Y106" s="28" t="s">
        <v>54</v>
      </c>
      <c r="Z106" s="23">
        <f t="shared" si="60"/>
        <v>0.47703622010186586</v>
      </c>
      <c r="AA106" s="23">
        <f t="shared" si="60"/>
        <v>-5.3650538026557726E-2</v>
      </c>
      <c r="AB106" s="23">
        <f t="shared" si="60"/>
        <v>1.6678084223539225E-2</v>
      </c>
      <c r="AC106" s="23">
        <f t="shared" si="60"/>
        <v>4.7381546134663388E-2</v>
      </c>
      <c r="AD106" s="23">
        <f t="shared" si="60"/>
        <v>-8.0952380952380998E-2</v>
      </c>
      <c r="AE106" s="23">
        <f t="shared" si="60"/>
        <v>0.13989637305699487</v>
      </c>
      <c r="AF106" s="23">
        <f t="shared" si="60"/>
        <v>0.12954545454545463</v>
      </c>
      <c r="AG106" s="19">
        <f t="shared" si="60"/>
        <v>0.12474849094567397</v>
      </c>
      <c r="AH106" s="19">
        <f t="shared" si="60"/>
        <v>-3.756708407871201E-2</v>
      </c>
      <c r="AI106" s="19">
        <f t="shared" si="60"/>
        <v>-9.8513011152416396E-2</v>
      </c>
      <c r="AJ106" s="19">
        <f t="shared" si="60"/>
        <v>-0.8061855670103093</v>
      </c>
      <c r="AK106" s="19">
        <f t="shared" si="60"/>
        <v>-0.41489361702127658</v>
      </c>
      <c r="AL106" s="19">
        <f t="shared" si="60"/>
        <v>2.9818181818181819</v>
      </c>
      <c r="AM106" s="20">
        <f t="shared" si="60"/>
        <v>0.72449723112795095</v>
      </c>
      <c r="AN106" s="20">
        <f t="shared" si="60"/>
        <v>0.27417719306298394</v>
      </c>
      <c r="AO106" s="20">
        <f t="shared" si="60"/>
        <v>9.3923680356261974E-2</v>
      </c>
      <c r="AP106" s="20">
        <f t="shared" si="61"/>
        <v>9.3811841362840154E-2</v>
      </c>
      <c r="AQ106" s="20">
        <f t="shared" si="61"/>
        <v>5.8939123900834112E-2</v>
      </c>
      <c r="AR106" s="20">
        <f t="shared" si="61"/>
        <v>4.6716223244649191E-2</v>
      </c>
      <c r="AS106" s="19"/>
      <c r="AU106" s="28" t="s">
        <v>54</v>
      </c>
      <c r="AV106" s="21">
        <f t="shared" si="62"/>
        <v>19.381443298969071</v>
      </c>
      <c r="AW106" s="21">
        <f t="shared" si="62"/>
        <v>11.340206185567011</v>
      </c>
      <c r="AX106" s="21">
        <f t="shared" si="62"/>
        <v>45.154639175257735</v>
      </c>
      <c r="AY106" s="22">
        <f t="shared" si="62"/>
        <v>77.869050230313675</v>
      </c>
      <c r="AZ106" s="22">
        <f t="shared" si="62"/>
        <v>99.218967848941574</v>
      </c>
      <c r="BA106" s="22">
        <f t="shared" si="62"/>
        <v>108.53797847046378</v>
      </c>
      <c r="BB106" s="22">
        <f t="shared" si="62"/>
        <v>118.7201260885783</v>
      </c>
      <c r="BC106" s="22">
        <f t="shared" si="62"/>
        <v>125.71738630963567</v>
      </c>
      <c r="BD106" s="22">
        <f t="shared" si="62"/>
        <v>131.5904277942104</v>
      </c>
    </row>
    <row r="107" spans="2:56" ht="13" x14ac:dyDescent="0.3">
      <c r="B107" s="28" t="s">
        <v>55</v>
      </c>
      <c r="C107" s="24">
        <v>361.82229999999998</v>
      </c>
      <c r="D107" s="24">
        <v>494.32369999999997</v>
      </c>
      <c r="E107" s="24">
        <v>550.29759999999999</v>
      </c>
      <c r="F107" s="24">
        <v>530</v>
      </c>
      <c r="G107" s="24">
        <v>630</v>
      </c>
      <c r="H107" s="24">
        <v>644</v>
      </c>
      <c r="I107" s="24">
        <v>717</v>
      </c>
      <c r="J107" s="24">
        <v>666</v>
      </c>
      <c r="K107" s="24">
        <v>611</v>
      </c>
      <c r="L107" s="24">
        <v>607</v>
      </c>
      <c r="M107" s="24">
        <v>598</v>
      </c>
      <c r="N107" s="24">
        <v>86</v>
      </c>
      <c r="O107" s="24">
        <v>21</v>
      </c>
      <c r="P107" s="24">
        <v>253</v>
      </c>
      <c r="Q107" s="25">
        <v>380.25053078556266</v>
      </c>
      <c r="R107" s="25">
        <v>539.04639276587375</v>
      </c>
      <c r="S107" s="25">
        <v>631.88509927265579</v>
      </c>
      <c r="T107" s="25">
        <v>682.28661293493224</v>
      </c>
      <c r="U107" s="25">
        <v>718.28382805844956</v>
      </c>
      <c r="V107" s="25">
        <v>737.67646287923469</v>
      </c>
      <c r="Y107" s="28" t="s">
        <v>55</v>
      </c>
      <c r="Z107" s="23">
        <f t="shared" si="60"/>
        <v>0.36620573137697709</v>
      </c>
      <c r="AA107" s="23">
        <f t="shared" si="60"/>
        <v>0.11323329227386836</v>
      </c>
      <c r="AB107" s="23">
        <f t="shared" si="60"/>
        <v>-3.6884769259397099E-2</v>
      </c>
      <c r="AC107" s="23">
        <f t="shared" si="60"/>
        <v>0.18867924528301883</v>
      </c>
      <c r="AD107" s="23">
        <f t="shared" si="60"/>
        <v>2.2222222222222143E-2</v>
      </c>
      <c r="AE107" s="23">
        <f t="shared" si="60"/>
        <v>0.11335403726708071</v>
      </c>
      <c r="AF107" s="23">
        <f t="shared" si="60"/>
        <v>-7.112970711297073E-2</v>
      </c>
      <c r="AG107" s="19">
        <f t="shared" si="60"/>
        <v>-8.2582582582582553E-2</v>
      </c>
      <c r="AH107" s="19">
        <f t="shared" si="60"/>
        <v>-6.5466448445171688E-3</v>
      </c>
      <c r="AI107" s="19">
        <f t="shared" si="60"/>
        <v>-1.4827018121911006E-2</v>
      </c>
      <c r="AJ107" s="19">
        <f t="shared" si="60"/>
        <v>-0.85618729096989965</v>
      </c>
      <c r="AK107" s="19">
        <f t="shared" si="60"/>
        <v>-0.7558139534883721</v>
      </c>
      <c r="AL107" s="19">
        <f t="shared" si="60"/>
        <v>11.047619047619047</v>
      </c>
      <c r="AM107" s="20">
        <f t="shared" si="60"/>
        <v>0.50296652484412108</v>
      </c>
      <c r="AN107" s="20">
        <f t="shared" si="60"/>
        <v>0.4176085215509191</v>
      </c>
      <c r="AO107" s="20">
        <f t="shared" si="60"/>
        <v>0.17222767419038276</v>
      </c>
      <c r="AP107" s="20">
        <f t="shared" si="61"/>
        <v>7.9763731919445746E-2</v>
      </c>
      <c r="AQ107" s="20">
        <f t="shared" si="61"/>
        <v>5.2759667918254038E-2</v>
      </c>
      <c r="AR107" s="20">
        <f t="shared" si="61"/>
        <v>2.6998568063552497E-2</v>
      </c>
      <c r="AS107" s="19"/>
      <c r="AU107" s="28" t="s">
        <v>55</v>
      </c>
      <c r="AV107" s="21">
        <f t="shared" si="62"/>
        <v>14.381270903010034</v>
      </c>
      <c r="AW107" s="21">
        <f t="shared" si="62"/>
        <v>3.511705685618729</v>
      </c>
      <c r="AX107" s="21">
        <f t="shared" si="62"/>
        <v>42.307692307692307</v>
      </c>
      <c r="AY107" s="22">
        <f t="shared" si="62"/>
        <v>63.587045281866665</v>
      </c>
      <c r="AZ107" s="22">
        <f t="shared" si="62"/>
        <v>90.141537251818349</v>
      </c>
      <c r="BA107" s="22">
        <f t="shared" si="62"/>
        <v>105.66640456064478</v>
      </c>
      <c r="BB107" s="22">
        <f t="shared" si="62"/>
        <v>114.09475132691173</v>
      </c>
      <c r="BC107" s="22">
        <f t="shared" si="62"/>
        <v>120.11435251813538</v>
      </c>
      <c r="BD107" s="22">
        <f t="shared" si="62"/>
        <v>123.35726804000581</v>
      </c>
    </row>
    <row r="108" spans="2:56" ht="13" x14ac:dyDescent="0.3">
      <c r="B108" s="28" t="s">
        <v>56</v>
      </c>
      <c r="C108" s="24">
        <v>591.30619999999999</v>
      </c>
      <c r="D108" s="24">
        <v>610.21050000000002</v>
      </c>
      <c r="E108" s="24">
        <v>655.65830000000005</v>
      </c>
      <c r="F108" s="24">
        <v>656</v>
      </c>
      <c r="G108" s="24">
        <v>695</v>
      </c>
      <c r="H108" s="24">
        <v>653</v>
      </c>
      <c r="I108" s="24">
        <v>818</v>
      </c>
      <c r="J108" s="24">
        <v>799</v>
      </c>
      <c r="K108" s="24">
        <v>731</v>
      </c>
      <c r="L108" s="24">
        <v>809</v>
      </c>
      <c r="M108" s="24">
        <v>753</v>
      </c>
      <c r="N108" s="24">
        <v>121</v>
      </c>
      <c r="O108" s="24">
        <v>85</v>
      </c>
      <c r="P108" s="24">
        <v>588</v>
      </c>
      <c r="Q108" s="25">
        <v>644.86339754816106</v>
      </c>
      <c r="R108" s="25">
        <v>716.17142629862383</v>
      </c>
      <c r="S108" s="25">
        <v>781.44893007716166</v>
      </c>
      <c r="T108" s="25">
        <v>820.12767480709567</v>
      </c>
      <c r="U108" s="25">
        <v>854.70002386444992</v>
      </c>
      <c r="V108" s="25">
        <v>887.30892530427184</v>
      </c>
      <c r="Y108" s="28" t="s">
        <v>56</v>
      </c>
      <c r="Z108" s="23">
        <f t="shared" si="60"/>
        <v>3.1970407210342167E-2</v>
      </c>
      <c r="AA108" s="23">
        <f t="shared" si="60"/>
        <v>7.4478888842456792E-2</v>
      </c>
      <c r="AB108" s="23">
        <f t="shared" si="60"/>
        <v>5.2115560803533967E-4</v>
      </c>
      <c r="AC108" s="23">
        <f t="shared" si="60"/>
        <v>5.945121951219523E-2</v>
      </c>
      <c r="AD108" s="23">
        <f t="shared" si="60"/>
        <v>-6.0431654676258995E-2</v>
      </c>
      <c r="AE108" s="23">
        <f t="shared" si="60"/>
        <v>0.25267993874425732</v>
      </c>
      <c r="AF108" s="23">
        <f t="shared" si="60"/>
        <v>-2.3227383863080653E-2</v>
      </c>
      <c r="AG108" s="19">
        <f t="shared" si="60"/>
        <v>-8.5106382978723416E-2</v>
      </c>
      <c r="AH108" s="19">
        <f t="shared" si="60"/>
        <v>0.10670314637482892</v>
      </c>
      <c r="AI108" s="19">
        <f t="shared" si="60"/>
        <v>-6.9221260815822028E-2</v>
      </c>
      <c r="AJ108" s="19">
        <f t="shared" si="60"/>
        <v>-0.83930942895086325</v>
      </c>
      <c r="AK108" s="19">
        <f t="shared" si="60"/>
        <v>-0.2975206611570248</v>
      </c>
      <c r="AL108" s="19">
        <f t="shared" si="60"/>
        <v>5.9176470588235297</v>
      </c>
      <c r="AM108" s="20">
        <f t="shared" si="60"/>
        <v>9.6706458415239949E-2</v>
      </c>
      <c r="AN108" s="20">
        <f t="shared" si="60"/>
        <v>0.11057850239536537</v>
      </c>
      <c r="AO108" s="20">
        <f t="shared" si="60"/>
        <v>9.1147875189478533E-2</v>
      </c>
      <c r="AP108" s="20">
        <f t="shared" si="61"/>
        <v>4.9496190014765018E-2</v>
      </c>
      <c r="AQ108" s="20">
        <f t="shared" si="61"/>
        <v>4.2154837739728945E-2</v>
      </c>
      <c r="AR108" s="20">
        <f t="shared" si="61"/>
        <v>3.8152451771773288E-2</v>
      </c>
      <c r="AS108" s="19"/>
      <c r="AU108" s="28" t="s">
        <v>56</v>
      </c>
      <c r="AV108" s="21">
        <f t="shared" si="62"/>
        <v>16.069057104913679</v>
      </c>
      <c r="AW108" s="21">
        <f t="shared" si="62"/>
        <v>11.288180610889775</v>
      </c>
      <c r="AX108" s="21">
        <f t="shared" si="62"/>
        <v>78.08764940239044</v>
      </c>
      <c r="AY108" s="22">
        <f t="shared" si="62"/>
        <v>85.639229422066549</v>
      </c>
      <c r="AZ108" s="22">
        <f t="shared" si="62"/>
        <v>95.109087157851775</v>
      </c>
      <c r="BA108" s="22">
        <f t="shared" si="62"/>
        <v>103.77807836350088</v>
      </c>
      <c r="BB108" s="22">
        <f t="shared" si="62"/>
        <v>108.91469784954789</v>
      </c>
      <c r="BC108" s="22">
        <f t="shared" si="62"/>
        <v>113.50597926486718</v>
      </c>
      <c r="BD108" s="22">
        <f t="shared" si="62"/>
        <v>117.83651066457793</v>
      </c>
    </row>
    <row r="109" spans="2:56" ht="13" x14ac:dyDescent="0.3">
      <c r="B109" s="28" t="s">
        <v>57</v>
      </c>
      <c r="C109" s="24">
        <v>337.95920000000001</v>
      </c>
      <c r="D109" s="24">
        <v>380.24029999999999</v>
      </c>
      <c r="E109" s="24">
        <v>408.54539999999997</v>
      </c>
      <c r="F109" s="24">
        <v>397</v>
      </c>
      <c r="G109" s="24">
        <v>441</v>
      </c>
      <c r="H109" s="24">
        <v>467</v>
      </c>
      <c r="I109" s="24">
        <v>499</v>
      </c>
      <c r="J109" s="24">
        <v>453</v>
      </c>
      <c r="K109" s="24">
        <v>487</v>
      </c>
      <c r="L109" s="24">
        <v>490</v>
      </c>
      <c r="M109" s="24">
        <v>449</v>
      </c>
      <c r="N109" s="24">
        <v>59</v>
      </c>
      <c r="O109" s="24">
        <v>41</v>
      </c>
      <c r="P109" s="24">
        <v>351</v>
      </c>
      <c r="Q109" s="25">
        <v>407.28961748633884</v>
      </c>
      <c r="R109" s="25">
        <v>461.61751420322253</v>
      </c>
      <c r="S109" s="25">
        <v>476.2318385023749</v>
      </c>
      <c r="T109" s="25">
        <v>486.22084846791461</v>
      </c>
      <c r="U109" s="25">
        <v>503.24627456458973</v>
      </c>
      <c r="V109" s="25">
        <v>511.28578746390986</v>
      </c>
      <c r="Y109" s="28" t="s">
        <v>57</v>
      </c>
      <c r="Z109" s="23">
        <f t="shared" si="60"/>
        <v>0.12510711352139547</v>
      </c>
      <c r="AA109" s="23">
        <f t="shared" si="60"/>
        <v>7.4440031737824652E-2</v>
      </c>
      <c r="AB109" s="23">
        <f t="shared" si="60"/>
        <v>-2.8259772353329549E-2</v>
      </c>
      <c r="AC109" s="23">
        <f t="shared" si="60"/>
        <v>0.11083123425692687</v>
      </c>
      <c r="AD109" s="23">
        <f t="shared" si="60"/>
        <v>5.895691609977316E-2</v>
      </c>
      <c r="AE109" s="23">
        <f t="shared" si="60"/>
        <v>6.85224839400429E-2</v>
      </c>
      <c r="AF109" s="23">
        <f t="shared" si="60"/>
        <v>-9.2184368737474931E-2</v>
      </c>
      <c r="AG109" s="19">
        <f t="shared" si="60"/>
        <v>7.5055187637969034E-2</v>
      </c>
      <c r="AH109" s="19">
        <f t="shared" si="60"/>
        <v>6.1601642710471527E-3</v>
      </c>
      <c r="AI109" s="19">
        <f t="shared" si="60"/>
        <v>-8.3673469387755106E-2</v>
      </c>
      <c r="AJ109" s="19">
        <f t="shared" si="60"/>
        <v>-0.86859688195991092</v>
      </c>
      <c r="AK109" s="19">
        <f t="shared" si="60"/>
        <v>-0.30508474576271183</v>
      </c>
      <c r="AL109" s="19">
        <f t="shared" si="60"/>
        <v>7.5609756097560972</v>
      </c>
      <c r="AM109" s="20">
        <f t="shared" si="60"/>
        <v>0.16036928058786004</v>
      </c>
      <c r="AN109" s="20">
        <f t="shared" si="60"/>
        <v>0.13338885742331974</v>
      </c>
      <c r="AO109" s="20">
        <f t="shared" si="60"/>
        <v>3.1658946745938499E-2</v>
      </c>
      <c r="AP109" s="20">
        <f t="shared" si="61"/>
        <v>2.0975099012599641E-2</v>
      </c>
      <c r="AQ109" s="20">
        <f t="shared" si="61"/>
        <v>3.5015829021569855E-2</v>
      </c>
      <c r="AR109" s="20">
        <f t="shared" si="61"/>
        <v>1.5975305343841617E-2</v>
      </c>
      <c r="AS109" s="19"/>
      <c r="AU109" s="28" t="s">
        <v>57</v>
      </c>
      <c r="AV109" s="21">
        <f t="shared" si="62"/>
        <v>13.140311804008908</v>
      </c>
      <c r="AW109" s="21">
        <f t="shared" si="62"/>
        <v>9.1314031180400885</v>
      </c>
      <c r="AX109" s="21">
        <f t="shared" si="62"/>
        <v>78.173719376391986</v>
      </c>
      <c r="AY109" s="22">
        <f t="shared" si="62"/>
        <v>90.710382513661216</v>
      </c>
      <c r="AZ109" s="22">
        <f t="shared" si="62"/>
        <v>102.81013679359076</v>
      </c>
      <c r="BA109" s="22">
        <f t="shared" si="62"/>
        <v>106.06499743928171</v>
      </c>
      <c r="BB109" s="22">
        <f t="shared" si="62"/>
        <v>108.28972126234179</v>
      </c>
      <c r="BC109" s="22">
        <f t="shared" si="62"/>
        <v>112.08157562685739</v>
      </c>
      <c r="BD109" s="22">
        <f t="shared" si="62"/>
        <v>113.87211302091534</v>
      </c>
    </row>
    <row r="110" spans="2:56" ht="13" x14ac:dyDescent="0.3">
      <c r="B110" s="28" t="s">
        <v>58</v>
      </c>
      <c r="C110" s="24">
        <v>275.30759999999998</v>
      </c>
      <c r="D110" s="24">
        <v>377.53109999999998</v>
      </c>
      <c r="E110" s="24">
        <v>445.06639999999999</v>
      </c>
      <c r="F110" s="24">
        <v>385</v>
      </c>
      <c r="G110" s="24">
        <v>443</v>
      </c>
      <c r="H110" s="24">
        <v>459</v>
      </c>
      <c r="I110" s="24">
        <v>470</v>
      </c>
      <c r="J110" s="24">
        <v>459</v>
      </c>
      <c r="K110" s="24">
        <v>434</v>
      </c>
      <c r="L110" s="24">
        <v>473</v>
      </c>
      <c r="M110" s="24">
        <v>458</v>
      </c>
      <c r="N110" s="24">
        <v>63</v>
      </c>
      <c r="O110" s="24">
        <v>50</v>
      </c>
      <c r="P110" s="24">
        <v>356</v>
      </c>
      <c r="Q110" s="25">
        <v>413.195652173913</v>
      </c>
      <c r="R110" s="25">
        <v>463.67140922738781</v>
      </c>
      <c r="S110" s="25">
        <v>481.76603803206621</v>
      </c>
      <c r="T110" s="25">
        <v>501.43171693781028</v>
      </c>
      <c r="U110" s="25">
        <v>509.89838491276964</v>
      </c>
      <c r="V110" s="25">
        <v>518.1942814529898</v>
      </c>
      <c r="Y110" s="28" t="s">
        <v>58</v>
      </c>
      <c r="Z110" s="23">
        <f t="shared" si="60"/>
        <v>0.37130649498960433</v>
      </c>
      <c r="AA110" s="23">
        <f t="shared" si="60"/>
        <v>0.17888671953118562</v>
      </c>
      <c r="AB110" s="23">
        <f t="shared" si="60"/>
        <v>-0.13496053622560589</v>
      </c>
      <c r="AC110" s="23">
        <f t="shared" si="60"/>
        <v>0.1506493506493507</v>
      </c>
      <c r="AD110" s="23">
        <f t="shared" si="60"/>
        <v>3.6117381489841893E-2</v>
      </c>
      <c r="AE110" s="23">
        <f t="shared" si="60"/>
        <v>2.3965141612200425E-2</v>
      </c>
      <c r="AF110" s="23">
        <f t="shared" si="60"/>
        <v>-2.3404255319148914E-2</v>
      </c>
      <c r="AG110" s="19">
        <f t="shared" si="60"/>
        <v>-5.4466230936819127E-2</v>
      </c>
      <c r="AH110" s="19">
        <f t="shared" si="60"/>
        <v>8.9861751152073843E-2</v>
      </c>
      <c r="AI110" s="19">
        <f t="shared" si="60"/>
        <v>-3.1712473572938715E-2</v>
      </c>
      <c r="AJ110" s="19">
        <f t="shared" si="60"/>
        <v>-0.86244541484716164</v>
      </c>
      <c r="AK110" s="19">
        <f t="shared" si="60"/>
        <v>-0.20634920634920639</v>
      </c>
      <c r="AL110" s="19">
        <f t="shared" si="60"/>
        <v>6.12</v>
      </c>
      <c r="AM110" s="20">
        <f t="shared" si="60"/>
        <v>0.16066194430874448</v>
      </c>
      <c r="AN110" s="20">
        <f t="shared" si="60"/>
        <v>0.12215945832902841</v>
      </c>
      <c r="AO110" s="20">
        <f t="shared" si="60"/>
        <v>3.9024680936936118E-2</v>
      </c>
      <c r="AP110" s="20">
        <f t="shared" si="61"/>
        <v>4.0819977651548545E-2</v>
      </c>
      <c r="AQ110" s="20">
        <f t="shared" si="61"/>
        <v>1.6884986906421373E-2</v>
      </c>
      <c r="AR110" s="20">
        <f t="shared" si="61"/>
        <v>1.626970546619666E-2</v>
      </c>
      <c r="AS110" s="19"/>
      <c r="AU110" s="28" t="s">
        <v>58</v>
      </c>
      <c r="AV110" s="21">
        <f t="shared" si="62"/>
        <v>13.755458515283843</v>
      </c>
      <c r="AW110" s="21">
        <f t="shared" si="62"/>
        <v>10.91703056768559</v>
      </c>
      <c r="AX110" s="21">
        <f t="shared" si="62"/>
        <v>77.729257641921393</v>
      </c>
      <c r="AY110" s="22">
        <f t="shared" si="62"/>
        <v>90.217391304347814</v>
      </c>
      <c r="AZ110" s="22">
        <f t="shared" si="62"/>
        <v>101.23829895794493</v>
      </c>
      <c r="BA110" s="22">
        <f t="shared" si="62"/>
        <v>105.1890912733769</v>
      </c>
      <c r="BB110" s="22">
        <f t="shared" si="62"/>
        <v>109.48290762834286</v>
      </c>
      <c r="BC110" s="22">
        <f t="shared" si="62"/>
        <v>111.33152509012437</v>
      </c>
      <c r="BD110" s="22">
        <f t="shared" si="62"/>
        <v>113.14285621244319</v>
      </c>
    </row>
    <row r="111" spans="2:56" ht="13" x14ac:dyDescent="0.3">
      <c r="B111" s="28" t="s">
        <v>59</v>
      </c>
      <c r="C111" s="24">
        <v>135.94569999999999</v>
      </c>
      <c r="D111" s="24">
        <v>192.81190000000001</v>
      </c>
      <c r="E111" s="24">
        <v>185.30269999999999</v>
      </c>
      <c r="F111" s="24">
        <v>153</v>
      </c>
      <c r="G111" s="24">
        <v>148</v>
      </c>
      <c r="H111" s="24">
        <v>181</v>
      </c>
      <c r="I111" s="24">
        <v>224</v>
      </c>
      <c r="J111" s="24">
        <v>218</v>
      </c>
      <c r="K111" s="24">
        <v>198</v>
      </c>
      <c r="L111" s="24">
        <v>234</v>
      </c>
      <c r="M111" s="24">
        <v>204</v>
      </c>
      <c r="N111" s="24">
        <v>20</v>
      </c>
      <c r="O111" s="24">
        <v>21</v>
      </c>
      <c r="P111" s="24">
        <v>148</v>
      </c>
      <c r="Q111" s="25">
        <v>177.51515151515153</v>
      </c>
      <c r="R111" s="25">
        <v>198.88836012237169</v>
      </c>
      <c r="S111" s="25">
        <v>213.84227650172392</v>
      </c>
      <c r="T111" s="25">
        <v>219.92740251541787</v>
      </c>
      <c r="U111" s="25">
        <v>225.54693342397903</v>
      </c>
      <c r="V111" s="25">
        <v>229.59136599815471</v>
      </c>
      <c r="Y111" s="28" t="s">
        <v>59</v>
      </c>
      <c r="Z111" s="23">
        <f t="shared" si="60"/>
        <v>0.41830083628978354</v>
      </c>
      <c r="AA111" s="23">
        <f t="shared" si="60"/>
        <v>-3.8945728972122673E-2</v>
      </c>
      <c r="AB111" s="23">
        <f t="shared" si="60"/>
        <v>-0.17432395750304763</v>
      </c>
      <c r="AC111" s="23">
        <f t="shared" si="60"/>
        <v>-3.2679738562091498E-2</v>
      </c>
      <c r="AD111" s="23">
        <f t="shared" si="60"/>
        <v>0.22297297297297303</v>
      </c>
      <c r="AE111" s="23">
        <f t="shared" si="60"/>
        <v>0.23756906077348061</v>
      </c>
      <c r="AF111" s="23">
        <f t="shared" si="60"/>
        <v>-2.6785714285714302E-2</v>
      </c>
      <c r="AG111" s="19">
        <f t="shared" si="60"/>
        <v>-9.1743119266055051E-2</v>
      </c>
      <c r="AH111" s="19">
        <f t="shared" si="60"/>
        <v>0.18181818181818188</v>
      </c>
      <c r="AI111" s="19">
        <f t="shared" si="60"/>
        <v>-0.12820512820512819</v>
      </c>
      <c r="AJ111" s="19">
        <f t="shared" si="60"/>
        <v>-0.90196078431372551</v>
      </c>
      <c r="AK111" s="19">
        <f t="shared" si="60"/>
        <v>5.0000000000000044E-2</v>
      </c>
      <c r="AL111" s="19">
        <f t="shared" si="60"/>
        <v>6.0476190476190474</v>
      </c>
      <c r="AM111" s="20">
        <f t="shared" si="60"/>
        <v>0.19942669942669955</v>
      </c>
      <c r="AN111" s="20">
        <f t="shared" si="60"/>
        <v>0.12040216525064285</v>
      </c>
      <c r="AO111" s="20">
        <f t="shared" si="60"/>
        <v>7.5187488951849124E-2</v>
      </c>
      <c r="AP111" s="20">
        <f t="shared" si="61"/>
        <v>2.8456141195470686E-2</v>
      </c>
      <c r="AQ111" s="20">
        <f t="shared" si="61"/>
        <v>2.5551754098342538E-2</v>
      </c>
      <c r="AR111" s="20">
        <f t="shared" si="61"/>
        <v>1.7931667315436384E-2</v>
      </c>
      <c r="AS111" s="19"/>
      <c r="AU111" s="28" t="s">
        <v>59</v>
      </c>
      <c r="AV111" s="21">
        <f t="shared" si="62"/>
        <v>9.8039215686274517</v>
      </c>
      <c r="AW111" s="21">
        <f t="shared" si="62"/>
        <v>10.294117647058824</v>
      </c>
      <c r="AX111" s="21">
        <f t="shared" si="62"/>
        <v>72.549019607843135</v>
      </c>
      <c r="AY111" s="22">
        <f t="shared" si="62"/>
        <v>87.017231134878202</v>
      </c>
      <c r="AZ111" s="22">
        <f t="shared" si="62"/>
        <v>97.494294177633193</v>
      </c>
      <c r="BA111" s="22">
        <f t="shared" si="62"/>
        <v>104.8246453439823</v>
      </c>
      <c r="BB111" s="22">
        <f t="shared" si="62"/>
        <v>107.80755025265582</v>
      </c>
      <c r="BC111" s="22">
        <f t="shared" si="62"/>
        <v>110.56222226665639</v>
      </c>
      <c r="BD111" s="22">
        <f t="shared" si="62"/>
        <v>112.54478725399741</v>
      </c>
    </row>
    <row r="112" spans="2:56" ht="13" x14ac:dyDescent="0.3">
      <c r="B112" s="28" t="s">
        <v>60</v>
      </c>
      <c r="C112" s="24">
        <v>149.9162</v>
      </c>
      <c r="D112" s="24">
        <v>182.7603</v>
      </c>
      <c r="E112" s="24">
        <v>208.79130000000001</v>
      </c>
      <c r="F112" s="24">
        <v>223</v>
      </c>
      <c r="G112" s="24">
        <v>242</v>
      </c>
      <c r="H112" s="24">
        <v>261</v>
      </c>
      <c r="I112" s="24">
        <v>323</v>
      </c>
      <c r="J112" s="24">
        <v>272</v>
      </c>
      <c r="K112" s="24">
        <v>320</v>
      </c>
      <c r="L112" s="24">
        <v>288</v>
      </c>
      <c r="M112" s="24">
        <v>243</v>
      </c>
      <c r="N112" s="24">
        <v>46</v>
      </c>
      <c r="O112" s="24">
        <v>22</v>
      </c>
      <c r="P112" s="24">
        <v>181</v>
      </c>
      <c r="Q112" s="25">
        <v>134.03076923076921</v>
      </c>
      <c r="R112" s="25">
        <v>181.74767801857581</v>
      </c>
      <c r="S112" s="25">
        <v>216.88947368421051</v>
      </c>
      <c r="T112" s="25">
        <v>229.65386996904022</v>
      </c>
      <c r="U112" s="25">
        <v>240.36191950464399</v>
      </c>
      <c r="V112" s="25">
        <v>250.80247678018577</v>
      </c>
      <c r="Y112" s="28" t="s">
        <v>60</v>
      </c>
      <c r="Z112" s="23">
        <f t="shared" si="60"/>
        <v>0.21908306107011777</v>
      </c>
      <c r="AA112" s="23">
        <f t="shared" si="60"/>
        <v>0.14243246481867233</v>
      </c>
      <c r="AB112" s="23">
        <f t="shared" si="60"/>
        <v>6.8052165008791077E-2</v>
      </c>
      <c r="AC112" s="23">
        <f t="shared" si="60"/>
        <v>8.5201793721973118E-2</v>
      </c>
      <c r="AD112" s="23">
        <f t="shared" si="60"/>
        <v>7.8512396694214948E-2</v>
      </c>
      <c r="AE112" s="23">
        <f t="shared" si="60"/>
        <v>0.23754789272030652</v>
      </c>
      <c r="AF112" s="23">
        <f t="shared" si="60"/>
        <v>-0.15789473684210531</v>
      </c>
      <c r="AG112" s="19">
        <f t="shared" si="60"/>
        <v>0.17647058823529416</v>
      </c>
      <c r="AH112" s="19">
        <f t="shared" si="60"/>
        <v>-9.9999999999999978E-2</v>
      </c>
      <c r="AI112" s="19">
        <f t="shared" si="60"/>
        <v>-0.15625</v>
      </c>
      <c r="AJ112" s="19">
        <f t="shared" si="60"/>
        <v>-0.81069958847736623</v>
      </c>
      <c r="AK112" s="19">
        <f t="shared" si="60"/>
        <v>-0.52173913043478259</v>
      </c>
      <c r="AL112" s="19">
        <f t="shared" si="60"/>
        <v>7.2272727272727266</v>
      </c>
      <c r="AM112" s="20">
        <f t="shared" si="60"/>
        <v>-0.2594985125371867</v>
      </c>
      <c r="AN112" s="20">
        <f t="shared" si="60"/>
        <v>0.35601458576761136</v>
      </c>
      <c r="AO112" s="20">
        <f t="shared" si="60"/>
        <v>0.1933548535461509</v>
      </c>
      <c r="AP112" s="20">
        <f t="shared" si="61"/>
        <v>5.8852078286724785E-2</v>
      </c>
      <c r="AQ112" s="20">
        <f t="shared" si="61"/>
        <v>4.6626906557452497E-2</v>
      </c>
      <c r="AR112" s="20">
        <f t="shared" si="61"/>
        <v>4.3436819347500988E-2</v>
      </c>
      <c r="AS112" s="19"/>
      <c r="AU112" s="28" t="s">
        <v>60</v>
      </c>
      <c r="AV112" s="21">
        <f t="shared" si="62"/>
        <v>18.930041152263374</v>
      </c>
      <c r="AW112" s="21">
        <f t="shared" si="62"/>
        <v>9.0534979423868318</v>
      </c>
      <c r="AX112" s="21">
        <f t="shared" si="62"/>
        <v>74.485596707818928</v>
      </c>
      <c r="AY112" s="22">
        <f t="shared" si="62"/>
        <v>55.156695156695143</v>
      </c>
      <c r="AZ112" s="22">
        <f t="shared" si="62"/>
        <v>74.793283135216384</v>
      </c>
      <c r="BA112" s="22">
        <f t="shared" si="62"/>
        <v>89.254927442061927</v>
      </c>
      <c r="BB112" s="22">
        <f t="shared" si="62"/>
        <v>94.507765419358108</v>
      </c>
      <c r="BC112" s="22">
        <f t="shared" si="62"/>
        <v>98.914370166520158</v>
      </c>
      <c r="BD112" s="22">
        <f t="shared" si="62"/>
        <v>103.21089579431512</v>
      </c>
    </row>
    <row r="113" spans="2:56" ht="13" x14ac:dyDescent="0.3">
      <c r="B113" s="28" t="s">
        <v>61</v>
      </c>
      <c r="C113" s="24">
        <v>89.969700000000003</v>
      </c>
      <c r="D113" s="24">
        <v>118.7371</v>
      </c>
      <c r="E113" s="24">
        <v>160.18770000000001</v>
      </c>
      <c r="F113" s="24">
        <v>174</v>
      </c>
      <c r="G113" s="24">
        <v>183</v>
      </c>
      <c r="H113" s="24">
        <v>214</v>
      </c>
      <c r="I113" s="24">
        <v>203</v>
      </c>
      <c r="J113" s="24">
        <v>170</v>
      </c>
      <c r="K113" s="24">
        <v>206</v>
      </c>
      <c r="L113" s="24">
        <v>189</v>
      </c>
      <c r="M113" s="24">
        <v>193</v>
      </c>
      <c r="N113" s="24">
        <v>35</v>
      </c>
      <c r="O113" s="24">
        <v>19</v>
      </c>
      <c r="P113" s="24">
        <v>107</v>
      </c>
      <c r="Q113" s="25">
        <v>143.32394366197184</v>
      </c>
      <c r="R113" s="25">
        <v>163.74744121715077</v>
      </c>
      <c r="S113" s="25">
        <v>182.5559612724758</v>
      </c>
      <c r="T113" s="25">
        <v>193.52199170124479</v>
      </c>
      <c r="U113" s="25">
        <v>199.35203319502074</v>
      </c>
      <c r="V113" s="25">
        <v>205.98290456431533</v>
      </c>
      <c r="Y113" s="28" t="s">
        <v>61</v>
      </c>
      <c r="Z113" s="23">
        <f t="shared" si="60"/>
        <v>0.3197454254043306</v>
      </c>
      <c r="AA113" s="23">
        <f t="shared" si="60"/>
        <v>0.3490956070175204</v>
      </c>
      <c r="AB113" s="23">
        <f t="shared" si="60"/>
        <v>8.6225721450523318E-2</v>
      </c>
      <c r="AC113" s="23">
        <f t="shared" si="60"/>
        <v>5.1724137931034475E-2</v>
      </c>
      <c r="AD113" s="23">
        <f t="shared" si="60"/>
        <v>0.1693989071038251</v>
      </c>
      <c r="AE113" s="23">
        <f t="shared" si="60"/>
        <v>-5.1401869158878455E-2</v>
      </c>
      <c r="AF113" s="23">
        <f t="shared" si="60"/>
        <v>-0.16256157635467983</v>
      </c>
      <c r="AG113" s="19">
        <f t="shared" si="60"/>
        <v>0.21176470588235285</v>
      </c>
      <c r="AH113" s="19">
        <f t="shared" si="60"/>
        <v>-8.2524271844660158E-2</v>
      </c>
      <c r="AI113" s="19">
        <f t="shared" si="60"/>
        <v>2.1164021164021163E-2</v>
      </c>
      <c r="AJ113" s="19">
        <f t="shared" si="60"/>
        <v>-0.81865284974093266</v>
      </c>
      <c r="AK113" s="19">
        <f t="shared" si="60"/>
        <v>-0.45714285714285718</v>
      </c>
      <c r="AL113" s="19">
        <f t="shared" si="60"/>
        <v>4.6315789473684212</v>
      </c>
      <c r="AM113" s="20">
        <f t="shared" si="60"/>
        <v>0.33947610899039105</v>
      </c>
      <c r="AN113" s="20">
        <f t="shared" si="60"/>
        <v>0.14249885283192842</v>
      </c>
      <c r="AO113" s="20">
        <f t="shared" si="60"/>
        <v>0.11486298604435863</v>
      </c>
      <c r="AP113" s="20">
        <f t="shared" si="61"/>
        <v>6.0069418453016388E-2</v>
      </c>
      <c r="AQ113" s="20">
        <f t="shared" si="61"/>
        <v>3.0125989519456109E-2</v>
      </c>
      <c r="AR113" s="20">
        <f t="shared" si="61"/>
        <v>3.3262120596521783E-2</v>
      </c>
      <c r="AS113" s="19"/>
      <c r="AU113" s="28" t="s">
        <v>61</v>
      </c>
      <c r="AV113" s="21">
        <f t="shared" si="62"/>
        <v>18.134715025906736</v>
      </c>
      <c r="AW113" s="21">
        <f t="shared" si="62"/>
        <v>9.8445595854922274</v>
      </c>
      <c r="AX113" s="21">
        <f t="shared" si="62"/>
        <v>55.440414507772019</v>
      </c>
      <c r="AY113" s="22">
        <f t="shared" si="62"/>
        <v>74.261110705684899</v>
      </c>
      <c r="AZ113" s="22">
        <f t="shared" si="62"/>
        <v>84.843233791269824</v>
      </c>
      <c r="BA113" s="22">
        <f t="shared" si="62"/>
        <v>94.588580970194712</v>
      </c>
      <c r="BB113" s="22">
        <f t="shared" si="62"/>
        <v>100.27046202137035</v>
      </c>
      <c r="BC113" s="22">
        <f t="shared" si="62"/>
        <v>103.29120890933717</v>
      </c>
      <c r="BD113" s="22">
        <f t="shared" si="62"/>
        <v>106.72689355664006</v>
      </c>
    </row>
    <row r="114" spans="2:56" ht="13" x14ac:dyDescent="0.3">
      <c r="B114" s="28" t="s">
        <v>62</v>
      </c>
      <c r="C114" s="24">
        <v>119.815</v>
      </c>
      <c r="D114" s="24">
        <v>130.95820000000001</v>
      </c>
      <c r="E114" s="24">
        <v>156.35820000000001</v>
      </c>
      <c r="F114" s="24">
        <v>89</v>
      </c>
      <c r="G114" s="24">
        <v>101</v>
      </c>
      <c r="H114" s="24">
        <v>135</v>
      </c>
      <c r="I114" s="24">
        <v>146</v>
      </c>
      <c r="J114" s="24">
        <v>161</v>
      </c>
      <c r="K114" s="24">
        <v>104</v>
      </c>
      <c r="L114" s="24">
        <v>106</v>
      </c>
      <c r="M114" s="24">
        <v>93</v>
      </c>
      <c r="N114" s="24">
        <v>9</v>
      </c>
      <c r="O114" s="24">
        <v>43</v>
      </c>
      <c r="P114" s="24">
        <v>69</v>
      </c>
      <c r="Q114" s="25">
        <v>60.45</v>
      </c>
      <c r="R114" s="25">
        <v>65.592049540551329</v>
      </c>
      <c r="S114" s="25">
        <v>77.958609668397926</v>
      </c>
      <c r="T114" s="25">
        <v>83.858769476628055</v>
      </c>
      <c r="U114" s="25">
        <v>91.182101478226144</v>
      </c>
      <c r="V114" s="25">
        <v>96.809908110267699</v>
      </c>
      <c r="Y114" s="28" t="s">
        <v>62</v>
      </c>
      <c r="Z114" s="23">
        <f t="shared" si="60"/>
        <v>9.3003380211158948E-2</v>
      </c>
      <c r="AA114" s="23">
        <f t="shared" si="60"/>
        <v>0.19395501770794032</v>
      </c>
      <c r="AB114" s="23">
        <f t="shared" si="60"/>
        <v>-0.43079416365755041</v>
      </c>
      <c r="AC114" s="23">
        <f t="shared" si="60"/>
        <v>0.13483146067415741</v>
      </c>
      <c r="AD114" s="23">
        <f t="shared" si="60"/>
        <v>0.33663366336633671</v>
      </c>
      <c r="AE114" s="23">
        <f t="shared" si="60"/>
        <v>8.1481481481481488E-2</v>
      </c>
      <c r="AF114" s="23">
        <f t="shared" si="60"/>
        <v>0.10273972602739723</v>
      </c>
      <c r="AG114" s="19">
        <f t="shared" si="60"/>
        <v>-0.35403726708074534</v>
      </c>
      <c r="AH114" s="19">
        <f t="shared" si="60"/>
        <v>1.9230769230769162E-2</v>
      </c>
      <c r="AI114" s="19">
        <f t="shared" si="60"/>
        <v>-0.12264150943396224</v>
      </c>
      <c r="AJ114" s="19">
        <f t="shared" si="60"/>
        <v>-0.90322580645161288</v>
      </c>
      <c r="AK114" s="19">
        <f t="shared" si="60"/>
        <v>3.7777777777777777</v>
      </c>
      <c r="AL114" s="19">
        <f t="shared" si="60"/>
        <v>0.60465116279069764</v>
      </c>
      <c r="AM114" s="20">
        <f t="shared" si="60"/>
        <v>-0.12391304347826082</v>
      </c>
      <c r="AN114" s="20">
        <f t="shared" si="60"/>
        <v>8.5062854268839194E-2</v>
      </c>
      <c r="AO114" s="20">
        <f t="shared" si="60"/>
        <v>0.18853748608969978</v>
      </c>
      <c r="AP114" s="20">
        <f t="shared" si="61"/>
        <v>7.5683235415906491E-2</v>
      </c>
      <c r="AQ114" s="20">
        <f t="shared" si="61"/>
        <v>8.7329352043964192E-2</v>
      </c>
      <c r="AR114" s="20">
        <f t="shared" si="61"/>
        <v>6.172051905806808E-2</v>
      </c>
      <c r="AS114" s="19"/>
      <c r="AU114" s="28" t="s">
        <v>62</v>
      </c>
      <c r="AV114" s="21">
        <f t="shared" si="62"/>
        <v>9.67741935483871</v>
      </c>
      <c r="AW114" s="21">
        <f t="shared" si="62"/>
        <v>46.236559139784944</v>
      </c>
      <c r="AX114" s="21">
        <f t="shared" si="62"/>
        <v>74.193548387096769</v>
      </c>
      <c r="AY114" s="22">
        <f t="shared" si="62"/>
        <v>65</v>
      </c>
      <c r="AZ114" s="22">
        <f t="shared" si="62"/>
        <v>70.52908552747455</v>
      </c>
      <c r="BA114" s="22">
        <f t="shared" si="62"/>
        <v>83.826462009030038</v>
      </c>
      <c r="BB114" s="22">
        <f t="shared" si="62"/>
        <v>90.170719867342001</v>
      </c>
      <c r="BC114" s="22">
        <f t="shared" si="62"/>
        <v>98.045270406694769</v>
      </c>
      <c r="BD114" s="22">
        <f t="shared" si="62"/>
        <v>104.09667538738462</v>
      </c>
    </row>
    <row r="115" spans="2:56" ht="13" x14ac:dyDescent="0.3">
      <c r="B115" s="28" t="s">
        <v>20</v>
      </c>
      <c r="C115" s="24">
        <v>1233</v>
      </c>
      <c r="D115" s="24">
        <v>1355.97</v>
      </c>
      <c r="E115" s="24">
        <v>1475.5</v>
      </c>
      <c r="F115" s="24">
        <v>1543</v>
      </c>
      <c r="G115" s="24">
        <v>1567.3575000000001</v>
      </c>
      <c r="H115" s="24">
        <v>1625.0454999999999</v>
      </c>
      <c r="I115" s="24">
        <v>1579.4337</v>
      </c>
      <c r="J115" s="24">
        <v>1541.8207</v>
      </c>
      <c r="K115" s="24">
        <v>1657.4573</v>
      </c>
      <c r="L115" s="24">
        <v>1722.0980999999999</v>
      </c>
      <c r="M115" s="24">
        <v>1731.6585</v>
      </c>
      <c r="N115" s="24">
        <v>400.77589999999998</v>
      </c>
      <c r="O115" s="24">
        <v>310.24062419000001</v>
      </c>
      <c r="P115" s="24">
        <v>1301.7107280837256</v>
      </c>
      <c r="Q115" s="25">
        <v>1798.8350846886744</v>
      </c>
      <c r="R115" s="25">
        <v>1949.517574997401</v>
      </c>
      <c r="S115" s="25">
        <v>2071.3574954436785</v>
      </c>
      <c r="T115" s="25">
        <v>2183.7974500190567</v>
      </c>
      <c r="U115" s="25">
        <v>2245.2874487283875</v>
      </c>
      <c r="V115" s="25">
        <v>2286.3474478101934</v>
      </c>
      <c r="Y115" s="28" t="s">
        <v>20</v>
      </c>
      <c r="Z115" s="23">
        <f t="shared" si="60"/>
        <v>9.9732360097323669E-2</v>
      </c>
      <c r="AA115" s="23">
        <f t="shared" si="60"/>
        <v>8.8150917793166528E-2</v>
      </c>
      <c r="AB115" s="23">
        <f t="shared" si="60"/>
        <v>4.574720433751267E-2</v>
      </c>
      <c r="AC115" s="23">
        <f t="shared" si="60"/>
        <v>1.5785806869734298E-2</v>
      </c>
      <c r="AD115" s="23">
        <f t="shared" si="60"/>
        <v>3.6805897824842004E-2</v>
      </c>
      <c r="AE115" s="23">
        <f t="shared" si="60"/>
        <v>-2.806801409560522E-2</v>
      </c>
      <c r="AF115" s="23">
        <f t="shared" si="60"/>
        <v>-2.3814231645177708E-2</v>
      </c>
      <c r="AG115" s="19">
        <f t="shared" si="60"/>
        <v>7.5000030807732765E-2</v>
      </c>
      <c r="AH115" s="19">
        <f t="shared" si="60"/>
        <v>3.8999979064317403E-2</v>
      </c>
      <c r="AI115" s="19">
        <f t="shared" si="60"/>
        <v>5.5516001091924227E-3</v>
      </c>
      <c r="AJ115" s="19">
        <f t="shared" si="60"/>
        <v>-0.7685595052373202</v>
      </c>
      <c r="AK115" s="19">
        <f t="shared" si="60"/>
        <v>-0.22589999999999999</v>
      </c>
      <c r="AL115" s="19">
        <f t="shared" si="60"/>
        <v>3.1958100473860629</v>
      </c>
      <c r="AM115" s="20">
        <f t="shared" si="60"/>
        <v>0.38190079092055695</v>
      </c>
      <c r="AN115" s="20">
        <f t="shared" si="60"/>
        <v>8.3766706348628484E-2</v>
      </c>
      <c r="AO115" s="20">
        <f t="shared" si="60"/>
        <v>6.2497472199726234E-2</v>
      </c>
      <c r="AP115" s="20">
        <f t="shared" si="61"/>
        <v>5.4283219976614339E-2</v>
      </c>
      <c r="AQ115" s="20">
        <f t="shared" si="61"/>
        <v>2.8157372703587535E-2</v>
      </c>
      <c r="AR115" s="20">
        <f t="shared" si="61"/>
        <v>1.8287190401861553E-2</v>
      </c>
      <c r="AS115" s="19"/>
      <c r="AU115" s="28" t="s">
        <v>20</v>
      </c>
      <c r="AV115" s="21">
        <f t="shared" si="62"/>
        <v>23.14404947626798</v>
      </c>
      <c r="AW115" s="21">
        <f t="shared" si="62"/>
        <v>17.915808699579046</v>
      </c>
      <c r="AX115" s="21">
        <f t="shared" si="62"/>
        <v>75.171330148740381</v>
      </c>
      <c r="AY115" s="22">
        <f t="shared" si="62"/>
        <v>103.87932058709465</v>
      </c>
      <c r="AZ115" s="22">
        <f t="shared" si="62"/>
        <v>112.58094913040885</v>
      </c>
      <c r="BA115" s="22">
        <f t="shared" si="62"/>
        <v>119.61697386890536</v>
      </c>
      <c r="BB115" s="22">
        <f t="shared" si="62"/>
        <v>126.11016837436807</v>
      </c>
      <c r="BC115" s="22">
        <f t="shared" si="62"/>
        <v>129.66109938699736</v>
      </c>
      <c r="BD115" s="22">
        <f t="shared" si="62"/>
        <v>132.03223659920207</v>
      </c>
    </row>
    <row r="116" spans="2:56" ht="13" x14ac:dyDescent="0.3">
      <c r="B116" s="28" t="s">
        <v>19</v>
      </c>
      <c r="C116" s="24">
        <v>6254</v>
      </c>
      <c r="D116" s="24">
        <v>6367.4597999999996</v>
      </c>
      <c r="E116" s="24">
        <v>6582.5150999999996</v>
      </c>
      <c r="F116" s="24">
        <v>7069.0733</v>
      </c>
      <c r="G116" s="24">
        <v>7460.8168999999998</v>
      </c>
      <c r="H116" s="24">
        <v>7614.5502999999999</v>
      </c>
      <c r="I116" s="24">
        <v>7794.5064000000002</v>
      </c>
      <c r="J116" s="24">
        <v>7918.2386999999999</v>
      </c>
      <c r="K116" s="24">
        <v>7651.6776</v>
      </c>
      <c r="L116" s="24">
        <v>7940.7479999999996</v>
      </c>
      <c r="M116" s="24">
        <v>7676.5303999999996</v>
      </c>
      <c r="N116" s="24">
        <v>2007.8325</v>
      </c>
      <c r="O116" s="48">
        <v>3718.9135056719992</v>
      </c>
      <c r="P116" s="48">
        <v>5999.6565370595745</v>
      </c>
      <c r="Q116" s="71">
        <v>7161.0021948717949</v>
      </c>
      <c r="R116" s="71">
        <v>7756.8466689440484</v>
      </c>
      <c r="S116" s="71">
        <v>8067.2102387452314</v>
      </c>
      <c r="T116" s="71">
        <v>8362.8867043140781</v>
      </c>
      <c r="U116" s="71">
        <v>8613.5137029163052</v>
      </c>
      <c r="V116" s="71">
        <v>8757.7716565035407</v>
      </c>
      <c r="Y116" s="28" t="s">
        <v>19</v>
      </c>
      <c r="Z116" s="23">
        <f t="shared" si="60"/>
        <v>1.8141957147425503E-2</v>
      </c>
      <c r="AA116" s="23">
        <f t="shared" si="60"/>
        <v>3.3774111930789052E-2</v>
      </c>
      <c r="AB116" s="23">
        <f t="shared" si="60"/>
        <v>7.3916761694933442E-2</v>
      </c>
      <c r="AC116" s="23">
        <f t="shared" si="60"/>
        <v>5.5416542363480703E-2</v>
      </c>
      <c r="AD116" s="23">
        <f t="shared" si="60"/>
        <v>2.0605437991649378E-2</v>
      </c>
      <c r="AE116" s="23">
        <f t="shared" si="60"/>
        <v>2.3633188160829377E-2</v>
      </c>
      <c r="AF116" s="23">
        <f t="shared" si="60"/>
        <v>1.5874295773238511E-2</v>
      </c>
      <c r="AG116" s="19">
        <f t="shared" si="60"/>
        <v>-3.3664191002476307E-2</v>
      </c>
      <c r="AH116" s="19">
        <f t="shared" si="60"/>
        <v>3.7778695746407243E-2</v>
      </c>
      <c r="AI116" s="19">
        <f t="shared" si="60"/>
        <v>-3.3273641223723449E-2</v>
      </c>
      <c r="AJ116" s="19">
        <f t="shared" si="60"/>
        <v>-0.73844531378394596</v>
      </c>
      <c r="AK116" s="19">
        <f t="shared" si="60"/>
        <v>0.85220306259212331</v>
      </c>
      <c r="AL116" s="19">
        <f t="shared" si="60"/>
        <v>0.61328208572451048</v>
      </c>
      <c r="AM116" s="20">
        <f t="shared" si="60"/>
        <v>0.19356869024729129</v>
      </c>
      <c r="AN116" s="20">
        <f t="shared" si="60"/>
        <v>8.320685538945316E-2</v>
      </c>
      <c r="AO116" s="20">
        <f t="shared" si="60"/>
        <v>4.0011564369807573E-2</v>
      </c>
      <c r="AP116" s="20">
        <f t="shared" si="61"/>
        <v>3.6651637532485681E-2</v>
      </c>
      <c r="AQ116" s="20">
        <f t="shared" si="61"/>
        <v>2.9968957784988204E-2</v>
      </c>
      <c r="AR116" s="20">
        <f t="shared" si="61"/>
        <v>1.6747863713085342E-2</v>
      </c>
      <c r="AS116" s="19"/>
      <c r="AU116" s="28" t="s">
        <v>19</v>
      </c>
      <c r="AV116" s="21">
        <f t="shared" si="62"/>
        <v>26.155468621605408</v>
      </c>
      <c r="AW116" s="21">
        <f t="shared" si="62"/>
        <v>48.445239084469719</v>
      </c>
      <c r="AX116" s="21">
        <f t="shared" si="62"/>
        <v>78.155836353615882</v>
      </c>
      <c r="AY116" s="22">
        <f t="shared" si="62"/>
        <v>93.284359231766942</v>
      </c>
      <c r="AZ116" s="22">
        <f t="shared" si="62"/>
        <v>101.04625742046235</v>
      </c>
      <c r="BA116" s="22">
        <f t="shared" si="62"/>
        <v>105.08927625356934</v>
      </c>
      <c r="BB116" s="22">
        <f t="shared" si="62"/>
        <v>108.94097031536641</v>
      </c>
      <c r="BC116" s="22">
        <f t="shared" si="62"/>
        <v>112.20581765580327</v>
      </c>
      <c r="BD116" s="22">
        <f t="shared" si="62"/>
        <v>114.08502539771798</v>
      </c>
    </row>
    <row r="117" spans="2:56" ht="13" x14ac:dyDescent="0.3">
      <c r="B117" s="72" t="s">
        <v>63</v>
      </c>
      <c r="C117" s="48">
        <v>0</v>
      </c>
      <c r="D117" s="48">
        <v>0</v>
      </c>
      <c r="E117" s="48">
        <v>6203.2053999999998</v>
      </c>
      <c r="F117" s="48">
        <v>6606.0733</v>
      </c>
      <c r="G117" s="48">
        <v>6995.8168999999998</v>
      </c>
      <c r="H117" s="48">
        <v>7065.5502999999999</v>
      </c>
      <c r="I117" s="48">
        <v>7281.5064000000002</v>
      </c>
      <c r="J117" s="48">
        <v>7432.2386999999999</v>
      </c>
      <c r="K117" s="48">
        <v>7162.6776</v>
      </c>
      <c r="L117" s="48">
        <v>7361.7479999999996</v>
      </c>
      <c r="M117" s="48">
        <v>7137.5303999999996</v>
      </c>
      <c r="N117" s="48">
        <v>1755.8325</v>
      </c>
      <c r="O117" s="48">
        <v>3082.9135056719992</v>
      </c>
      <c r="P117" s="48">
        <v>5534.6565370595745</v>
      </c>
      <c r="Q117" s="71">
        <v>6627.5303999999996</v>
      </c>
      <c r="R117" s="71">
        <v>7161.6472017853284</v>
      </c>
      <c r="S117" s="71">
        <v>7431.1330037807002</v>
      </c>
      <c r="T117" s="71">
        <v>7691.0715342813928</v>
      </c>
      <c r="U117" s="71">
        <v>7922.8095633980201</v>
      </c>
      <c r="V117" s="71">
        <v>8047.5376590320002</v>
      </c>
      <c r="Y117" s="72" t="s">
        <v>63</v>
      </c>
      <c r="Z117" s="23"/>
      <c r="AA117" s="23"/>
      <c r="AB117" s="23">
        <f t="shared" si="60"/>
        <v>6.4945116922938029E-2</v>
      </c>
      <c r="AC117" s="23">
        <f t="shared" si="60"/>
        <v>5.8997771035934399E-2</v>
      </c>
      <c r="AD117" s="23">
        <f t="shared" si="60"/>
        <v>9.9678709429915635E-3</v>
      </c>
      <c r="AE117" s="23">
        <f t="shared" si="60"/>
        <v>3.0564653966160371E-2</v>
      </c>
      <c r="AF117" s="23">
        <f t="shared" si="60"/>
        <v>2.070070281061609E-2</v>
      </c>
      <c r="AG117" s="19">
        <f t="shared" si="60"/>
        <v>-3.6269166112762208E-2</v>
      </c>
      <c r="AH117" s="19">
        <f t="shared" si="60"/>
        <v>2.7792734940352393E-2</v>
      </c>
      <c r="AI117" s="19">
        <f t="shared" si="60"/>
        <v>-3.0457114261449814E-2</v>
      </c>
      <c r="AJ117" s="19">
        <f t="shared" si="60"/>
        <v>-0.7539999969737432</v>
      </c>
      <c r="AK117" s="73">
        <f t="shared" si="60"/>
        <v>0.7558129865303207</v>
      </c>
      <c r="AL117" s="73">
        <f t="shared" si="60"/>
        <v>0.7952681860444073</v>
      </c>
      <c r="AM117" s="74">
        <f t="shared" si="60"/>
        <v>0.19746010536022207</v>
      </c>
      <c r="AN117" s="74">
        <f t="shared" si="60"/>
        <v>8.0590622682821467E-2</v>
      </c>
      <c r="AO117" s="74">
        <f t="shared" si="60"/>
        <v>3.7629025055603282E-2</v>
      </c>
      <c r="AP117" s="74">
        <f t="shared" si="61"/>
        <v>3.4979663312235898E-2</v>
      </c>
      <c r="AQ117" s="74">
        <f t="shared" si="61"/>
        <v>3.013078581881623E-2</v>
      </c>
      <c r="AR117" s="74">
        <f t="shared" si="61"/>
        <v>1.574291223787605E-2</v>
      </c>
      <c r="AS117" s="73"/>
      <c r="AU117" s="72" t="s">
        <v>63</v>
      </c>
      <c r="AV117" s="75">
        <f t="shared" si="62"/>
        <v>24.600000302625684</v>
      </c>
      <c r="AW117" s="75">
        <f t="shared" si="62"/>
        <v>43.192999999999991</v>
      </c>
      <c r="AX117" s="75">
        <f t="shared" si="62"/>
        <v>77.543018759816064</v>
      </c>
      <c r="AY117" s="76">
        <f t="shared" si="62"/>
        <v>92.854671414079021</v>
      </c>
      <c r="AZ117" s="76">
        <f t="shared" si="62"/>
        <v>100.33788720234844</v>
      </c>
      <c r="BA117" s="76">
        <f t="shared" si="62"/>
        <v>104.1135040739119</v>
      </c>
      <c r="BB117" s="76">
        <f t="shared" si="62"/>
        <v>107.75535939267444</v>
      </c>
      <c r="BC117" s="76">
        <f t="shared" si="62"/>
        <v>111.00211304736469</v>
      </c>
      <c r="BD117" s="76">
        <f t="shared" si="62"/>
        <v>112.74960957128813</v>
      </c>
    </row>
    <row r="118" spans="2:56" ht="13" x14ac:dyDescent="0.3">
      <c r="B118" s="72" t="s">
        <v>64</v>
      </c>
      <c r="C118" s="48">
        <v>0</v>
      </c>
      <c r="D118" s="48">
        <v>0</v>
      </c>
      <c r="E118" s="48">
        <v>379.30970000000002</v>
      </c>
      <c r="F118" s="48">
        <v>463</v>
      </c>
      <c r="G118" s="48">
        <v>465</v>
      </c>
      <c r="H118" s="48">
        <v>549</v>
      </c>
      <c r="I118" s="48">
        <v>513</v>
      </c>
      <c r="J118" s="48">
        <v>486</v>
      </c>
      <c r="K118" s="48">
        <v>489</v>
      </c>
      <c r="L118" s="48">
        <v>579</v>
      </c>
      <c r="M118" s="48">
        <v>539</v>
      </c>
      <c r="N118" s="48">
        <v>252</v>
      </c>
      <c r="O118" s="24">
        <v>636</v>
      </c>
      <c r="P118" s="24">
        <v>465</v>
      </c>
      <c r="Q118" s="25">
        <v>533.47179487179483</v>
      </c>
      <c r="R118" s="25">
        <v>595.19946715872015</v>
      </c>
      <c r="S118" s="25">
        <v>636.07723496453093</v>
      </c>
      <c r="T118" s="25">
        <v>671.81517003268493</v>
      </c>
      <c r="U118" s="25">
        <v>690.70413951828459</v>
      </c>
      <c r="V118" s="25">
        <v>710.23399747154053</v>
      </c>
      <c r="Y118" s="72" t="s">
        <v>64</v>
      </c>
      <c r="Z118" s="23"/>
      <c r="AA118" s="23"/>
      <c r="AB118" s="23">
        <f t="shared" si="60"/>
        <v>0.2206384387217093</v>
      </c>
      <c r="AC118" s="23">
        <f t="shared" si="60"/>
        <v>4.3196544276458138E-3</v>
      </c>
      <c r="AD118" s="23">
        <f t="shared" si="60"/>
        <v>0.1806451612903226</v>
      </c>
      <c r="AE118" s="23">
        <f t="shared" si="60"/>
        <v>-6.557377049180324E-2</v>
      </c>
      <c r="AF118" s="23">
        <f t="shared" si="60"/>
        <v>-5.2631578947368474E-2</v>
      </c>
      <c r="AG118" s="19">
        <f t="shared" si="60"/>
        <v>6.1728395061728669E-3</v>
      </c>
      <c r="AH118" s="19">
        <f t="shared" si="60"/>
        <v>0.18404907975460127</v>
      </c>
      <c r="AI118" s="19">
        <f t="shared" si="60"/>
        <v>-6.9084628670120884E-2</v>
      </c>
      <c r="AJ118" s="19">
        <f t="shared" si="60"/>
        <v>-0.53246753246753253</v>
      </c>
      <c r="AK118" s="73">
        <f t="shared" si="60"/>
        <v>1.5238095238095237</v>
      </c>
      <c r="AL118" s="73">
        <f t="shared" si="61"/>
        <v>-0.26886792452830188</v>
      </c>
      <c r="AM118" s="74">
        <f t="shared" si="61"/>
        <v>0.14725117176730063</v>
      </c>
      <c r="AN118" s="74">
        <f t="shared" si="61"/>
        <v>0.11570934561172042</v>
      </c>
      <c r="AO118" s="74">
        <f t="shared" si="61"/>
        <v>6.8679106856307071E-2</v>
      </c>
      <c r="AP118" s="74">
        <f t="shared" si="61"/>
        <v>5.6184898788504523E-2</v>
      </c>
      <c r="AQ118" s="74">
        <f t="shared" si="61"/>
        <v>2.8116318785538441E-2</v>
      </c>
      <c r="AR118" s="74">
        <f t="shared" si="61"/>
        <v>2.8275287255229875E-2</v>
      </c>
      <c r="AS118" s="73"/>
      <c r="AU118" s="72" t="s">
        <v>64</v>
      </c>
      <c r="AV118" s="75">
        <f t="shared" si="62"/>
        <v>46.753246753246756</v>
      </c>
      <c r="AW118" s="75">
        <f t="shared" si="62"/>
        <v>117.99628942486085</v>
      </c>
      <c r="AX118" s="75">
        <f t="shared" si="62"/>
        <v>86.270871985157697</v>
      </c>
      <c r="AY118" s="76">
        <f t="shared" si="62"/>
        <v>98.974358974358964</v>
      </c>
      <c r="AZ118" s="76">
        <f t="shared" si="62"/>
        <v>110.42661728362155</v>
      </c>
      <c r="BA118" s="76">
        <f t="shared" si="62"/>
        <v>118.01061873182393</v>
      </c>
      <c r="BB118" s="76">
        <f t="shared" si="62"/>
        <v>124.64103340124025</v>
      </c>
      <c r="BC118" s="76">
        <f t="shared" si="62"/>
        <v>128.14548043010848</v>
      </c>
      <c r="BD118" s="76">
        <f t="shared" si="62"/>
        <v>131.76883069972922</v>
      </c>
    </row>
    <row r="119" spans="2:56" ht="13" x14ac:dyDescent="0.3">
      <c r="B119" s="28" t="s">
        <v>65</v>
      </c>
      <c r="C119" s="24">
        <v>1490.3717999999999</v>
      </c>
      <c r="D119" s="24">
        <v>1580.1357</v>
      </c>
      <c r="E119" s="24">
        <v>1777.9169999999999</v>
      </c>
      <c r="F119" s="24">
        <v>1679</v>
      </c>
      <c r="G119" s="24">
        <v>1943</v>
      </c>
      <c r="H119" s="24">
        <v>2081</v>
      </c>
      <c r="I119" s="24">
        <v>2356</v>
      </c>
      <c r="J119" s="24">
        <v>2490</v>
      </c>
      <c r="K119" s="24">
        <v>2509</v>
      </c>
      <c r="L119" s="24">
        <v>2698</v>
      </c>
      <c r="M119" s="24">
        <v>2562</v>
      </c>
      <c r="N119" s="24">
        <v>461</v>
      </c>
      <c r="O119" s="24">
        <v>571</v>
      </c>
      <c r="P119" s="24">
        <v>1577</v>
      </c>
      <c r="Q119" s="25">
        <v>2190.0917043354871</v>
      </c>
      <c r="R119" s="25">
        <v>2630.6692707684751</v>
      </c>
      <c r="S119" s="25">
        <v>2966.7934056562199</v>
      </c>
      <c r="T119" s="25">
        <v>3295.871256102736</v>
      </c>
      <c r="U119" s="25">
        <v>3426.9310496117359</v>
      </c>
      <c r="V119" s="25">
        <v>3526.9283170655685</v>
      </c>
      <c r="Y119" s="28" t="s">
        <v>65</v>
      </c>
      <c r="Z119" s="23">
        <f>D119/C119-1</f>
        <v>6.0229199183720494E-2</v>
      </c>
      <c r="AA119" s="23">
        <f>E119/D119-1</f>
        <v>0.12516728784749298</v>
      </c>
      <c r="AB119" s="23">
        <f t="shared" ref="AB119:AQ119" si="63">F119/E119-1</f>
        <v>-5.5636455470081003E-2</v>
      </c>
      <c r="AC119" s="23">
        <f t="shared" si="63"/>
        <v>0.15723645026801658</v>
      </c>
      <c r="AD119" s="23">
        <f t="shared" si="63"/>
        <v>7.10241893978385E-2</v>
      </c>
      <c r="AE119" s="23">
        <f t="shared" si="63"/>
        <v>0.13214800576645835</v>
      </c>
      <c r="AF119" s="23">
        <f t="shared" si="63"/>
        <v>5.687606112054322E-2</v>
      </c>
      <c r="AG119" s="19">
        <f t="shared" si="63"/>
        <v>7.6305220883534641E-3</v>
      </c>
      <c r="AH119" s="19">
        <f t="shared" si="63"/>
        <v>7.5328816261458709E-2</v>
      </c>
      <c r="AI119" s="19">
        <f t="shared" si="63"/>
        <v>-5.0407709414380997E-2</v>
      </c>
      <c r="AJ119" s="19">
        <f t="shared" si="63"/>
        <v>-0.82006245120999222</v>
      </c>
      <c r="AK119" s="19">
        <f t="shared" si="63"/>
        <v>0.23861171366594358</v>
      </c>
      <c r="AL119" s="19">
        <f t="shared" si="63"/>
        <v>1.7618213660245186</v>
      </c>
      <c r="AM119" s="20">
        <f t="shared" si="63"/>
        <v>0.3887708968519259</v>
      </c>
      <c r="AN119" s="20">
        <f t="shared" si="63"/>
        <v>0.20116854721691535</v>
      </c>
      <c r="AO119" s="20">
        <f t="shared" si="63"/>
        <v>0.12777133888425118</v>
      </c>
      <c r="AP119" s="20">
        <f t="shared" si="63"/>
        <v>0.11092037949765099</v>
      </c>
      <c r="AQ119" s="20">
        <f t="shared" si="63"/>
        <v>3.9764840106034427E-2</v>
      </c>
      <c r="AR119" s="20">
        <f t="shared" ref="AR119" si="64">V119/U119-1</f>
        <v>2.9179830584908251E-2</v>
      </c>
      <c r="AS119" s="19"/>
      <c r="AU119" s="28" t="s">
        <v>65</v>
      </c>
      <c r="AV119" s="21">
        <f t="shared" si="62"/>
        <v>17.993754879000782</v>
      </c>
      <c r="AW119" s="21">
        <f t="shared" si="62"/>
        <v>22.287275565964091</v>
      </c>
      <c r="AX119" s="21">
        <f t="shared" si="62"/>
        <v>61.553473848555818</v>
      </c>
      <c r="AY119" s="22">
        <f t="shared" si="62"/>
        <v>85.483673081010423</v>
      </c>
      <c r="AZ119" s="22">
        <f t="shared" si="62"/>
        <v>102.68029940548303</v>
      </c>
      <c r="BA119" s="22">
        <f t="shared" si="62"/>
        <v>115.79989873755737</v>
      </c>
      <c r="BB119" s="22">
        <f t="shared" si="62"/>
        <v>128.64446745131679</v>
      </c>
      <c r="BC119" s="22">
        <f t="shared" si="62"/>
        <v>133.75999413004433</v>
      </c>
      <c r="BD119" s="22">
        <f t="shared" si="62"/>
        <v>137.66308809779736</v>
      </c>
    </row>
    <row r="120" spans="2:56" ht="4" customHeight="1" x14ac:dyDescent="0.3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4"/>
      <c r="R120" s="34"/>
      <c r="S120" s="34"/>
      <c r="T120" s="34"/>
      <c r="U120" s="34"/>
      <c r="V120" s="34"/>
      <c r="Y120" s="32"/>
      <c r="Z120" s="77"/>
      <c r="AA120" s="77"/>
      <c r="AB120" s="77"/>
      <c r="AC120" s="77"/>
      <c r="AD120" s="77"/>
      <c r="AE120" s="77"/>
      <c r="AF120" s="77"/>
      <c r="AG120" s="78"/>
      <c r="AH120" s="78"/>
      <c r="AI120" s="78"/>
      <c r="AJ120" s="78"/>
      <c r="AK120" s="78"/>
      <c r="AL120" s="78"/>
      <c r="AM120" s="79"/>
      <c r="AN120" s="79"/>
      <c r="AO120" s="79"/>
      <c r="AP120" s="79"/>
      <c r="AQ120" s="79"/>
      <c r="AR120" s="79"/>
      <c r="AS120" s="80"/>
      <c r="AU120" s="32"/>
      <c r="AV120" s="81"/>
      <c r="AW120" s="81"/>
      <c r="AX120" s="81"/>
      <c r="AY120" s="82"/>
      <c r="AZ120" s="82"/>
      <c r="BA120" s="82"/>
      <c r="BB120" s="82"/>
      <c r="BC120" s="82"/>
      <c r="BD120" s="82"/>
    </row>
    <row r="121" spans="2:56" ht="4" customHeight="1" x14ac:dyDescent="0.3">
      <c r="B121" s="28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5"/>
      <c r="R121" s="25"/>
      <c r="S121" s="25"/>
      <c r="T121" s="25"/>
      <c r="U121" s="25"/>
      <c r="V121" s="25"/>
      <c r="Y121" s="28"/>
      <c r="Z121" s="23"/>
      <c r="AA121" s="23"/>
      <c r="AB121" s="23"/>
      <c r="AC121" s="23"/>
      <c r="AD121" s="23"/>
      <c r="AE121" s="23"/>
      <c r="AF121" s="23"/>
      <c r="AG121" s="19"/>
      <c r="AH121" s="19"/>
      <c r="AI121" s="19"/>
      <c r="AJ121" s="19"/>
      <c r="AK121" s="19"/>
      <c r="AL121" s="19"/>
      <c r="AM121" s="20"/>
      <c r="AN121" s="20"/>
      <c r="AO121" s="20"/>
      <c r="AP121" s="20"/>
      <c r="AQ121" s="20"/>
      <c r="AR121" s="20"/>
      <c r="AS121" s="19"/>
      <c r="AU121" s="28"/>
      <c r="AV121" s="21"/>
      <c r="AW121" s="21"/>
      <c r="AX121" s="21"/>
      <c r="AY121" s="22"/>
      <c r="AZ121" s="22"/>
      <c r="BA121" s="22"/>
      <c r="BB121" s="22"/>
      <c r="BC121" s="22"/>
      <c r="BD121" s="22"/>
    </row>
    <row r="122" spans="2:56" ht="13" x14ac:dyDescent="0.3">
      <c r="B122" s="83" t="s">
        <v>5</v>
      </c>
      <c r="C122" s="24">
        <v>3403.9844584659704</v>
      </c>
      <c r="D122" s="24">
        <v>3573.1800767188579</v>
      </c>
      <c r="E122" s="24">
        <v>4060.4789999999998</v>
      </c>
      <c r="F122" s="24">
        <v>3640.9061784</v>
      </c>
      <c r="G122" s="24">
        <v>3787.3355071999999</v>
      </c>
      <c r="H122" s="24">
        <v>3488.5887137999998</v>
      </c>
      <c r="I122" s="24">
        <v>3761.6791813999998</v>
      </c>
      <c r="J122" s="24">
        <v>3740.1124739999996</v>
      </c>
      <c r="K122" s="24">
        <v>3916.8942176000005</v>
      </c>
      <c r="L122" s="24">
        <v>3821.1276809999995</v>
      </c>
      <c r="M122" s="24">
        <v>3613.6381022999999</v>
      </c>
      <c r="N122" s="24">
        <v>827.33745640000006</v>
      </c>
      <c r="O122" s="24">
        <v>627.22080384316394</v>
      </c>
      <c r="P122" s="24">
        <v>1716.4296207109219</v>
      </c>
      <c r="Q122" s="25">
        <v>2768.3745780917693</v>
      </c>
      <c r="R122" s="25">
        <v>3251.6307382712448</v>
      </c>
      <c r="S122" s="25">
        <v>3573.681055378222</v>
      </c>
      <c r="T122" s="25">
        <v>3866.338870609522</v>
      </c>
      <c r="U122" s="25">
        <v>4077.712428240347</v>
      </c>
      <c r="V122" s="25">
        <v>4257.3017334870083</v>
      </c>
      <c r="Y122" s="83" t="s">
        <v>5</v>
      </c>
      <c r="Z122" s="23">
        <f t="shared" ref="Z122:AO123" si="65">D122/C122-1</f>
        <v>4.9705167669636285E-2</v>
      </c>
      <c r="AA122" s="23">
        <f t="shared" si="65"/>
        <v>0.13637681639840937</v>
      </c>
      <c r="AB122" s="23">
        <f t="shared" si="65"/>
        <v>-0.10333086850098228</v>
      </c>
      <c r="AC122" s="23">
        <f t="shared" si="65"/>
        <v>4.0217825350377101E-2</v>
      </c>
      <c r="AD122" s="23">
        <f t="shared" si="65"/>
        <v>-7.8880466975281394E-2</v>
      </c>
      <c r="AE122" s="23">
        <f t="shared" si="65"/>
        <v>7.8281072950709518E-2</v>
      </c>
      <c r="AF122" s="23">
        <f t="shared" si="65"/>
        <v>-5.733266012327376E-3</v>
      </c>
      <c r="AG122" s="19">
        <f t="shared" si="65"/>
        <v>4.7266424426786191E-2</v>
      </c>
      <c r="AH122" s="19">
        <f t="shared" si="65"/>
        <v>-2.4449610145121592E-2</v>
      </c>
      <c r="AI122" s="19">
        <f t="shared" si="65"/>
        <v>-5.4300613855881141E-2</v>
      </c>
      <c r="AJ122" s="19">
        <f t="shared" si="65"/>
        <v>-0.77105138008329654</v>
      </c>
      <c r="AK122" s="19">
        <f t="shared" si="65"/>
        <v>-0.24188032465930565</v>
      </c>
      <c r="AL122" s="19">
        <f t="shared" si="65"/>
        <v>1.7365635996029778</v>
      </c>
      <c r="AM122" s="20">
        <f t="shared" si="65"/>
        <v>0.61286809822423494</v>
      </c>
      <c r="AN122" s="20">
        <f t="shared" si="65"/>
        <v>0.1745631404087602</v>
      </c>
      <c r="AO122" s="20">
        <f t="shared" si="65"/>
        <v>9.904270903718837E-2</v>
      </c>
      <c r="AP122" s="20">
        <f t="shared" ref="AJ122:AR123" si="66">T122/S122-1</f>
        <v>8.1892539008444398E-2</v>
      </c>
      <c r="AQ122" s="20">
        <f t="shared" si="66"/>
        <v>5.4670209907778267E-2</v>
      </c>
      <c r="AR122" s="20">
        <f t="shared" si="66"/>
        <v>4.4041679840615799E-2</v>
      </c>
      <c r="AS122" s="19"/>
      <c r="AU122" s="83" t="s">
        <v>5</v>
      </c>
      <c r="AV122" s="21">
        <f t="shared" ref="AV122:BD123" si="67">100*N122/$M122</f>
        <v>22.894861991670343</v>
      </c>
      <c r="AW122" s="21">
        <f t="shared" si="67"/>
        <v>17.357045340095123</v>
      </c>
      <c r="AX122" s="21">
        <f t="shared" si="67"/>
        <v>47.498658474362799</v>
      </c>
      <c r="AY122" s="22">
        <f t="shared" si="67"/>
        <v>76.60907096174796</v>
      </c>
      <c r="AZ122" s="22">
        <f t="shared" si="67"/>
        <v>89.982190972628246</v>
      </c>
      <c r="BA122" s="22">
        <f t="shared" si="67"/>
        <v>98.89427093165898</v>
      </c>
      <c r="BB122" s="22">
        <f t="shared" si="67"/>
        <v>106.99297387164154</v>
      </c>
      <c r="BC122" s="22">
        <f t="shared" si="67"/>
        <v>112.84230221186162</v>
      </c>
      <c r="BD122" s="22">
        <f t="shared" si="67"/>
        <v>117.81206675835443</v>
      </c>
    </row>
    <row r="123" spans="2:56" ht="13" x14ac:dyDescent="0.3">
      <c r="B123" s="83" t="s">
        <v>6</v>
      </c>
      <c r="C123" s="24">
        <v>8752.5681351328731</v>
      </c>
      <c r="D123" s="24">
        <v>9722.5715873760782</v>
      </c>
      <c r="E123" s="24">
        <v>10142</v>
      </c>
      <c r="F123" s="24">
        <v>11040.1671216</v>
      </c>
      <c r="G123" s="24">
        <v>12125.8388928</v>
      </c>
      <c r="H123" s="24">
        <v>13045.007086199999</v>
      </c>
      <c r="I123" s="24">
        <v>13816.260918600001</v>
      </c>
      <c r="J123" s="24">
        <v>14069.946925999999</v>
      </c>
      <c r="K123" s="24">
        <v>13569.240682400001</v>
      </c>
      <c r="L123" s="24">
        <v>14374.718418999999</v>
      </c>
      <c r="M123" s="24">
        <v>13843.550797700002</v>
      </c>
      <c r="N123" s="24">
        <v>2916.2709436</v>
      </c>
      <c r="O123" s="24">
        <v>4513.9333260188359</v>
      </c>
      <c r="P123" s="24">
        <v>10039.937644432379</v>
      </c>
      <c r="Q123" s="25">
        <v>12359.355356835933</v>
      </c>
      <c r="R123" s="25">
        <v>14168.441790772176</v>
      </c>
      <c r="S123" s="25">
        <v>15196.32257593961</v>
      </c>
      <c r="T123" s="25">
        <v>16042.609056727902</v>
      </c>
      <c r="U123" s="25">
        <v>16507.948639963564</v>
      </c>
      <c r="V123" s="25">
        <v>16813.569013843553</v>
      </c>
      <c r="Y123" s="83" t="s">
        <v>6</v>
      </c>
      <c r="Z123" s="23">
        <f t="shared" si="65"/>
        <v>0.11082501013041002</v>
      </c>
      <c r="AA123" s="23">
        <f t="shared" si="65"/>
        <v>4.3139657944870624E-2</v>
      </c>
      <c r="AB123" s="23">
        <f t="shared" si="65"/>
        <v>8.8559171918753732E-2</v>
      </c>
      <c r="AC123" s="23">
        <f t="shared" si="65"/>
        <v>9.8338345719050979E-2</v>
      </c>
      <c r="AD123" s="23">
        <f t="shared" si="65"/>
        <v>7.580244150743054E-2</v>
      </c>
      <c r="AE123" s="23">
        <f t="shared" si="65"/>
        <v>5.9122530735601808E-2</v>
      </c>
      <c r="AF123" s="23">
        <f t="shared" si="65"/>
        <v>1.8361408263394496E-2</v>
      </c>
      <c r="AG123" s="19">
        <f t="shared" si="65"/>
        <v>-3.5586931936092636E-2</v>
      </c>
      <c r="AH123" s="19">
        <f t="shared" si="65"/>
        <v>5.9360560804610385E-2</v>
      </c>
      <c r="AI123" s="19">
        <f t="shared" si="65"/>
        <v>-3.6951514862226364E-2</v>
      </c>
      <c r="AJ123" s="19">
        <f t="shared" si="66"/>
        <v>-0.78934082835998143</v>
      </c>
      <c r="AK123" s="19">
        <f t="shared" si="66"/>
        <v>0.54784428927121454</v>
      </c>
      <c r="AL123" s="19">
        <f t="shared" si="66"/>
        <v>1.224210443375628</v>
      </c>
      <c r="AM123" s="20">
        <f t="shared" si="66"/>
        <v>0.23101913523235695</v>
      </c>
      <c r="AN123" s="20">
        <f t="shared" si="66"/>
        <v>0.14637385055326857</v>
      </c>
      <c r="AO123" s="20">
        <f t="shared" si="66"/>
        <v>7.2547200344704521E-2</v>
      </c>
      <c r="AP123" s="20">
        <f t="shared" si="66"/>
        <v>5.5690215613626304E-2</v>
      </c>
      <c r="AQ123" s="20">
        <f t="shared" si="66"/>
        <v>2.9006477786137186E-2</v>
      </c>
      <c r="AR123" s="20">
        <f t="shared" si="66"/>
        <v>1.8513528273290225E-2</v>
      </c>
      <c r="AS123" s="19"/>
      <c r="AU123" s="83" t="s">
        <v>6</v>
      </c>
      <c r="AV123" s="21">
        <f t="shared" si="67"/>
        <v>21.065917164001853</v>
      </c>
      <c r="AW123" s="21">
        <f t="shared" si="67"/>
        <v>32.60675958056072</v>
      </c>
      <c r="AX123" s="21">
        <f t="shared" si="67"/>
        <v>72.524295183721478</v>
      </c>
      <c r="AY123" s="22">
        <f t="shared" si="67"/>
        <v>89.278795140401002</v>
      </c>
      <c r="AZ123" s="22">
        <f t="shared" si="67"/>
        <v>102.34687615785795</v>
      </c>
      <c r="BA123" s="22">
        <f t="shared" si="67"/>
        <v>109.77185548713673</v>
      </c>
      <c r="BB123" s="22">
        <f t="shared" si="67"/>
        <v>115.8850737875232</v>
      </c>
      <c r="BC123" s="22">
        <f t="shared" si="67"/>
        <v>119.24649160608587</v>
      </c>
      <c r="BD123" s="22">
        <f t="shared" si="67"/>
        <v>121.4541648999258</v>
      </c>
    </row>
    <row r="124" spans="2:56" ht="4" customHeight="1" x14ac:dyDescent="0.25"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  <c r="R124" s="53"/>
      <c r="S124" s="53"/>
      <c r="T124" s="53"/>
      <c r="U124" s="53"/>
      <c r="V124" s="53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3"/>
      <c r="AN124" s="53"/>
      <c r="AO124" s="53"/>
      <c r="AP124" s="53"/>
      <c r="AQ124" s="53"/>
      <c r="AR124" s="53"/>
      <c r="AW124" s="52"/>
      <c r="AX124" s="52"/>
      <c r="AY124" s="53"/>
      <c r="AZ124" s="53"/>
      <c r="BA124" s="53"/>
      <c r="BB124" s="53"/>
      <c r="BC124" s="53"/>
      <c r="BD124" s="53"/>
    </row>
    <row r="125" spans="2:56" x14ac:dyDescent="0.25">
      <c r="B125" s="54" t="s">
        <v>66</v>
      </c>
      <c r="C125" s="54"/>
      <c r="D125" s="54"/>
      <c r="E125" s="55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U125" s="54"/>
      <c r="AV125" s="54"/>
      <c r="AW125" s="55"/>
    </row>
    <row r="126" spans="2:56" x14ac:dyDescent="0.25">
      <c r="B126" s="55"/>
      <c r="C126" s="55"/>
      <c r="D126" s="55"/>
      <c r="E126" s="55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U126" s="55"/>
      <c r="AV126" s="55"/>
      <c r="AW126" s="55"/>
    </row>
    <row r="128" spans="2:56" ht="15.5" x14ac:dyDescent="0.35">
      <c r="B128" s="101" t="s">
        <v>67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"/>
      <c r="U128" s="1"/>
      <c r="V128" s="1"/>
      <c r="Y128" s="4" t="s">
        <v>68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1"/>
      <c r="AQ128" s="1"/>
      <c r="AR128" s="1"/>
      <c r="AS128" s="1"/>
      <c r="AU128" s="4" t="s">
        <v>69</v>
      </c>
      <c r="AV128" s="4"/>
      <c r="AW128" s="4"/>
      <c r="AX128" s="4"/>
      <c r="AY128" s="4"/>
      <c r="AZ128" s="4"/>
      <c r="BA128" s="4"/>
      <c r="BB128" s="1"/>
      <c r="BC128" s="1"/>
      <c r="BD128" s="1"/>
    </row>
    <row r="129" spans="2:56" x14ac:dyDescent="0.25">
      <c r="O129" s="3"/>
      <c r="Q129" s="3" t="s">
        <v>3</v>
      </c>
      <c r="AK129" s="3"/>
      <c r="AM129" s="3" t="s">
        <v>3</v>
      </c>
      <c r="AY129" s="3" t="s">
        <v>3</v>
      </c>
    </row>
    <row r="130" spans="2:56" ht="4" customHeight="1" x14ac:dyDescent="0.35">
      <c r="B130" s="4"/>
      <c r="Y130" s="4"/>
      <c r="AU130" s="4"/>
    </row>
    <row r="131" spans="2:56" ht="13" x14ac:dyDescent="0.3">
      <c r="C131" s="5">
        <v>2009</v>
      </c>
      <c r="D131" s="5">
        <f>C131+1</f>
        <v>2010</v>
      </c>
      <c r="E131" s="5">
        <f t="shared" ref="E131:Q131" si="68">D131+1</f>
        <v>2011</v>
      </c>
      <c r="F131" s="5">
        <f t="shared" si="68"/>
        <v>2012</v>
      </c>
      <c r="G131" s="5">
        <f t="shared" si="68"/>
        <v>2013</v>
      </c>
      <c r="H131" s="5">
        <f t="shared" si="68"/>
        <v>2014</v>
      </c>
      <c r="I131" s="5">
        <f t="shared" si="68"/>
        <v>2015</v>
      </c>
      <c r="J131" s="5">
        <f t="shared" si="68"/>
        <v>2016</v>
      </c>
      <c r="K131" s="5">
        <f t="shared" si="68"/>
        <v>2017</v>
      </c>
      <c r="L131" s="5">
        <f t="shared" si="68"/>
        <v>2018</v>
      </c>
      <c r="M131" s="5">
        <f t="shared" si="68"/>
        <v>2019</v>
      </c>
      <c r="N131" s="5">
        <f t="shared" si="68"/>
        <v>2020</v>
      </c>
      <c r="O131" s="5">
        <f t="shared" si="68"/>
        <v>2021</v>
      </c>
      <c r="P131" s="5">
        <f t="shared" si="68"/>
        <v>2022</v>
      </c>
      <c r="Q131" s="6">
        <f t="shared" si="68"/>
        <v>2023</v>
      </c>
      <c r="R131" s="6">
        <f>Q131+1</f>
        <v>2024</v>
      </c>
      <c r="S131" s="6">
        <f>R131+1</f>
        <v>2025</v>
      </c>
      <c r="T131" s="6">
        <f>S131+1</f>
        <v>2026</v>
      </c>
      <c r="U131" s="6">
        <f>T131+1</f>
        <v>2027</v>
      </c>
      <c r="V131" s="6">
        <f>U131+1</f>
        <v>2028</v>
      </c>
      <c r="Z131" s="5">
        <v>2010</v>
      </c>
      <c r="AA131" s="5">
        <f t="shared" ref="AA131:AM131" si="69">Z131+1</f>
        <v>2011</v>
      </c>
      <c r="AB131" s="5">
        <f t="shared" si="69"/>
        <v>2012</v>
      </c>
      <c r="AC131" s="5">
        <f t="shared" si="69"/>
        <v>2013</v>
      </c>
      <c r="AD131" s="5">
        <f t="shared" si="69"/>
        <v>2014</v>
      </c>
      <c r="AE131" s="5">
        <f t="shared" si="69"/>
        <v>2015</v>
      </c>
      <c r="AF131" s="5">
        <f t="shared" si="69"/>
        <v>2016</v>
      </c>
      <c r="AG131" s="5">
        <f t="shared" si="69"/>
        <v>2017</v>
      </c>
      <c r="AH131" s="5">
        <f t="shared" si="69"/>
        <v>2018</v>
      </c>
      <c r="AI131" s="5">
        <f t="shared" si="69"/>
        <v>2019</v>
      </c>
      <c r="AJ131" s="5">
        <f t="shared" si="69"/>
        <v>2020</v>
      </c>
      <c r="AK131" s="5">
        <f t="shared" si="69"/>
        <v>2021</v>
      </c>
      <c r="AL131" s="5">
        <f t="shared" si="69"/>
        <v>2022</v>
      </c>
      <c r="AM131" s="6">
        <f t="shared" si="69"/>
        <v>2023</v>
      </c>
      <c r="AN131" s="6">
        <f>AM131+1</f>
        <v>2024</v>
      </c>
      <c r="AO131" s="6">
        <f>AN131+1</f>
        <v>2025</v>
      </c>
      <c r="AP131" s="6">
        <f>AO131+1</f>
        <v>2026</v>
      </c>
      <c r="AQ131" s="6">
        <f>AP131+1</f>
        <v>2027</v>
      </c>
      <c r="AR131" s="6">
        <f>AQ131+1</f>
        <v>2028</v>
      </c>
      <c r="AS131" s="7"/>
      <c r="AV131" s="5">
        <v>2020</v>
      </c>
      <c r="AW131" s="5">
        <f t="shared" ref="AW131:BD131" si="70">AV131+1</f>
        <v>2021</v>
      </c>
      <c r="AX131" s="5">
        <f t="shared" si="70"/>
        <v>2022</v>
      </c>
      <c r="AY131" s="6">
        <f t="shared" si="70"/>
        <v>2023</v>
      </c>
      <c r="AZ131" s="6">
        <f t="shared" si="70"/>
        <v>2024</v>
      </c>
      <c r="BA131" s="6">
        <f t="shared" si="70"/>
        <v>2025</v>
      </c>
      <c r="BB131" s="6">
        <f t="shared" si="70"/>
        <v>2026</v>
      </c>
      <c r="BC131" s="6">
        <f t="shared" si="70"/>
        <v>2027</v>
      </c>
      <c r="BD131" s="6">
        <f t="shared" si="70"/>
        <v>2028</v>
      </c>
    </row>
    <row r="132" spans="2:56" ht="4" customHeight="1" x14ac:dyDescent="0.25">
      <c r="Q132" s="8"/>
      <c r="R132" s="8"/>
      <c r="S132" s="8"/>
      <c r="T132" s="8"/>
      <c r="U132" s="8"/>
      <c r="V132" s="8"/>
      <c r="AM132" s="8"/>
      <c r="AN132" s="8"/>
      <c r="AO132" s="8"/>
      <c r="AP132" s="8"/>
      <c r="AQ132" s="8"/>
      <c r="AR132" s="8"/>
      <c r="AY132" s="8"/>
      <c r="AZ132" s="8"/>
      <c r="BA132" s="8"/>
      <c r="BB132" s="8"/>
      <c r="BC132" s="8"/>
      <c r="BD132" s="8"/>
    </row>
    <row r="133" spans="2:56" ht="13" x14ac:dyDescent="0.3">
      <c r="B133" s="7" t="s">
        <v>8</v>
      </c>
      <c r="C133" s="15"/>
      <c r="D133" s="15"/>
      <c r="E133" s="85">
        <v>0</v>
      </c>
      <c r="F133" s="85">
        <v>19273.774155965708</v>
      </c>
      <c r="G133" s="85">
        <v>21954.347128322195</v>
      </c>
      <c r="H133" s="85">
        <v>23208.547872690848</v>
      </c>
      <c r="I133" s="85">
        <v>25555.198840576544</v>
      </c>
      <c r="J133" s="85">
        <v>26436.199949063153</v>
      </c>
      <c r="K133" s="85">
        <v>26945.411053769643</v>
      </c>
      <c r="L133" s="85">
        <v>28574.089233505321</v>
      </c>
      <c r="M133" s="86">
        <v>28.136815999999996</v>
      </c>
      <c r="N133" s="86">
        <v>5.299958842175247</v>
      </c>
      <c r="O133" s="86">
        <v>5.1738518324297704</v>
      </c>
      <c r="P133" s="86">
        <v>17.5887698645078</v>
      </c>
      <c r="Q133" s="87">
        <v>24.296724725822603</v>
      </c>
      <c r="R133" s="87">
        <v>29.37365173537755</v>
      </c>
      <c r="S133" s="87">
        <v>32.873801175969056</v>
      </c>
      <c r="T133" s="87">
        <v>35.934847970962444</v>
      </c>
      <c r="U133" s="87">
        <v>37.872360532059318</v>
      </c>
      <c r="V133" s="87">
        <v>39.278310230134927</v>
      </c>
      <c r="Y133" s="7" t="s">
        <v>8</v>
      </c>
      <c r="Z133" s="60"/>
      <c r="AA133" s="60"/>
      <c r="AB133" s="60" t="e">
        <f t="shared" ref="AB133:AR133" si="71">F133/E133-1</f>
        <v>#DIV/0!</v>
      </c>
      <c r="AC133" s="60">
        <f t="shared" si="71"/>
        <v>0.13907877879365849</v>
      </c>
      <c r="AD133" s="60">
        <f t="shared" si="71"/>
        <v>5.7127672120601103E-2</v>
      </c>
      <c r="AE133" s="60">
        <f t="shared" si="71"/>
        <v>0.10111149481467407</v>
      </c>
      <c r="AF133" s="60">
        <f t="shared" si="71"/>
        <v>3.4474437627452836E-2</v>
      </c>
      <c r="AG133" s="11">
        <f t="shared" si="71"/>
        <v>1.9261887324488081E-2</v>
      </c>
      <c r="AH133" s="11">
        <f t="shared" si="71"/>
        <v>6.0443619749783961E-2</v>
      </c>
      <c r="AI133" s="11">
        <f t="shared" si="71"/>
        <v>-0.99901530313809594</v>
      </c>
      <c r="AJ133" s="11">
        <f t="shared" si="71"/>
        <v>-0.8116361552005299</v>
      </c>
      <c r="AK133" s="11">
        <f t="shared" si="71"/>
        <v>-2.3793960198702058E-2</v>
      </c>
      <c r="AL133" s="11">
        <f t="shared" si="71"/>
        <v>2.399550360963405</v>
      </c>
      <c r="AM133" s="12">
        <f t="shared" si="71"/>
        <v>0.38137714649679499</v>
      </c>
      <c r="AN133" s="12">
        <f t="shared" si="71"/>
        <v>0.20895520144569857</v>
      </c>
      <c r="AO133" s="12">
        <f t="shared" si="71"/>
        <v>0.11915949273599979</v>
      </c>
      <c r="AP133" s="12">
        <f t="shared" si="71"/>
        <v>9.3115085128367525E-2</v>
      </c>
      <c r="AQ133" s="12">
        <f t="shared" si="71"/>
        <v>5.3917371868736019E-2</v>
      </c>
      <c r="AR133" s="12">
        <f t="shared" si="71"/>
        <v>3.7123371195346033E-2</v>
      </c>
      <c r="AS133" s="11"/>
      <c r="AU133" s="7" t="s">
        <v>8</v>
      </c>
      <c r="AV133" s="13">
        <f t="shared" ref="AV133:BD133" si="72">100*N133/$M133</f>
        <v>18.836384479947011</v>
      </c>
      <c r="AW133" s="13">
        <f t="shared" si="72"/>
        <v>18.388192297343707</v>
      </c>
      <c r="AX133" s="13">
        <f t="shared" si="72"/>
        <v>62.511585761899291</v>
      </c>
      <c r="AY133" s="14">
        <f t="shared" si="72"/>
        <v>86.352075962762129</v>
      </c>
      <c r="AZ133" s="14">
        <f t="shared" si="72"/>
        <v>104.39579139081533</v>
      </c>
      <c r="BA133" s="14">
        <f t="shared" si="72"/>
        <v>116.83554093671815</v>
      </c>
      <c r="BB133" s="14">
        <f t="shared" si="72"/>
        <v>127.71469227705953</v>
      </c>
      <c r="BC133" s="14">
        <f t="shared" si="72"/>
        <v>134.60073283366293</v>
      </c>
      <c r="BD133" s="14">
        <f t="shared" si="72"/>
        <v>139.59756580181258</v>
      </c>
    </row>
    <row r="134" spans="2:56" ht="4" customHeight="1" x14ac:dyDescent="0.25">
      <c r="C134" s="24"/>
      <c r="D134" s="24"/>
      <c r="E134" s="88"/>
      <c r="F134" s="88"/>
      <c r="G134" s="88"/>
      <c r="H134" s="88"/>
      <c r="I134" s="88"/>
      <c r="J134" s="88"/>
      <c r="K134" s="88"/>
      <c r="L134" s="88"/>
      <c r="M134" s="89"/>
      <c r="N134" s="89"/>
      <c r="O134" s="89"/>
      <c r="P134" s="89"/>
      <c r="Q134" s="90"/>
      <c r="R134" s="90"/>
      <c r="S134" s="90"/>
      <c r="T134" s="90"/>
      <c r="U134" s="90"/>
      <c r="V134" s="90"/>
      <c r="Z134" s="24"/>
      <c r="AA134" s="24"/>
      <c r="AB134" s="24"/>
      <c r="AC134" s="24"/>
      <c r="AD134" s="24"/>
      <c r="AE134" s="24"/>
      <c r="AF134" s="24"/>
      <c r="AG134" s="26"/>
      <c r="AH134" s="26"/>
      <c r="AI134" s="26"/>
      <c r="AJ134" s="26"/>
      <c r="AK134" s="19"/>
      <c r="AL134" s="19"/>
      <c r="AM134" s="20"/>
      <c r="AN134" s="20"/>
      <c r="AO134" s="20"/>
      <c r="AP134" s="20"/>
      <c r="AQ134" s="20"/>
      <c r="AR134" s="20"/>
      <c r="AS134" s="19"/>
      <c r="AV134" s="24"/>
      <c r="AW134" s="24"/>
      <c r="AX134" s="24"/>
      <c r="AY134" s="25"/>
      <c r="AZ134" s="25"/>
      <c r="BA134" s="25"/>
      <c r="BB134" s="25"/>
      <c r="BC134" s="25"/>
      <c r="BD134" s="25"/>
    </row>
    <row r="135" spans="2:56" ht="13" x14ac:dyDescent="0.3">
      <c r="B135" s="28" t="s">
        <v>51</v>
      </c>
      <c r="C135" s="24"/>
      <c r="D135" s="24"/>
      <c r="E135" s="88">
        <v>0</v>
      </c>
      <c r="F135" s="88">
        <v>1940.1891186982798</v>
      </c>
      <c r="G135" s="88">
        <v>2441.0825304900604</v>
      </c>
      <c r="H135" s="88">
        <v>2840.8318194859944</v>
      </c>
      <c r="I135" s="88">
        <v>2853.8141891830842</v>
      </c>
      <c r="J135" s="88">
        <v>3291.2061683313036</v>
      </c>
      <c r="K135" s="88">
        <v>3097.1598120387539</v>
      </c>
      <c r="L135" s="88">
        <v>3020.1992191911863</v>
      </c>
      <c r="M135" s="89">
        <v>2.6930253530120156</v>
      </c>
      <c r="N135" s="89">
        <v>0.45238248365378159</v>
      </c>
      <c r="O135" s="89">
        <v>0.11814906591164698</v>
      </c>
      <c r="P135" s="89">
        <v>0.45555550890199686</v>
      </c>
      <c r="Q135" s="90">
        <v>1.2779855613515252</v>
      </c>
      <c r="R135" s="90">
        <v>2.1760708689436821</v>
      </c>
      <c r="S135" s="90">
        <v>2.7397596156010016</v>
      </c>
      <c r="T135" s="90">
        <v>3.1802531302584249</v>
      </c>
      <c r="U135" s="90">
        <v>3.3288251824167014</v>
      </c>
      <c r="V135" s="90">
        <v>3.4774220780693197</v>
      </c>
      <c r="Y135" s="28" t="s">
        <v>51</v>
      </c>
      <c r="Z135" s="23"/>
      <c r="AA135" s="23"/>
      <c r="AB135" s="23" t="e">
        <f t="shared" ref="AB135:AQ151" si="73">F135/E135-1</f>
        <v>#DIV/0!</v>
      </c>
      <c r="AC135" s="23">
        <f t="shared" si="73"/>
        <v>0.2581673131575144</v>
      </c>
      <c r="AD135" s="23">
        <f t="shared" si="73"/>
        <v>0.16375902248404617</v>
      </c>
      <c r="AE135" s="23">
        <f t="shared" si="73"/>
        <v>4.5699184330589837E-3</v>
      </c>
      <c r="AF135" s="23">
        <f t="shared" si="73"/>
        <v>0.15326575248174246</v>
      </c>
      <c r="AG135" s="19">
        <f t="shared" si="73"/>
        <v>-5.8959040050333367E-2</v>
      </c>
      <c r="AH135" s="19">
        <f t="shared" si="73"/>
        <v>-2.4848763873410507E-2</v>
      </c>
      <c r="AI135" s="19">
        <f t="shared" si="73"/>
        <v>-0.99910832857120824</v>
      </c>
      <c r="AJ135" s="19">
        <f t="shared" si="73"/>
        <v>-0.83201699785417382</v>
      </c>
      <c r="AK135" s="19">
        <f t="shared" si="73"/>
        <v>-0.73882926465811372</v>
      </c>
      <c r="AL135" s="19">
        <f t="shared" si="73"/>
        <v>2.8557690269228679</v>
      </c>
      <c r="AM135" s="20">
        <f t="shared" si="73"/>
        <v>1.8053344463593279</v>
      </c>
      <c r="AN135" s="20">
        <f t="shared" si="73"/>
        <v>0.70273509713395566</v>
      </c>
      <c r="AO135" s="20">
        <f t="shared" si="73"/>
        <v>0.25903970072948401</v>
      </c>
      <c r="AP135" s="20">
        <f t="shared" si="73"/>
        <v>0.16077816175883575</v>
      </c>
      <c r="AQ135" s="20">
        <f t="shared" si="73"/>
        <v>4.6717052408404847E-2</v>
      </c>
      <c r="AR135" s="20">
        <f t="shared" ref="AQ135:AR151" si="74">V135/U135-1</f>
        <v>4.4639441096975263E-2</v>
      </c>
      <c r="AS135" s="19"/>
      <c r="AU135" s="28" t="s">
        <v>51</v>
      </c>
      <c r="AV135" s="21">
        <f t="shared" ref="AV135:BD151" si="75">100*N135/$M135</f>
        <v>16.798300214582614</v>
      </c>
      <c r="AW135" s="21">
        <f t="shared" si="75"/>
        <v>4.3872244195363068</v>
      </c>
      <c r="AX135" s="21">
        <f t="shared" si="75"/>
        <v>16.916124031007747</v>
      </c>
      <c r="AY135" s="22">
        <f t="shared" si="75"/>
        <v>47.455385443072849</v>
      </c>
      <c r="AZ135" s="22">
        <f t="shared" si="75"/>
        <v>80.803950341939938</v>
      </c>
      <c r="BA135" s="22">
        <f t="shared" si="75"/>
        <v>101.73538145627614</v>
      </c>
      <c r="BB135" s="22">
        <f t="shared" si="75"/>
        <v>118.09220907265016</v>
      </c>
      <c r="BC135" s="22">
        <f t="shared" si="75"/>
        <v>123.60912899292148</v>
      </c>
      <c r="BD135" s="22">
        <f t="shared" si="75"/>
        <v>129.1269714256494</v>
      </c>
    </row>
    <row r="136" spans="2:56" ht="13" x14ac:dyDescent="0.3">
      <c r="B136" s="28" t="s">
        <v>52</v>
      </c>
      <c r="C136" s="24"/>
      <c r="D136" s="24"/>
      <c r="E136" s="88">
        <v>0</v>
      </c>
      <c r="F136" s="88">
        <v>433.91409452552824</v>
      </c>
      <c r="G136" s="88">
        <v>538.38734718206842</v>
      </c>
      <c r="H136" s="88">
        <v>557.78740842822958</v>
      </c>
      <c r="I136" s="88">
        <v>792.66917016925777</v>
      </c>
      <c r="J136" s="88">
        <v>824.43935166670576</v>
      </c>
      <c r="K136" s="88">
        <v>966.52716012692235</v>
      </c>
      <c r="L136" s="88">
        <v>1210.4610992795324</v>
      </c>
      <c r="M136" s="89">
        <v>1.3212902401779729</v>
      </c>
      <c r="N136" s="89">
        <v>0.2954625835724447</v>
      </c>
      <c r="O136" s="89">
        <v>0.24045159450261908</v>
      </c>
      <c r="P136" s="89">
        <v>1.1035160876608361</v>
      </c>
      <c r="Q136" s="90">
        <v>1.5957813205909956</v>
      </c>
      <c r="R136" s="90">
        <v>1.8090577994901387</v>
      </c>
      <c r="S136" s="90">
        <v>1.9614613854384655</v>
      </c>
      <c r="T136" s="90">
        <v>2.0917718700976939</v>
      </c>
      <c r="U136" s="90">
        <v>2.193180208576039</v>
      </c>
      <c r="V136" s="90">
        <v>2.2485733057706438</v>
      </c>
      <c r="Y136" s="28" t="s">
        <v>52</v>
      </c>
      <c r="Z136" s="23"/>
      <c r="AA136" s="23"/>
      <c r="AB136" s="23" t="e">
        <f t="shared" si="73"/>
        <v>#DIV/0!</v>
      </c>
      <c r="AC136" s="23">
        <f t="shared" si="73"/>
        <v>0.24076943794780048</v>
      </c>
      <c r="AD136" s="23">
        <f t="shared" si="73"/>
        <v>3.6033650024840824E-2</v>
      </c>
      <c r="AE136" s="23">
        <f t="shared" si="73"/>
        <v>0.42109548941395714</v>
      </c>
      <c r="AF136" s="23">
        <f t="shared" si="73"/>
        <v>4.0080001459706249E-2</v>
      </c>
      <c r="AG136" s="19">
        <f t="shared" si="73"/>
        <v>0.17234476759626838</v>
      </c>
      <c r="AH136" s="19">
        <f t="shared" si="73"/>
        <v>0.25238187731897477</v>
      </c>
      <c r="AI136" s="19">
        <f t="shared" si="73"/>
        <v>-0.9989084405595815</v>
      </c>
      <c r="AJ136" s="19">
        <f t="shared" si="73"/>
        <v>-0.7763832846198524</v>
      </c>
      <c r="AK136" s="19">
        <f t="shared" si="73"/>
        <v>-0.18618597456465225</v>
      </c>
      <c r="AL136" s="19">
        <f t="shared" si="73"/>
        <v>3.589348180216855</v>
      </c>
      <c r="AM136" s="20">
        <f t="shared" si="73"/>
        <v>0.44608795325642459</v>
      </c>
      <c r="AN136" s="20">
        <f t="shared" si="73"/>
        <v>0.13365019138095713</v>
      </c>
      <c r="AO136" s="20">
        <f t="shared" si="73"/>
        <v>8.4244730041947768E-2</v>
      </c>
      <c r="AP136" s="20">
        <f t="shared" si="73"/>
        <v>6.6435406593588819E-2</v>
      </c>
      <c r="AQ136" s="20">
        <f t="shared" si="74"/>
        <v>4.8479635818799327E-2</v>
      </c>
      <c r="AR136" s="20">
        <f t="shared" si="74"/>
        <v>2.5256974770244689E-2</v>
      </c>
      <c r="AS136" s="19"/>
      <c r="AU136" s="28" t="s">
        <v>52</v>
      </c>
      <c r="AV136" s="21">
        <f t="shared" si="75"/>
        <v>22.361671538014765</v>
      </c>
      <c r="AW136" s="21">
        <f t="shared" si="75"/>
        <v>18.198241929814838</v>
      </c>
      <c r="AX136" s="21">
        <f t="shared" si="75"/>
        <v>83.518068483741814</v>
      </c>
      <c r="AY136" s="22">
        <f t="shared" si="75"/>
        <v>120.7744727135841</v>
      </c>
      <c r="AZ136" s="22">
        <f t="shared" si="75"/>
        <v>136.91600410568878</v>
      </c>
      <c r="BA136" s="22">
        <f t="shared" si="75"/>
        <v>148.45045590999476</v>
      </c>
      <c r="BB136" s="22">
        <f t="shared" si="75"/>
        <v>158.31282230737889</v>
      </c>
      <c r="BC136" s="22">
        <f t="shared" si="75"/>
        <v>165.98777027828692</v>
      </c>
      <c r="BD136" s="22">
        <f t="shared" si="75"/>
        <v>170.18011920437476</v>
      </c>
    </row>
    <row r="137" spans="2:56" ht="13" x14ac:dyDescent="0.3">
      <c r="B137" s="28" t="s">
        <v>53</v>
      </c>
      <c r="C137" s="24"/>
      <c r="D137" s="24"/>
      <c r="E137" s="88">
        <v>0</v>
      </c>
      <c r="F137" s="88">
        <v>1178.7782044748444</v>
      </c>
      <c r="G137" s="88">
        <v>1233.5835225995431</v>
      </c>
      <c r="H137" s="88">
        <v>1357.3375969718923</v>
      </c>
      <c r="I137" s="88">
        <v>1569.3765623528827</v>
      </c>
      <c r="J137" s="88">
        <v>1378.8985082688023</v>
      </c>
      <c r="K137" s="88">
        <v>1374.9613764476155</v>
      </c>
      <c r="L137" s="88">
        <v>1400.1368305246301</v>
      </c>
      <c r="M137" s="89">
        <v>1.3783334371876492</v>
      </c>
      <c r="N137" s="89">
        <v>0.26810487540787586</v>
      </c>
      <c r="O137" s="89">
        <v>7.1734000708579368E-2</v>
      </c>
      <c r="P137" s="89">
        <v>0.36429536215150898</v>
      </c>
      <c r="Q137" s="90">
        <v>0.90035677340352072</v>
      </c>
      <c r="R137" s="90">
        <v>1.4673593361927026</v>
      </c>
      <c r="S137" s="90">
        <v>1.643230421974462</v>
      </c>
      <c r="T137" s="90">
        <v>1.7976970431111932</v>
      </c>
      <c r="U137" s="90">
        <v>1.9220538424579119</v>
      </c>
      <c r="V137" s="90">
        <v>2.0123752010647715</v>
      </c>
      <c r="Y137" s="28" t="s">
        <v>53</v>
      </c>
      <c r="Z137" s="23"/>
      <c r="AA137" s="23"/>
      <c r="AB137" s="23" t="e">
        <f t="shared" si="73"/>
        <v>#DIV/0!</v>
      </c>
      <c r="AC137" s="23">
        <f t="shared" si="73"/>
        <v>4.6493324967028071E-2</v>
      </c>
      <c r="AD137" s="23">
        <f t="shared" si="73"/>
        <v>0.10032079069243793</v>
      </c>
      <c r="AE137" s="23">
        <f t="shared" si="73"/>
        <v>0.15621682170598672</v>
      </c>
      <c r="AF137" s="23">
        <f t="shared" si="73"/>
        <v>-0.12137179734512338</v>
      </c>
      <c r="AG137" s="19">
        <f t="shared" si="73"/>
        <v>-2.8552731021007638E-3</v>
      </c>
      <c r="AH137" s="19">
        <f t="shared" si="73"/>
        <v>1.8309935470375516E-2</v>
      </c>
      <c r="AI137" s="19">
        <f t="shared" si="73"/>
        <v>-0.99901557233040483</v>
      </c>
      <c r="AJ137" s="19">
        <f t="shared" si="73"/>
        <v>-0.80548619936630361</v>
      </c>
      <c r="AK137" s="19">
        <f t="shared" si="73"/>
        <v>-0.73244052127195258</v>
      </c>
      <c r="AL137" s="19">
        <f t="shared" si="73"/>
        <v>4.078419697117762</v>
      </c>
      <c r="AM137" s="20">
        <f t="shared" si="73"/>
        <v>1.4715021571673645</v>
      </c>
      <c r="AN137" s="20">
        <f t="shared" si="73"/>
        <v>0.62975320399468293</v>
      </c>
      <c r="AO137" s="20">
        <f t="shared" si="73"/>
        <v>0.11985549922494432</v>
      </c>
      <c r="AP137" s="20">
        <f t="shared" si="73"/>
        <v>9.4001802225112341E-2</v>
      </c>
      <c r="AQ137" s="20">
        <f t="shared" si="74"/>
        <v>6.917561544825146E-2</v>
      </c>
      <c r="AR137" s="20">
        <f t="shared" si="74"/>
        <v>4.6992106366467334E-2</v>
      </c>
      <c r="AS137" s="19"/>
      <c r="AU137" s="28" t="s">
        <v>53</v>
      </c>
      <c r="AV137" s="21">
        <f t="shared" si="75"/>
        <v>19.451380063369637</v>
      </c>
      <c r="AW137" s="21">
        <f t="shared" si="75"/>
        <v>5.2044011102963141</v>
      </c>
      <c r="AX137" s="21">
        <f t="shared" si="75"/>
        <v>26.430133110230354</v>
      </c>
      <c r="AY137" s="22">
        <f t="shared" si="75"/>
        <v>65.322130996154897</v>
      </c>
      <c r="AZ137" s="22">
        <f t="shared" si="75"/>
        <v>106.45895228274385</v>
      </c>
      <c r="BA137" s="22">
        <f t="shared" si="75"/>
        <v>119.21864315555665</v>
      </c>
      <c r="BB137" s="22">
        <f t="shared" si="75"/>
        <v>130.4254104710115</v>
      </c>
      <c r="BC137" s="22">
        <f t="shared" si="75"/>
        <v>139.44766851043457</v>
      </c>
      <c r="BD137" s="22">
        <f t="shared" si="75"/>
        <v>146.0006081816328</v>
      </c>
    </row>
    <row r="138" spans="2:56" ht="13" x14ac:dyDescent="0.3">
      <c r="B138" s="28" t="s">
        <v>54</v>
      </c>
      <c r="C138" s="24"/>
      <c r="D138" s="24"/>
      <c r="E138" s="88">
        <v>0</v>
      </c>
      <c r="F138" s="88">
        <v>1019.2238961960356</v>
      </c>
      <c r="G138" s="88">
        <v>1161.9588239842597</v>
      </c>
      <c r="H138" s="88">
        <v>1153.279789375528</v>
      </c>
      <c r="I138" s="88">
        <v>1150.481318155169</v>
      </c>
      <c r="J138" s="88">
        <v>1227.5768501174846</v>
      </c>
      <c r="K138" s="88">
        <v>1396.3135725543268</v>
      </c>
      <c r="L138" s="88">
        <v>1349.9331339871774</v>
      </c>
      <c r="M138" s="89">
        <v>1.1674272558857146</v>
      </c>
      <c r="N138" s="89">
        <v>0.26842360284153904</v>
      </c>
      <c r="O138" s="89">
        <v>9.6428181225371473E-2</v>
      </c>
      <c r="P138" s="89">
        <v>0.60332038817546996</v>
      </c>
      <c r="Q138" s="90">
        <v>0.95760186351776766</v>
      </c>
      <c r="R138" s="90">
        <v>1.2323559990742414</v>
      </c>
      <c r="S138" s="90">
        <v>1.3750654782167406</v>
      </c>
      <c r="T138" s="90">
        <v>1.534144160777182</v>
      </c>
      <c r="U138" s="90">
        <v>1.6570565790219887</v>
      </c>
      <c r="V138" s="90">
        <v>1.7518126841375603</v>
      </c>
      <c r="Y138" s="28" t="s">
        <v>54</v>
      </c>
      <c r="Z138" s="23"/>
      <c r="AA138" s="23"/>
      <c r="AB138" s="23" t="e">
        <f t="shared" si="73"/>
        <v>#DIV/0!</v>
      </c>
      <c r="AC138" s="23">
        <f t="shared" si="73"/>
        <v>0.14004276030118779</v>
      </c>
      <c r="AD138" s="23">
        <f t="shared" si="73"/>
        <v>-7.4693133952646873E-3</v>
      </c>
      <c r="AE138" s="23">
        <f t="shared" si="73"/>
        <v>-2.4265327860070185E-3</v>
      </c>
      <c r="AF138" s="23">
        <f t="shared" si="73"/>
        <v>6.7011546163948665E-2</v>
      </c>
      <c r="AG138" s="19">
        <f t="shared" si="73"/>
        <v>0.13745511934400967</v>
      </c>
      <c r="AH138" s="19">
        <f t="shared" si="73"/>
        <v>-3.3216348733403844E-2</v>
      </c>
      <c r="AI138" s="19">
        <f t="shared" si="73"/>
        <v>-0.99913519623565528</v>
      </c>
      <c r="AJ138" s="19">
        <f t="shared" si="73"/>
        <v>-0.7700725235870145</v>
      </c>
      <c r="AK138" s="19">
        <f t="shared" si="73"/>
        <v>-0.64076116926909443</v>
      </c>
      <c r="AL138" s="19">
        <f t="shared" si="73"/>
        <v>5.2566811953591914</v>
      </c>
      <c r="AM138" s="20">
        <f t="shared" si="73"/>
        <v>0.58721946462591346</v>
      </c>
      <c r="AN138" s="20">
        <f t="shared" si="73"/>
        <v>0.28691896499361391</v>
      </c>
      <c r="AO138" s="20">
        <f t="shared" si="73"/>
        <v>0.11580215396338733</v>
      </c>
      <c r="AP138" s="20">
        <f t="shared" si="73"/>
        <v>0.11568807819009685</v>
      </c>
      <c r="AQ138" s="20">
        <f t="shared" si="74"/>
        <v>8.0117906378850634E-2</v>
      </c>
      <c r="AR138" s="20">
        <f t="shared" si="74"/>
        <v>5.7183385477095561E-2</v>
      </c>
      <c r="AS138" s="19"/>
      <c r="AU138" s="28" t="s">
        <v>54</v>
      </c>
      <c r="AV138" s="21">
        <f t="shared" si="75"/>
        <v>22.99274764129855</v>
      </c>
      <c r="AW138" s="21">
        <f t="shared" si="75"/>
        <v>8.2598877779508779</v>
      </c>
      <c r="AX138" s="21">
        <f t="shared" si="75"/>
        <v>51.679484536082484</v>
      </c>
      <c r="AY138" s="22">
        <f t="shared" si="75"/>
        <v>82.026683777504005</v>
      </c>
      <c r="AZ138" s="22">
        <f t="shared" si="75"/>
        <v>105.56169498880392</v>
      </c>
      <c r="BA138" s="22">
        <f t="shared" si="75"/>
        <v>117.78596664453352</v>
      </c>
      <c r="BB138" s="22">
        <f t="shared" si="75"/>
        <v>131.41239876340245</v>
      </c>
      <c r="BC138" s="22">
        <f t="shared" si="75"/>
        <v>141.94088502454892</v>
      </c>
      <c r="BD138" s="22">
        <f t="shared" si="75"/>
        <v>150.05754536786782</v>
      </c>
    </row>
    <row r="139" spans="2:56" ht="13" x14ac:dyDescent="0.3">
      <c r="B139" s="28" t="s">
        <v>55</v>
      </c>
      <c r="C139" s="24"/>
      <c r="D139" s="24"/>
      <c r="E139" s="88">
        <v>0</v>
      </c>
      <c r="F139" s="88">
        <v>1111.6970573725914</v>
      </c>
      <c r="G139" s="88">
        <v>1337.6089532030126</v>
      </c>
      <c r="H139" s="88">
        <v>1229.7670859399516</v>
      </c>
      <c r="I139" s="88">
        <v>1375.5628744990004</v>
      </c>
      <c r="J139" s="88">
        <v>1235.6838837022146</v>
      </c>
      <c r="K139" s="88">
        <v>1237.0912781487873</v>
      </c>
      <c r="L139" s="88">
        <v>1278.8955784246145</v>
      </c>
      <c r="M139" s="89">
        <v>1.2620906405086787</v>
      </c>
      <c r="N139" s="89">
        <v>0.19389968348490796</v>
      </c>
      <c r="O139" s="89">
        <v>4.2202771647510039E-2</v>
      </c>
      <c r="P139" s="89">
        <v>0.58492804283067501</v>
      </c>
      <c r="Q139" s="90">
        <v>0.90567107258968904</v>
      </c>
      <c r="R139" s="90">
        <v>1.2967259005275573</v>
      </c>
      <c r="S139" s="90">
        <v>1.5504591461666053</v>
      </c>
      <c r="T139" s="90">
        <v>1.7076121449305606</v>
      </c>
      <c r="U139" s="90">
        <v>1.8336592985228801</v>
      </c>
      <c r="V139" s="90">
        <v>1.9019971286384103</v>
      </c>
      <c r="Y139" s="28" t="s">
        <v>55</v>
      </c>
      <c r="Z139" s="23"/>
      <c r="AA139" s="23"/>
      <c r="AB139" s="23" t="e">
        <f t="shared" si="73"/>
        <v>#DIV/0!</v>
      </c>
      <c r="AC139" s="23">
        <f t="shared" si="73"/>
        <v>0.20321354125407698</v>
      </c>
      <c r="AD139" s="23">
        <f t="shared" si="73"/>
        <v>-8.0622865901745722E-2</v>
      </c>
      <c r="AE139" s="23">
        <f t="shared" si="73"/>
        <v>0.11855561124211755</v>
      </c>
      <c r="AF139" s="23">
        <f t="shared" si="73"/>
        <v>-0.10168854756837753</v>
      </c>
      <c r="AG139" s="19">
        <f t="shared" si="73"/>
        <v>1.13895994366775E-3</v>
      </c>
      <c r="AH139" s="19">
        <f t="shared" si="73"/>
        <v>3.379241371613606E-2</v>
      </c>
      <c r="AI139" s="19">
        <f t="shared" si="73"/>
        <v>-0.99901314019549325</v>
      </c>
      <c r="AJ139" s="19">
        <f t="shared" si="73"/>
        <v>-0.84636627730100455</v>
      </c>
      <c r="AK139" s="19">
        <f t="shared" si="73"/>
        <v>-0.78234739279089716</v>
      </c>
      <c r="AL139" s="19">
        <f t="shared" si="73"/>
        <v>12.859943790331263</v>
      </c>
      <c r="AM139" s="20">
        <f t="shared" si="73"/>
        <v>0.54834613195637583</v>
      </c>
      <c r="AN139" s="20">
        <f t="shared" si="73"/>
        <v>0.43178460676642838</v>
      </c>
      <c r="AO139" s="20">
        <f t="shared" si="73"/>
        <v>0.19567222767419046</v>
      </c>
      <c r="AP139" s="20">
        <f t="shared" si="73"/>
        <v>0.10135900655783447</v>
      </c>
      <c r="AQ139" s="20">
        <f t="shared" si="74"/>
        <v>7.3814861276619181E-2</v>
      </c>
      <c r="AR139" s="20">
        <f t="shared" si="74"/>
        <v>3.7268553744188138E-2</v>
      </c>
      <c r="AS139" s="19"/>
      <c r="AU139" s="28" t="s">
        <v>55</v>
      </c>
      <c r="AV139" s="21">
        <f t="shared" si="75"/>
        <v>15.36337226989955</v>
      </c>
      <c r="AW139" s="21">
        <f t="shared" si="75"/>
        <v>3.3438780300676698</v>
      </c>
      <c r="AX139" s="21">
        <f t="shared" si="75"/>
        <v>46.34596153846153</v>
      </c>
      <c r="AY139" s="22">
        <f t="shared" si="75"/>
        <v>71.75959027987588</v>
      </c>
      <c r="AZ139" s="22">
        <f t="shared" si="75"/>
        <v>102.74427675059211</v>
      </c>
      <c r="BA139" s="22">
        <f t="shared" si="75"/>
        <v>122.84847826315401</v>
      </c>
      <c r="BB139" s="22">
        <f t="shared" si="75"/>
        <v>135.30027797704901</v>
      </c>
      <c r="BC139" s="22">
        <f t="shared" si="75"/>
        <v>145.28744922661292</v>
      </c>
      <c r="BD139" s="22">
        <f t="shared" si="75"/>
        <v>150.70210233647092</v>
      </c>
    </row>
    <row r="140" spans="2:56" ht="13" x14ac:dyDescent="0.3">
      <c r="B140" s="28" t="s">
        <v>56</v>
      </c>
      <c r="C140" s="24"/>
      <c r="D140" s="24"/>
      <c r="E140" s="88">
        <v>0</v>
      </c>
      <c r="F140" s="88">
        <v>1068.4684635913291</v>
      </c>
      <c r="G140" s="88">
        <v>1096.1120807592499</v>
      </c>
      <c r="H140" s="88">
        <v>1058.9648196235664</v>
      </c>
      <c r="I140" s="88">
        <v>1450.8119973396258</v>
      </c>
      <c r="J140" s="88">
        <v>1386.7643233791109</v>
      </c>
      <c r="K140" s="88">
        <v>1335.7541046667284</v>
      </c>
      <c r="L140" s="88">
        <v>1534.299881346323</v>
      </c>
      <c r="M140" s="89">
        <v>1.4205195808850049</v>
      </c>
      <c r="N140" s="89">
        <v>0.22871347610914025</v>
      </c>
      <c r="O140" s="89">
        <v>0.15345484105089871</v>
      </c>
      <c r="P140" s="89">
        <v>1.2175204654000789</v>
      </c>
      <c r="Q140" s="90">
        <v>1.351003866326506</v>
      </c>
      <c r="R140" s="90">
        <v>1.515399809101192</v>
      </c>
      <c r="S140" s="90">
        <v>1.6865957873985733</v>
      </c>
      <c r="T140" s="90">
        <v>1.8054773700291504</v>
      </c>
      <c r="U140" s="90">
        <v>1.9192187151175915</v>
      </c>
      <c r="V140" s="90">
        <v>2.0123660307314561</v>
      </c>
      <c r="Y140" s="28" t="s">
        <v>56</v>
      </c>
      <c r="Z140" s="23"/>
      <c r="AA140" s="23"/>
      <c r="AB140" s="23" t="e">
        <f t="shared" si="73"/>
        <v>#DIV/0!</v>
      </c>
      <c r="AC140" s="23">
        <f t="shared" si="73"/>
        <v>2.5872188192626044E-2</v>
      </c>
      <c r="AD140" s="23">
        <f t="shared" si="73"/>
        <v>-3.3890020726669245E-2</v>
      </c>
      <c r="AE140" s="23">
        <f t="shared" si="73"/>
        <v>0.37002851318077834</v>
      </c>
      <c r="AF140" s="23">
        <f t="shared" si="73"/>
        <v>-4.4146087899714082E-2</v>
      </c>
      <c r="AG140" s="19">
        <f t="shared" si="73"/>
        <v>-3.6783624911900348E-2</v>
      </c>
      <c r="AH140" s="19">
        <f t="shared" si="73"/>
        <v>0.14863946589116561</v>
      </c>
      <c r="AI140" s="19">
        <f t="shared" si="73"/>
        <v>-0.99907415779786246</v>
      </c>
      <c r="AJ140" s="19">
        <f t="shared" si="73"/>
        <v>-0.83899308451162047</v>
      </c>
      <c r="AK140" s="19">
        <f t="shared" si="73"/>
        <v>-0.3290520363667977</v>
      </c>
      <c r="AL140" s="19">
        <f t="shared" si="73"/>
        <v>6.9340635789798597</v>
      </c>
      <c r="AM140" s="20">
        <f t="shared" si="73"/>
        <v>0.10963544738655728</v>
      </c>
      <c r="AN140" s="20">
        <f t="shared" si="73"/>
        <v>0.12168428741931914</v>
      </c>
      <c r="AO140" s="20">
        <f t="shared" si="73"/>
        <v>0.11297083269326813</v>
      </c>
      <c r="AP140" s="20">
        <f t="shared" si="73"/>
        <v>7.0486113815060314E-2</v>
      </c>
      <c r="AQ140" s="20">
        <f t="shared" si="74"/>
        <v>6.2997934494523511E-2</v>
      </c>
      <c r="AR140" s="20">
        <f t="shared" si="74"/>
        <v>4.8533976289490965E-2</v>
      </c>
      <c r="AS140" s="19"/>
      <c r="AU140" s="28" t="s">
        <v>56</v>
      </c>
      <c r="AV140" s="21">
        <f t="shared" si="75"/>
        <v>16.100691548837951</v>
      </c>
      <c r="AW140" s="21">
        <f t="shared" si="75"/>
        <v>10.802726207779132</v>
      </c>
      <c r="AX140" s="21">
        <f t="shared" si="75"/>
        <v>85.709516558831623</v>
      </c>
      <c r="AY140" s="22">
        <f t="shared" si="75"/>
        <v>95.106317752044689</v>
      </c>
      <c r="AZ140" s="22">
        <f t="shared" si="75"/>
        <v>106.67926225677758</v>
      </c>
      <c r="BA140" s="22">
        <f t="shared" si="75"/>
        <v>118.73090734502927</v>
      </c>
      <c r="BB140" s="22">
        <f t="shared" si="75"/>
        <v>127.0997875935164</v>
      </c>
      <c r="BC140" s="22">
        <f t="shared" si="75"/>
        <v>135.10681168660059</v>
      </c>
      <c r="BD140" s="22">
        <f t="shared" si="75"/>
        <v>141.66408248154679</v>
      </c>
    </row>
    <row r="141" spans="2:56" ht="13" x14ac:dyDescent="0.3">
      <c r="B141" s="28" t="s">
        <v>57</v>
      </c>
      <c r="C141" s="24"/>
      <c r="D141" s="24"/>
      <c r="E141" s="88">
        <v>0</v>
      </c>
      <c r="F141" s="88">
        <v>838.86577526046733</v>
      </c>
      <c r="G141" s="88">
        <v>872.95095977984033</v>
      </c>
      <c r="H141" s="88">
        <v>942.62586207879099</v>
      </c>
      <c r="I141" s="88">
        <v>1090.6885618367337</v>
      </c>
      <c r="J141" s="88">
        <v>935.93203970856962</v>
      </c>
      <c r="K141" s="88">
        <v>1054.4214968110721</v>
      </c>
      <c r="L141" s="88">
        <v>1073.0978358814707</v>
      </c>
      <c r="M141" s="89">
        <v>0.97679313975543314</v>
      </c>
      <c r="N141" s="89">
        <v>0.12458490073240007</v>
      </c>
      <c r="O141" s="89">
        <v>8.553238721907494E-2</v>
      </c>
      <c r="P141" s="89">
        <v>0.81595909394781418</v>
      </c>
      <c r="Q141" s="90">
        <v>0.95700168047190193</v>
      </c>
      <c r="R141" s="90">
        <v>1.0955015915940685</v>
      </c>
      <c r="S141" s="90">
        <v>1.1527876985052847</v>
      </c>
      <c r="T141" s="90">
        <v>1.200506885314379</v>
      </c>
      <c r="U141" s="90">
        <v>1.2673945017327599</v>
      </c>
      <c r="V141" s="90">
        <v>1.3005179310479373</v>
      </c>
      <c r="Y141" s="28" t="s">
        <v>57</v>
      </c>
      <c r="Z141" s="23"/>
      <c r="AA141" s="23"/>
      <c r="AB141" s="23" t="e">
        <f t="shared" si="73"/>
        <v>#DIV/0!</v>
      </c>
      <c r="AC141" s="23">
        <f t="shared" si="73"/>
        <v>4.0632465317576694E-2</v>
      </c>
      <c r="AD141" s="23">
        <f t="shared" si="73"/>
        <v>7.9815368227011074E-2</v>
      </c>
      <c r="AE141" s="23">
        <f t="shared" si="73"/>
        <v>0.15707472679713796</v>
      </c>
      <c r="AF141" s="23">
        <f t="shared" si="73"/>
        <v>-0.14188882834486871</v>
      </c>
      <c r="AG141" s="19">
        <f t="shared" si="73"/>
        <v>0.12660049242399873</v>
      </c>
      <c r="AH141" s="19">
        <f t="shared" si="73"/>
        <v>1.7712403556720213E-2</v>
      </c>
      <c r="AI141" s="19">
        <f t="shared" si="73"/>
        <v>-0.99908974456280297</v>
      </c>
      <c r="AJ141" s="19">
        <f t="shared" si="73"/>
        <v>-0.87245518456078297</v>
      </c>
      <c r="AK141" s="19">
        <f t="shared" si="73"/>
        <v>-0.31346104771722927</v>
      </c>
      <c r="AL141" s="19">
        <f t="shared" si="73"/>
        <v>8.5397675719945738</v>
      </c>
      <c r="AM141" s="20">
        <f t="shared" si="73"/>
        <v>0.1728549722286794</v>
      </c>
      <c r="AN141" s="20">
        <f t="shared" si="73"/>
        <v>0.14472274599755308</v>
      </c>
      <c r="AO141" s="20">
        <f t="shared" si="73"/>
        <v>5.2292125680857282E-2</v>
      </c>
      <c r="AP141" s="20">
        <f t="shared" si="73"/>
        <v>4.139460099285186E-2</v>
      </c>
      <c r="AQ141" s="20">
        <f t="shared" si="74"/>
        <v>5.5716145602001221E-2</v>
      </c>
      <c r="AR141" s="20">
        <f t="shared" si="74"/>
        <v>2.6135058397280142E-2</v>
      </c>
      <c r="AS141" s="19"/>
      <c r="AU141" s="28" t="s">
        <v>57</v>
      </c>
      <c r="AV141" s="21">
        <f t="shared" si="75"/>
        <v>12.754481543921706</v>
      </c>
      <c r="AW141" s="21">
        <f t="shared" si="75"/>
        <v>8.7564483960739441</v>
      </c>
      <c r="AX141" s="21">
        <f t="shared" si="75"/>
        <v>83.534482454710101</v>
      </c>
      <c r="AY141" s="22">
        <f t="shared" si="75"/>
        <v>97.973833099556103</v>
      </c>
      <c r="AZ141" s="22">
        <f t="shared" si="75"/>
        <v>112.15287526162983</v>
      </c>
      <c r="BA141" s="22">
        <f t="shared" si="75"/>
        <v>118.01758751028049</v>
      </c>
      <c r="BB141" s="22">
        <f t="shared" si="75"/>
        <v>122.90287845540753</v>
      </c>
      <c r="BC141" s="22">
        <f t="shared" si="75"/>
        <v>129.75055312633407</v>
      </c>
      <c r="BD141" s="22">
        <f t="shared" si="75"/>
        <v>133.14159140937022</v>
      </c>
    </row>
    <row r="142" spans="2:56" ht="13" x14ac:dyDescent="0.3">
      <c r="B142" s="28" t="s">
        <v>58</v>
      </c>
      <c r="C142" s="24"/>
      <c r="D142" s="24"/>
      <c r="E142" s="88">
        <v>0</v>
      </c>
      <c r="F142" s="88">
        <v>751.76340650232703</v>
      </c>
      <c r="G142" s="88">
        <v>910.73065148003479</v>
      </c>
      <c r="H142" s="88">
        <v>996.49228289075018</v>
      </c>
      <c r="I142" s="88">
        <v>1100.4956090025928</v>
      </c>
      <c r="J142" s="88">
        <v>1042.7265431737351</v>
      </c>
      <c r="K142" s="88">
        <v>1051.164757861299</v>
      </c>
      <c r="L142" s="88">
        <v>1126.7249708968154</v>
      </c>
      <c r="M142" s="89">
        <v>1.1466901858152725</v>
      </c>
      <c r="N142" s="89">
        <v>0.14010399029910262</v>
      </c>
      <c r="O142" s="89">
        <v>0.11479407553001283</v>
      </c>
      <c r="P142" s="89">
        <v>0.98124732816767679</v>
      </c>
      <c r="Q142" s="90">
        <v>1.1403009763044274</v>
      </c>
      <c r="R142" s="90">
        <v>1.2923955211608569</v>
      </c>
      <c r="S142" s="90">
        <v>1.3696874608988543</v>
      </c>
      <c r="T142" s="90">
        <v>1.454110033891199</v>
      </c>
      <c r="U142" s="90">
        <v>1.508235916029427</v>
      </c>
      <c r="V142" s="90">
        <v>1.5481022148583328</v>
      </c>
      <c r="Y142" s="28" t="s">
        <v>58</v>
      </c>
      <c r="Z142" s="23"/>
      <c r="AA142" s="23"/>
      <c r="AB142" s="23" t="e">
        <f t="shared" si="73"/>
        <v>#DIV/0!</v>
      </c>
      <c r="AC142" s="23">
        <f t="shared" si="73"/>
        <v>0.21145914206880945</v>
      </c>
      <c r="AD142" s="23">
        <f t="shared" si="73"/>
        <v>9.4167942268489124E-2</v>
      </c>
      <c r="AE142" s="23">
        <f t="shared" si="73"/>
        <v>0.10436942452794185</v>
      </c>
      <c r="AF142" s="23">
        <f t="shared" si="73"/>
        <v>-5.2493681352545618E-2</v>
      </c>
      <c r="AG142" s="19">
        <f t="shared" si="73"/>
        <v>8.092452180109122E-3</v>
      </c>
      <c r="AH142" s="19">
        <f t="shared" si="73"/>
        <v>7.1882369029619309E-2</v>
      </c>
      <c r="AI142" s="19">
        <f t="shared" si="73"/>
        <v>-0.99898228031202452</v>
      </c>
      <c r="AJ142" s="19">
        <f t="shared" si="73"/>
        <v>-0.87781879357457693</v>
      </c>
      <c r="AK142" s="19">
        <f t="shared" si="73"/>
        <v>-0.18065092018476148</v>
      </c>
      <c r="AL142" s="19">
        <f t="shared" si="73"/>
        <v>7.5478917238296876</v>
      </c>
      <c r="AM142" s="20">
        <f t="shared" si="73"/>
        <v>0.16209333118262648</v>
      </c>
      <c r="AN142" s="20">
        <f t="shared" si="73"/>
        <v>0.13338105291231872</v>
      </c>
      <c r="AO142" s="20">
        <f t="shared" si="73"/>
        <v>5.9805174555674911E-2</v>
      </c>
      <c r="AP142" s="20">
        <f t="shared" si="73"/>
        <v>6.1636377204579595E-2</v>
      </c>
      <c r="AQ142" s="20">
        <f t="shared" si="74"/>
        <v>3.7222686644549974E-2</v>
      </c>
      <c r="AR142" s="20">
        <f t="shared" si="74"/>
        <v>2.6432402520858655E-2</v>
      </c>
      <c r="AS142" s="19"/>
      <c r="AU142" s="28" t="s">
        <v>58</v>
      </c>
      <c r="AV142" s="21">
        <f t="shared" si="75"/>
        <v>12.218120642542313</v>
      </c>
      <c r="AW142" s="21">
        <f t="shared" si="75"/>
        <v>10.010905905538616</v>
      </c>
      <c r="AX142" s="21">
        <f t="shared" si="75"/>
        <v>85.572139737991279</v>
      </c>
      <c r="AY142" s="22">
        <f t="shared" si="75"/>
        <v>99.442812924547482</v>
      </c>
      <c r="AZ142" s="22">
        <f t="shared" si="75"/>
        <v>112.70660001698637</v>
      </c>
      <c r="BA142" s="22">
        <f t="shared" si="75"/>
        <v>119.44703790457886</v>
      </c>
      <c r="BB142" s="22">
        <f t="shared" si="75"/>
        <v>126.80932058883519</v>
      </c>
      <c r="BC142" s="22">
        <f t="shared" si="75"/>
        <v>131.52950419272167</v>
      </c>
      <c r="BD142" s="22">
        <f t="shared" si="75"/>
        <v>135.00614499091267</v>
      </c>
    </row>
    <row r="143" spans="2:56" ht="13" x14ac:dyDescent="0.3">
      <c r="B143" s="28" t="s">
        <v>59</v>
      </c>
      <c r="C143" s="24"/>
      <c r="D143" s="24"/>
      <c r="E143" s="88">
        <v>0</v>
      </c>
      <c r="F143" s="88">
        <v>341.91311134425365</v>
      </c>
      <c r="G143" s="88">
        <v>348.43064316547225</v>
      </c>
      <c r="H143" s="88">
        <v>350.39715672528689</v>
      </c>
      <c r="I143" s="88">
        <v>494.11884228214558</v>
      </c>
      <c r="J143" s="88">
        <v>466.1234124293785</v>
      </c>
      <c r="K143" s="88">
        <v>442.65285505828786</v>
      </c>
      <c r="L143" s="88">
        <v>583.46094199341735</v>
      </c>
      <c r="M143" s="89">
        <v>0.48003355872277093</v>
      </c>
      <c r="N143" s="89">
        <v>5.142829863286727E-2</v>
      </c>
      <c r="O143" s="89">
        <v>5.0620496498157551E-2</v>
      </c>
      <c r="P143" s="89">
        <v>0.38150102334129005</v>
      </c>
      <c r="Q143" s="90">
        <v>0.46464364073389663</v>
      </c>
      <c r="R143" s="90">
        <v>0.52579361855968154</v>
      </c>
      <c r="S143" s="90">
        <v>0.57663325485501216</v>
      </c>
      <c r="T143" s="90">
        <v>0.60490285241663377</v>
      </c>
      <c r="U143" s="90">
        <v>0.63276636498206906</v>
      </c>
      <c r="V143" s="90">
        <v>0.65055405013659884</v>
      </c>
      <c r="Y143" s="28" t="s">
        <v>59</v>
      </c>
      <c r="Z143" s="23"/>
      <c r="AA143" s="23"/>
      <c r="AB143" s="23" t="e">
        <f t="shared" si="73"/>
        <v>#DIV/0!</v>
      </c>
      <c r="AC143" s="23">
        <f t="shared" si="73"/>
        <v>1.9061953475824511E-2</v>
      </c>
      <c r="AD143" s="23">
        <f t="shared" si="73"/>
        <v>5.643916797756221E-3</v>
      </c>
      <c r="AE143" s="23">
        <f t="shared" si="73"/>
        <v>0.41016795598469202</v>
      </c>
      <c r="AF143" s="23">
        <f t="shared" si="73"/>
        <v>-5.6657280510629571E-2</v>
      </c>
      <c r="AG143" s="19">
        <f t="shared" si="73"/>
        <v>-5.0352667867003209E-2</v>
      </c>
      <c r="AH143" s="19">
        <f t="shared" si="73"/>
        <v>0.31810048286390957</v>
      </c>
      <c r="AI143" s="19">
        <f t="shared" si="73"/>
        <v>-0.99917726530745532</v>
      </c>
      <c r="AJ143" s="19">
        <f t="shared" si="73"/>
        <v>-0.89286520140445402</v>
      </c>
      <c r="AK143" s="19">
        <f t="shared" si="73"/>
        <v>-1.5707347047904552E-2</v>
      </c>
      <c r="AL143" s="19">
        <f t="shared" si="73"/>
        <v>6.5364931150996446</v>
      </c>
      <c r="AM143" s="20">
        <f t="shared" si="73"/>
        <v>0.21793550293632458</v>
      </c>
      <c r="AN143" s="20">
        <f t="shared" si="73"/>
        <v>0.13160618690314929</v>
      </c>
      <c r="AO143" s="20">
        <f t="shared" si="73"/>
        <v>9.6691238730886031E-2</v>
      </c>
      <c r="AP143" s="20">
        <f t="shared" si="73"/>
        <v>4.9025264019380455E-2</v>
      </c>
      <c r="AQ143" s="20">
        <f t="shared" si="74"/>
        <v>4.6062789180309593E-2</v>
      </c>
      <c r="AR143" s="20">
        <f t="shared" si="74"/>
        <v>2.811098398859091E-2</v>
      </c>
      <c r="AS143" s="19"/>
      <c r="AU143" s="28" t="s">
        <v>59</v>
      </c>
      <c r="AV143" s="21">
        <f t="shared" si="75"/>
        <v>10.713479859554601</v>
      </c>
      <c r="AW143" s="21">
        <f t="shared" si="75"/>
        <v>10.545199513309841</v>
      </c>
      <c r="AX143" s="21">
        <f t="shared" si="75"/>
        <v>79.473823529411732</v>
      </c>
      <c r="AY143" s="22">
        <f t="shared" si="75"/>
        <v>96.793991230566803</v>
      </c>
      <c r="AZ143" s="22">
        <f t="shared" si="75"/>
        <v>109.53267933155855</v>
      </c>
      <c r="BA143" s="22">
        <f t="shared" si="75"/>
        <v>120.12352977763989</v>
      </c>
      <c r="BB143" s="22">
        <f t="shared" si="75"/>
        <v>126.01261753992858</v>
      </c>
      <c r="BC143" s="22">
        <f t="shared" si="75"/>
        <v>131.81711017572928</v>
      </c>
      <c r="BD143" s="22">
        <f t="shared" si="75"/>
        <v>135.52261884930152</v>
      </c>
    </row>
    <row r="144" spans="2:56" ht="13" x14ac:dyDescent="0.3">
      <c r="B144" s="28" t="s">
        <v>60</v>
      </c>
      <c r="C144" s="24"/>
      <c r="D144" s="24"/>
      <c r="E144" s="88">
        <v>0</v>
      </c>
      <c r="F144" s="88">
        <v>489.02507803183585</v>
      </c>
      <c r="G144" s="88">
        <v>528.49041674649607</v>
      </c>
      <c r="H144" s="88">
        <v>573.69855730034385</v>
      </c>
      <c r="I144" s="88">
        <v>781.05878856697734</v>
      </c>
      <c r="J144" s="88">
        <v>585.14415451012724</v>
      </c>
      <c r="K144" s="88">
        <v>764.94987670871637</v>
      </c>
      <c r="L144" s="88">
        <v>747.28171930211033</v>
      </c>
      <c r="M144" s="89">
        <v>0.61715193938281165</v>
      </c>
      <c r="N144" s="89">
        <v>0.13600176843987932</v>
      </c>
      <c r="O144" s="89">
        <v>5.8580981866562444E-2</v>
      </c>
      <c r="P144" s="89">
        <v>0.50356664877135426</v>
      </c>
      <c r="Q144" s="90">
        <v>0.37289185245185191</v>
      </c>
      <c r="R144" s="90">
        <v>0.51070325874700129</v>
      </c>
      <c r="S144" s="90">
        <v>0.62163921679852119</v>
      </c>
      <c r="T144" s="90">
        <v>0.67138845618467879</v>
      </c>
      <c r="U144" s="90">
        <v>0.71674708745485327</v>
      </c>
      <c r="V144" s="90">
        <v>0.75535910422258201</v>
      </c>
      <c r="Y144" s="28" t="s">
        <v>60</v>
      </c>
      <c r="Z144" s="23"/>
      <c r="AA144" s="23"/>
      <c r="AB144" s="23" t="e">
        <f t="shared" si="73"/>
        <v>#DIV/0!</v>
      </c>
      <c r="AC144" s="23">
        <f t="shared" si="73"/>
        <v>8.0702075389456729E-2</v>
      </c>
      <c r="AD144" s="23">
        <f t="shared" si="73"/>
        <v>8.5542025212413719E-2</v>
      </c>
      <c r="AE144" s="23">
        <f t="shared" si="73"/>
        <v>0.36144457507860839</v>
      </c>
      <c r="AF144" s="23">
        <f t="shared" si="73"/>
        <v>-0.25083212291394641</v>
      </c>
      <c r="AG144" s="19">
        <f t="shared" si="73"/>
        <v>0.30728448846783651</v>
      </c>
      <c r="AH144" s="19">
        <f t="shared" si="73"/>
        <v>-2.309714393657436E-2</v>
      </c>
      <c r="AI144" s="19">
        <f t="shared" si="73"/>
        <v>-0.99917413751274531</v>
      </c>
      <c r="AJ144" s="19">
        <f t="shared" si="73"/>
        <v>-0.77963000719743492</v>
      </c>
      <c r="AK144" s="19">
        <f t="shared" si="73"/>
        <v>-0.56926308724832031</v>
      </c>
      <c r="AL144" s="19">
        <f t="shared" si="73"/>
        <v>7.5960773057439326</v>
      </c>
      <c r="AM144" s="20">
        <f t="shared" si="73"/>
        <v>-0.2594985125371867</v>
      </c>
      <c r="AN144" s="20">
        <f t="shared" si="73"/>
        <v>0.36957473162528731</v>
      </c>
      <c r="AO144" s="20">
        <f t="shared" si="73"/>
        <v>0.21722195061707406</v>
      </c>
      <c r="AP144" s="20">
        <f t="shared" si="73"/>
        <v>8.0029119852458974E-2</v>
      </c>
      <c r="AQ144" s="20">
        <f t="shared" si="74"/>
        <v>6.7559444688601644E-2</v>
      </c>
      <c r="AR144" s="20">
        <f t="shared" si="74"/>
        <v>5.3871187540976084E-2</v>
      </c>
      <c r="AS144" s="19"/>
      <c r="AU144" s="28" t="s">
        <v>60</v>
      </c>
      <c r="AV144" s="21">
        <f t="shared" si="75"/>
        <v>22.036999280256513</v>
      </c>
      <c r="AW144" s="21">
        <f t="shared" si="75"/>
        <v>9.4921490362886782</v>
      </c>
      <c r="AX144" s="21">
        <f t="shared" si="75"/>
        <v>81.595246913580254</v>
      </c>
      <c r="AY144" s="22">
        <f t="shared" si="75"/>
        <v>60.421401709401707</v>
      </c>
      <c r="AZ144" s="22">
        <f t="shared" si="75"/>
        <v>82.751625030577515</v>
      </c>
      <c r="BA144" s="22">
        <f t="shared" si="75"/>
        <v>100.72709443645223</v>
      </c>
      <c r="BB144" s="22">
        <f t="shared" si="75"/>
        <v>108.78819514949704</v>
      </c>
      <c r="BC144" s="22">
        <f t="shared" si="75"/>
        <v>116.1378652024723</v>
      </c>
      <c r="BD144" s="22">
        <f t="shared" si="75"/>
        <v>122.39434991940325</v>
      </c>
    </row>
    <row r="145" spans="2:67" ht="13" x14ac:dyDescent="0.3">
      <c r="B145" s="28" t="s">
        <v>61</v>
      </c>
      <c r="C145" s="24"/>
      <c r="D145" s="24"/>
      <c r="E145" s="88">
        <v>0</v>
      </c>
      <c r="F145" s="88">
        <v>454.33547297574256</v>
      </c>
      <c r="G145" s="88">
        <v>456.33644180695165</v>
      </c>
      <c r="H145" s="88">
        <v>528.05531648327701</v>
      </c>
      <c r="I145" s="88">
        <v>489.94754027156409</v>
      </c>
      <c r="J145" s="88">
        <v>405.60035127153429</v>
      </c>
      <c r="K145" s="88">
        <v>472.30531805066585</v>
      </c>
      <c r="L145" s="88">
        <v>407.69926569094548</v>
      </c>
      <c r="M145" s="89">
        <v>0.47543468567154401</v>
      </c>
      <c r="N145" s="89">
        <v>7.3734812959607807E-2</v>
      </c>
      <c r="O145" s="89">
        <v>3.7079450091946499E-2</v>
      </c>
      <c r="P145" s="89">
        <v>0.28874195402498204</v>
      </c>
      <c r="Q145" s="90">
        <v>0.38708469487661018</v>
      </c>
      <c r="R145" s="90">
        <v>0.44666625804377735</v>
      </c>
      <c r="S145" s="90">
        <v>0.5079311117721047</v>
      </c>
      <c r="T145" s="90">
        <v>0.54921108303585786</v>
      </c>
      <c r="U145" s="90">
        <v>0.57707174257471261</v>
      </c>
      <c r="V145" s="90">
        <v>0.60222903619376833</v>
      </c>
      <c r="Y145" s="28" t="s">
        <v>61</v>
      </c>
      <c r="Z145" s="23"/>
      <c r="AA145" s="23"/>
      <c r="AB145" s="23" t="e">
        <f t="shared" si="73"/>
        <v>#DIV/0!</v>
      </c>
      <c r="AC145" s="23">
        <f t="shared" si="73"/>
        <v>4.4041659747662276E-3</v>
      </c>
      <c r="AD145" s="23">
        <f t="shared" si="73"/>
        <v>0.15716227788501991</v>
      </c>
      <c r="AE145" s="23">
        <f t="shared" si="73"/>
        <v>-7.2166258007781536E-2</v>
      </c>
      <c r="AF145" s="23">
        <f t="shared" si="73"/>
        <v>-0.17215555149695927</v>
      </c>
      <c r="AG145" s="19">
        <f t="shared" si="73"/>
        <v>0.1644598348349926</v>
      </c>
      <c r="AH145" s="19">
        <f t="shared" si="73"/>
        <v>-0.13678874636933447</v>
      </c>
      <c r="AI145" s="19">
        <f t="shared" si="73"/>
        <v>-0.99883385935251612</v>
      </c>
      <c r="AJ145" s="19">
        <f t="shared" si="73"/>
        <v>-0.84491074130306976</v>
      </c>
      <c r="AK145" s="19">
        <f t="shared" si="73"/>
        <v>-0.49712424018409385</v>
      </c>
      <c r="AL145" s="19">
        <f t="shared" si="73"/>
        <v>6.7871153242290285</v>
      </c>
      <c r="AM145" s="20">
        <f t="shared" si="73"/>
        <v>0.34059041119850386</v>
      </c>
      <c r="AN145" s="20">
        <f t="shared" si="73"/>
        <v>0.1539238413602475</v>
      </c>
      <c r="AO145" s="20">
        <f t="shared" si="73"/>
        <v>0.1371602457652461</v>
      </c>
      <c r="AP145" s="20">
        <f t="shared" si="73"/>
        <v>8.1270806822076214E-2</v>
      </c>
      <c r="AQ145" s="20">
        <f t="shared" si="74"/>
        <v>5.0728509309845293E-2</v>
      </c>
      <c r="AR145" s="20">
        <f t="shared" si="74"/>
        <v>4.3594741802486681E-2</v>
      </c>
      <c r="AS145" s="19"/>
      <c r="AU145" s="28" t="s">
        <v>61</v>
      </c>
      <c r="AV145" s="21">
        <f t="shared" si="75"/>
        <v>15.508925869693025</v>
      </c>
      <c r="AW145" s="21">
        <f t="shared" si="75"/>
        <v>7.7990628806504434</v>
      </c>
      <c r="AX145" s="21">
        <f t="shared" si="75"/>
        <v>60.732202072538854</v>
      </c>
      <c r="AY145" s="22">
        <f t="shared" si="75"/>
        <v>81.417007749415504</v>
      </c>
      <c r="AZ145" s="22">
        <f t="shared" si="75"/>
        <v>93.94902633426257</v>
      </c>
      <c r="BA145" s="22">
        <f t="shared" si="75"/>
        <v>106.8350978756756</v>
      </c>
      <c r="BB145" s="22">
        <f t="shared" si="75"/>
        <v>115.51767247694724</v>
      </c>
      <c r="BC145" s="22">
        <f t="shared" si="75"/>
        <v>121.37771180064573</v>
      </c>
      <c r="BD145" s="22">
        <f t="shared" si="75"/>
        <v>126.66914180717154</v>
      </c>
    </row>
    <row r="146" spans="2:67" ht="13" x14ac:dyDescent="0.3">
      <c r="B146" s="28" t="s">
        <v>62</v>
      </c>
      <c r="C146" s="24"/>
      <c r="D146" s="24"/>
      <c r="E146" s="88">
        <v>0</v>
      </c>
      <c r="F146" s="88">
        <v>233.82366373177933</v>
      </c>
      <c r="G146" s="88">
        <v>297.95305492115858</v>
      </c>
      <c r="H146" s="88">
        <v>390.25097882872899</v>
      </c>
      <c r="I146" s="88">
        <v>415.59889446899319</v>
      </c>
      <c r="J146" s="88">
        <v>458.50593139929555</v>
      </c>
      <c r="K146" s="88">
        <v>321.2134639759505</v>
      </c>
      <c r="L146" s="88">
        <v>313.42549039395851</v>
      </c>
      <c r="M146" s="89">
        <v>0.28359943553677885</v>
      </c>
      <c r="N146" s="89">
        <v>2.8311347408220413E-2</v>
      </c>
      <c r="O146" s="89">
        <v>0.13425308518785159</v>
      </c>
      <c r="P146" s="89">
        <v>0.23388425311725689</v>
      </c>
      <c r="Q146" s="90">
        <v>0.20654476078263057</v>
      </c>
      <c r="R146" s="90">
        <v>0.22635518814576647</v>
      </c>
      <c r="S146" s="90">
        <v>0.27172194254495163</v>
      </c>
      <c r="T146" s="90">
        <v>0.29520960567315108</v>
      </c>
      <c r="U146" s="90">
        <v>0.32419996994627892</v>
      </c>
      <c r="V146" s="90">
        <v>0.3476518579736731</v>
      </c>
      <c r="Y146" s="28" t="s">
        <v>62</v>
      </c>
      <c r="Z146" s="23"/>
      <c r="AA146" s="23"/>
      <c r="AB146" s="23" t="e">
        <f t="shared" si="73"/>
        <v>#DIV/0!</v>
      </c>
      <c r="AC146" s="23">
        <f t="shared" si="73"/>
        <v>0.27426390539728485</v>
      </c>
      <c r="AD146" s="23">
        <f t="shared" si="73"/>
        <v>0.3097733766549009</v>
      </c>
      <c r="AE146" s="23">
        <f t="shared" si="73"/>
        <v>6.4952856021890382E-2</v>
      </c>
      <c r="AF146" s="23">
        <f t="shared" si="73"/>
        <v>0.10324146070004425</v>
      </c>
      <c r="AG146" s="19">
        <f t="shared" si="73"/>
        <v>-0.2994344413481147</v>
      </c>
      <c r="AH146" s="19">
        <f t="shared" si="73"/>
        <v>-2.4245476779189645E-2</v>
      </c>
      <c r="AI146" s="19">
        <f t="shared" si="73"/>
        <v>-0.99909516154802758</v>
      </c>
      <c r="AJ146" s="19">
        <f t="shared" si="73"/>
        <v>-0.90017135487369881</v>
      </c>
      <c r="AK146" s="19">
        <f t="shared" si="73"/>
        <v>3.7420238695128365</v>
      </c>
      <c r="AL146" s="19">
        <f t="shared" si="73"/>
        <v>0.74211455021683781</v>
      </c>
      <c r="AM146" s="20">
        <f t="shared" si="73"/>
        <v>-0.11689325796944428</v>
      </c>
      <c r="AN146" s="20">
        <f t="shared" si="73"/>
        <v>9.5913482811527562E-2</v>
      </c>
      <c r="AO146" s="20">
        <f t="shared" si="73"/>
        <v>0.20042286095059691</v>
      </c>
      <c r="AP146" s="20">
        <f t="shared" si="73"/>
        <v>8.644006777006541E-2</v>
      </c>
      <c r="AQ146" s="20">
        <f t="shared" si="74"/>
        <v>9.8202645564403834E-2</v>
      </c>
      <c r="AR146" s="20">
        <f t="shared" si="74"/>
        <v>7.2337724248648927E-2</v>
      </c>
      <c r="AS146" s="19"/>
      <c r="AU146" s="28" t="s">
        <v>62</v>
      </c>
      <c r="AV146" s="21">
        <f t="shared" si="75"/>
        <v>9.9828645126301137</v>
      </c>
      <c r="AW146" s="21">
        <f t="shared" si="75"/>
        <v>47.338981805004629</v>
      </c>
      <c r="AX146" s="21">
        <f t="shared" si="75"/>
        <v>82.469928994948717</v>
      </c>
      <c r="AY146" s="22">
        <f t="shared" si="75"/>
        <v>72.829750310220419</v>
      </c>
      <c r="AZ146" s="22">
        <f t="shared" si="75"/>
        <v>79.815105314767592</v>
      </c>
      <c r="BA146" s="22">
        <f t="shared" si="75"/>
        <v>95.811877069026508</v>
      </c>
      <c r="BB146" s="22">
        <f t="shared" si="75"/>
        <v>104.09386221605034</v>
      </c>
      <c r="BC146" s="22">
        <f t="shared" si="75"/>
        <v>114.31615487268301</v>
      </c>
      <c r="BD146" s="22">
        <f t="shared" si="75"/>
        <v>122.58552536102899</v>
      </c>
    </row>
    <row r="147" spans="2:67" ht="13" x14ac:dyDescent="0.3">
      <c r="B147" s="28" t="s">
        <v>20</v>
      </c>
      <c r="C147" s="24"/>
      <c r="D147" s="24"/>
      <c r="E147" s="88">
        <v>0</v>
      </c>
      <c r="F147" s="88">
        <v>2479.9580000000001</v>
      </c>
      <c r="G147" s="88">
        <v>2593.913</v>
      </c>
      <c r="H147" s="88">
        <v>2791.7459999999996</v>
      </c>
      <c r="I147" s="88">
        <v>2490.192</v>
      </c>
      <c r="J147" s="88">
        <v>2412.5209999999997</v>
      </c>
      <c r="K147" s="88">
        <v>2772.5039999999999</v>
      </c>
      <c r="L147" s="88">
        <v>2956.0830000000001</v>
      </c>
      <c r="M147" s="89">
        <v>3.1626370000000001</v>
      </c>
      <c r="N147" s="89">
        <v>0.69415099999999996</v>
      </c>
      <c r="O147" s="89">
        <v>0.48417046922734253</v>
      </c>
      <c r="P147" s="89">
        <v>2.5703630244513089</v>
      </c>
      <c r="Q147" s="90">
        <v>3.553640003816037</v>
      </c>
      <c r="R147" s="90">
        <v>3.8898298897092785</v>
      </c>
      <c r="S147" s="90">
        <v>4.2155931136051095</v>
      </c>
      <c r="T147" s="90">
        <v>4.5333176635612915</v>
      </c>
      <c r="U147" s="90">
        <v>4.7541832581699035</v>
      </c>
      <c r="V147" s="90">
        <v>4.8895351517435728</v>
      </c>
      <c r="Y147" s="28" t="s">
        <v>20</v>
      </c>
      <c r="Z147" s="23"/>
      <c r="AA147" s="23"/>
      <c r="AB147" s="23" t="e">
        <f t="shared" si="73"/>
        <v>#DIV/0!</v>
      </c>
      <c r="AC147" s="23">
        <f t="shared" si="73"/>
        <v>4.5950374966027718E-2</v>
      </c>
      <c r="AD147" s="23">
        <f t="shared" si="73"/>
        <v>7.6268170906271582E-2</v>
      </c>
      <c r="AE147" s="23">
        <f t="shared" si="73"/>
        <v>-0.10801627368678945</v>
      </c>
      <c r="AF147" s="23">
        <f t="shared" si="73"/>
        <v>-3.1190767619524995E-2</v>
      </c>
      <c r="AG147" s="19">
        <f t="shared" si="73"/>
        <v>0.14921445243378195</v>
      </c>
      <c r="AH147" s="19">
        <f t="shared" si="73"/>
        <v>6.6214151539546906E-2</v>
      </c>
      <c r="AI147" s="19">
        <f t="shared" si="73"/>
        <v>-0.99893012577792983</v>
      </c>
      <c r="AJ147" s="19">
        <f t="shared" si="73"/>
        <v>-0.78051512076789087</v>
      </c>
      <c r="AK147" s="19">
        <f t="shared" si="73"/>
        <v>-0.3024997886233074</v>
      </c>
      <c r="AL147" s="19">
        <f t="shared" si="73"/>
        <v>4.3087975988151266</v>
      </c>
      <c r="AM147" s="20">
        <f t="shared" si="73"/>
        <v>0.38254401032501106</v>
      </c>
      <c r="AN147" s="20">
        <f t="shared" si="73"/>
        <v>9.4604373412114917E-2</v>
      </c>
      <c r="AO147" s="20">
        <f t="shared" si="73"/>
        <v>8.3747421643720843E-2</v>
      </c>
      <c r="AP147" s="20">
        <f t="shared" si="73"/>
        <v>7.5368884376146195E-2</v>
      </c>
      <c r="AQ147" s="20">
        <f t="shared" si="74"/>
        <v>4.8720520157659486E-2</v>
      </c>
      <c r="AR147" s="20">
        <f t="shared" si="74"/>
        <v>2.8470062305880006E-2</v>
      </c>
      <c r="AS147" s="19"/>
      <c r="AU147" s="28" t="s">
        <v>20</v>
      </c>
      <c r="AV147" s="21">
        <f t="shared" si="75"/>
        <v>21.948487923210912</v>
      </c>
      <c r="AW147" s="21">
        <f t="shared" si="75"/>
        <v>15.309074965838397</v>
      </c>
      <c r="AX147" s="21">
        <f t="shared" si="75"/>
        <v>81.272780418723642</v>
      </c>
      <c r="AY147" s="22">
        <f t="shared" si="75"/>
        <v>112.36319577036622</v>
      </c>
      <c r="AZ147" s="22">
        <f t="shared" si="75"/>
        <v>122.99324550080451</v>
      </c>
      <c r="BA147" s="22">
        <f t="shared" si="75"/>
        <v>133.29361269109003</v>
      </c>
      <c r="BB147" s="22">
        <f t="shared" si="75"/>
        <v>143.33980357408362</v>
      </c>
      <c r="BC147" s="22">
        <f t="shared" si="75"/>
        <v>150.32339336350975</v>
      </c>
      <c r="BD147" s="22">
        <f t="shared" si="75"/>
        <v>154.60310973860018</v>
      </c>
    </row>
    <row r="148" spans="2:67" ht="13" x14ac:dyDescent="0.3">
      <c r="B148" s="28" t="s">
        <v>19</v>
      </c>
      <c r="C148" s="24"/>
      <c r="D148" s="24"/>
      <c r="E148" s="88">
        <v>0</v>
      </c>
      <c r="F148" s="88">
        <v>3132.2317306401164</v>
      </c>
      <c r="G148" s="88">
        <v>3533.2967708186834</v>
      </c>
      <c r="H148" s="88">
        <v>3672.5572753868432</v>
      </c>
      <c r="I148" s="88">
        <v>3722.8574433054482</v>
      </c>
      <c r="J148" s="88">
        <v>3800.2150149627505</v>
      </c>
      <c r="K148" s="88">
        <v>4134.6129861732798</v>
      </c>
      <c r="L148" s="88">
        <v>4279.1055086677607</v>
      </c>
      <c r="M148" s="89">
        <v>4.186993365188461</v>
      </c>
      <c r="N148" s="89">
        <v>1.0630796013396311</v>
      </c>
      <c r="O148" s="89">
        <v>1.9728807276450557</v>
      </c>
      <c r="P148" s="89">
        <v>3.1721504508409244</v>
      </c>
      <c r="Q148" s="90">
        <v>4.1882686609837041</v>
      </c>
      <c r="R148" s="90">
        <v>4.6005805054908882</v>
      </c>
      <c r="S148" s="90">
        <v>4.8988708061393131</v>
      </c>
      <c r="T148" s="90">
        <v>5.1937468265429088</v>
      </c>
      <c r="U148" s="90">
        <v>5.4549804161609661</v>
      </c>
      <c r="V148" s="90">
        <v>5.610884450951116</v>
      </c>
      <c r="Y148" s="28" t="s">
        <v>19</v>
      </c>
      <c r="Z148" s="23"/>
      <c r="AA148" s="23"/>
      <c r="AB148" s="23" t="e">
        <f t="shared" si="73"/>
        <v>#DIV/0!</v>
      </c>
      <c r="AC148" s="23">
        <f t="shared" si="73"/>
        <v>0.12804449819445618</v>
      </c>
      <c r="AD148" s="23">
        <f t="shared" si="73"/>
        <v>3.9413758198378668E-2</v>
      </c>
      <c r="AE148" s="23">
        <f t="shared" si="73"/>
        <v>1.3696224223843201E-2</v>
      </c>
      <c r="AF148" s="23">
        <f t="shared" si="73"/>
        <v>2.0779085107437867E-2</v>
      </c>
      <c r="AG148" s="19">
        <f t="shared" si="73"/>
        <v>8.7994487126094034E-2</v>
      </c>
      <c r="AH148" s="19">
        <f t="shared" si="73"/>
        <v>3.49470489687147E-2</v>
      </c>
      <c r="AI148" s="19">
        <f t="shared" si="73"/>
        <v>-0.99902152602764593</v>
      </c>
      <c r="AJ148" s="19">
        <f t="shared" si="73"/>
        <v>-0.74609952569347326</v>
      </c>
      <c r="AK148" s="19">
        <f t="shared" si="73"/>
        <v>0.85581655894718156</v>
      </c>
      <c r="AL148" s="19">
        <f t="shared" si="73"/>
        <v>0.60787745877947019</v>
      </c>
      <c r="AM148" s="20">
        <f t="shared" si="73"/>
        <v>0.32032472163273673</v>
      </c>
      <c r="AN148" s="20">
        <f t="shared" si="73"/>
        <v>9.8444459484684499E-2</v>
      </c>
      <c r="AO148" s="20">
        <f t="shared" si="73"/>
        <v>6.4837535239826716E-2</v>
      </c>
      <c r="AP148" s="20">
        <f t="shared" si="73"/>
        <v>6.0192650933773129E-2</v>
      </c>
      <c r="AQ148" s="20">
        <f t="shared" si="74"/>
        <v>5.0297713450915493E-2</v>
      </c>
      <c r="AR148" s="20">
        <f t="shared" si="74"/>
        <v>2.8580127314163706E-2</v>
      </c>
      <c r="AS148" s="19"/>
      <c r="AU148" s="28" t="s">
        <v>19</v>
      </c>
      <c r="AV148" s="21">
        <f t="shared" si="75"/>
        <v>25.390047430652682</v>
      </c>
      <c r="AW148" s="21">
        <f t="shared" si="75"/>
        <v>47.119270454259592</v>
      </c>
      <c r="AX148" s="21">
        <f t="shared" si="75"/>
        <v>75.762012837537483</v>
      </c>
      <c r="AY148" s="22">
        <f t="shared" si="75"/>
        <v>100.03045851005751</v>
      </c>
      <c r="AZ148" s="22">
        <f t="shared" si="75"/>
        <v>109.87790293008528</v>
      </c>
      <c r="BA148" s="22">
        <f t="shared" si="75"/>
        <v>117.00211533339292</v>
      </c>
      <c r="BB148" s="22">
        <f t="shared" si="75"/>
        <v>124.04478282016892</v>
      </c>
      <c r="BC148" s="22">
        <f t="shared" si="75"/>
        <v>130.28395176153884</v>
      </c>
      <c r="BD148" s="22">
        <f t="shared" si="75"/>
        <v>134.00748368987598</v>
      </c>
    </row>
    <row r="149" spans="2:67" ht="13" x14ac:dyDescent="0.3">
      <c r="B149" s="72" t="s">
        <v>63</v>
      </c>
      <c r="C149" s="48"/>
      <c r="D149" s="48"/>
      <c r="E149" s="91">
        <v>0</v>
      </c>
      <c r="F149" s="91">
        <v>2557.0550000000003</v>
      </c>
      <c r="G149" s="91">
        <v>2946.1729999999998</v>
      </c>
      <c r="H149" s="91">
        <v>2971.3029999999999</v>
      </c>
      <c r="I149" s="91">
        <v>3027.7379999999998</v>
      </c>
      <c r="J149" s="91">
        <v>3112.4360000000001</v>
      </c>
      <c r="K149" s="91">
        <v>3376.3049999999998</v>
      </c>
      <c r="L149" s="91">
        <v>3437.1860000000001</v>
      </c>
      <c r="M149" s="92">
        <v>3.3892449999999998</v>
      </c>
      <c r="N149" s="92">
        <v>0.68389100000000003</v>
      </c>
      <c r="O149" s="92">
        <v>0.94373994215419377</v>
      </c>
      <c r="P149" s="92">
        <v>2.3719728116683401</v>
      </c>
      <c r="Q149" s="93">
        <v>3.3560526609837042</v>
      </c>
      <c r="R149" s="93">
        <v>3.6627842250356086</v>
      </c>
      <c r="S149" s="93">
        <v>3.8766234489009967</v>
      </c>
      <c r="T149" s="93">
        <v>4.092470960570509</v>
      </c>
      <c r="U149" s="93">
        <v>4.3000959330842488</v>
      </c>
      <c r="V149" s="93">
        <v>4.4114698856329735</v>
      </c>
      <c r="Y149" s="72" t="s">
        <v>63</v>
      </c>
      <c r="Z149" s="23"/>
      <c r="AA149" s="23"/>
      <c r="AB149" s="23" t="e">
        <f t="shared" si="73"/>
        <v>#DIV/0!</v>
      </c>
      <c r="AC149" s="23">
        <f t="shared" si="73"/>
        <v>0.15217427861348276</v>
      </c>
      <c r="AD149" s="23">
        <f t="shared" si="73"/>
        <v>8.5297095588072747E-3</v>
      </c>
      <c r="AE149" s="23">
        <f t="shared" si="73"/>
        <v>1.899335072861974E-2</v>
      </c>
      <c r="AF149" s="23">
        <f t="shared" si="73"/>
        <v>2.7974018888027974E-2</v>
      </c>
      <c r="AG149" s="19">
        <f t="shared" si="73"/>
        <v>8.4778932000529439E-2</v>
      </c>
      <c r="AH149" s="19">
        <f t="shared" si="73"/>
        <v>1.8031842502380657E-2</v>
      </c>
      <c r="AI149" s="19">
        <f t="shared" si="73"/>
        <v>-0.99901394774679053</v>
      </c>
      <c r="AJ149" s="19">
        <f t="shared" si="73"/>
        <v>-0.79821730208350239</v>
      </c>
      <c r="AK149" s="73">
        <f t="shared" si="73"/>
        <v>0.37995666291001595</v>
      </c>
      <c r="AL149" s="73">
        <f t="shared" si="73"/>
        <v>1.5133754604621719</v>
      </c>
      <c r="AM149" s="74">
        <f t="shared" si="73"/>
        <v>0.4148782163414455</v>
      </c>
      <c r="AN149" s="74">
        <f t="shared" si="73"/>
        <v>9.1396528909649888E-2</v>
      </c>
      <c r="AO149" s="74">
        <f t="shared" si="73"/>
        <v>5.8381605556715233E-2</v>
      </c>
      <c r="AP149" s="74">
        <f t="shared" si="73"/>
        <v>5.5679256578480496E-2</v>
      </c>
      <c r="AQ149" s="74">
        <f t="shared" si="74"/>
        <v>5.073340153519279E-2</v>
      </c>
      <c r="AR149" s="74">
        <f t="shared" si="74"/>
        <v>2.5900341360254542E-2</v>
      </c>
      <c r="AS149" s="73"/>
      <c r="AU149" s="72" t="s">
        <v>63</v>
      </c>
      <c r="AV149" s="75">
        <f t="shared" si="75"/>
        <v>20.178269791649765</v>
      </c>
      <c r="AW149" s="75">
        <f t="shared" si="75"/>
        <v>27.84513784498299</v>
      </c>
      <c r="AX149" s="75">
        <f t="shared" si="75"/>
        <v>69.985286152766776</v>
      </c>
      <c r="AY149" s="76">
        <f t="shared" si="75"/>
        <v>99.020656841972311</v>
      </c>
      <c r="AZ149" s="76">
        <f t="shared" si="75"/>
        <v>108.07080116768215</v>
      </c>
      <c r="BA149" s="76">
        <f t="shared" si="75"/>
        <v>114.38014805365198</v>
      </c>
      <c r="BB149" s="76">
        <f t="shared" si="75"/>
        <v>120.74874966461584</v>
      </c>
      <c r="BC149" s="76">
        <f t="shared" si="75"/>
        <v>126.87474446622328</v>
      </c>
      <c r="BD149" s="76">
        <f t="shared" si="75"/>
        <v>130.16084365789354</v>
      </c>
    </row>
    <row r="150" spans="2:67" ht="13" x14ac:dyDescent="0.3">
      <c r="B150" s="72" t="s">
        <v>64</v>
      </c>
      <c r="C150" s="48"/>
      <c r="D150" s="48"/>
      <c r="E150" s="91">
        <v>0</v>
      </c>
      <c r="F150" s="91">
        <v>575.17673064011603</v>
      </c>
      <c r="G150" s="91">
        <v>587.12377081868351</v>
      </c>
      <c r="H150" s="91">
        <v>701.25427538684335</v>
      </c>
      <c r="I150" s="91">
        <v>695.11944330544839</v>
      </c>
      <c r="J150" s="91">
        <v>687.77901496275035</v>
      </c>
      <c r="K150" s="91">
        <v>758.30798617327969</v>
      </c>
      <c r="L150" s="91">
        <v>841.9195086677604</v>
      </c>
      <c r="M150" s="92">
        <v>0.79774836518846159</v>
      </c>
      <c r="N150" s="92">
        <v>0.37918860133963095</v>
      </c>
      <c r="O150" s="92">
        <v>1.0291407854908619</v>
      </c>
      <c r="P150" s="92">
        <v>0.80017763917258444</v>
      </c>
      <c r="Q150" s="93">
        <v>0.83221599999999984</v>
      </c>
      <c r="R150" s="93">
        <v>0.93779628045527941</v>
      </c>
      <c r="S150" s="93">
        <v>1.0222473572383171</v>
      </c>
      <c r="T150" s="93">
        <v>1.1012758659723998</v>
      </c>
      <c r="U150" s="93">
        <v>1.1548844830767175</v>
      </c>
      <c r="V150" s="93">
        <v>1.1994145653181427</v>
      </c>
      <c r="Y150" s="72" t="s">
        <v>64</v>
      </c>
      <c r="Z150" s="23"/>
      <c r="AA150" s="23"/>
      <c r="AB150" s="23" t="e">
        <f t="shared" si="73"/>
        <v>#DIV/0!</v>
      </c>
      <c r="AC150" s="23">
        <f t="shared" si="73"/>
        <v>2.0771077031005003E-2</v>
      </c>
      <c r="AD150" s="23">
        <f t="shared" si="73"/>
        <v>0.19438917352812446</v>
      </c>
      <c r="AE150" s="23">
        <f t="shared" si="73"/>
        <v>-8.7483703083459652E-3</v>
      </c>
      <c r="AF150" s="23">
        <f t="shared" si="73"/>
        <v>-1.0559952556919772E-2</v>
      </c>
      <c r="AG150" s="19">
        <f t="shared" si="73"/>
        <v>0.10254597723419812</v>
      </c>
      <c r="AH150" s="19">
        <f t="shared" si="73"/>
        <v>0.1102606381826694</v>
      </c>
      <c r="AI150" s="19">
        <f t="shared" si="73"/>
        <v>-0.99905246480574994</v>
      </c>
      <c r="AJ150" s="19">
        <f t="shared" si="73"/>
        <v>-0.52467642945272508</v>
      </c>
      <c r="AK150" s="73">
        <f t="shared" si="73"/>
        <v>1.7140604486923459</v>
      </c>
      <c r="AL150" s="73">
        <f t="shared" si="73"/>
        <v>-0.22247990707031451</v>
      </c>
      <c r="AM150" s="74">
        <f t="shared" si="73"/>
        <v>4.0039060402318194E-2</v>
      </c>
      <c r="AN150" s="74">
        <f t="shared" si="73"/>
        <v>0.12686643906783757</v>
      </c>
      <c r="AO150" s="74">
        <f t="shared" si="73"/>
        <v>9.0052688993433216E-2</v>
      </c>
      <c r="AP150" s="74">
        <f t="shared" si="73"/>
        <v>7.7308596764274817E-2</v>
      </c>
      <c r="AQ150" s="74">
        <f t="shared" si="74"/>
        <v>4.867864516124909E-2</v>
      </c>
      <c r="AR150" s="74">
        <f t="shared" si="74"/>
        <v>3.85580401277823E-2</v>
      </c>
      <c r="AS150" s="73"/>
      <c r="AU150" s="72" t="s">
        <v>64</v>
      </c>
      <c r="AV150" s="75">
        <f t="shared" si="75"/>
        <v>47.532357054727491</v>
      </c>
      <c r="AW150" s="75">
        <f t="shared" si="75"/>
        <v>129.00569031535849</v>
      </c>
      <c r="AX150" s="75">
        <f t="shared" si="75"/>
        <v>100.30451632245577</v>
      </c>
      <c r="AY150" s="76">
        <f t="shared" si="75"/>
        <v>104.32061491011586</v>
      </c>
      <c r="AZ150" s="76">
        <f t="shared" si="75"/>
        <v>117.55539984512944</v>
      </c>
      <c r="BA150" s="76">
        <f t="shared" si="75"/>
        <v>128.14157970688154</v>
      </c>
      <c r="BB150" s="76">
        <f t="shared" si="75"/>
        <v>138.04802542117807</v>
      </c>
      <c r="BC150" s="76">
        <f t="shared" si="75"/>
        <v>144.76801626586669</v>
      </c>
      <c r="BD150" s="76">
        <f t="shared" si="75"/>
        <v>150.34998724626539</v>
      </c>
    </row>
    <row r="151" spans="2:67" ht="13" x14ac:dyDescent="0.3">
      <c r="B151" s="28" t="s">
        <v>65</v>
      </c>
      <c r="C151" s="24"/>
      <c r="D151" s="24"/>
      <c r="E151" s="88">
        <v>0</v>
      </c>
      <c r="F151" s="88">
        <v>3747.9766101173368</v>
      </c>
      <c r="G151" s="88">
        <v>4505.0816704383424</v>
      </c>
      <c r="H151" s="88">
        <v>4709.6622131582944</v>
      </c>
      <c r="I151" s="88">
        <v>5684.4204130731914</v>
      </c>
      <c r="J151" s="88">
        <v>6978.0521065609819</v>
      </c>
      <c r="K151" s="88">
        <v>6388.8180652381379</v>
      </c>
      <c r="L151" s="88">
        <v>7228.3815399506739</v>
      </c>
      <c r="M151" s="89">
        <v>7.5647961822698893</v>
      </c>
      <c r="N151" s="89">
        <v>1.2815764172938484</v>
      </c>
      <c r="O151" s="89">
        <v>1.5135197041171407</v>
      </c>
      <c r="P151" s="89">
        <v>4.3122202327246262</v>
      </c>
      <c r="Q151" s="90">
        <v>6.0379479976215364</v>
      </c>
      <c r="R151" s="90">
        <v>7.2888561905967144</v>
      </c>
      <c r="S151" s="90">
        <v>8.3023647360540593</v>
      </c>
      <c r="T151" s="90">
        <v>9.3154988451381406</v>
      </c>
      <c r="U151" s="90">
        <v>9.7827874488952382</v>
      </c>
      <c r="V151" s="90">
        <v>10.16893000459519</v>
      </c>
      <c r="Y151" s="28" t="s">
        <v>65</v>
      </c>
      <c r="Z151" s="23"/>
      <c r="AA151" s="23"/>
      <c r="AB151" s="23" t="e">
        <f t="shared" si="73"/>
        <v>#DIV/0!</v>
      </c>
      <c r="AC151" s="23">
        <f t="shared" si="73"/>
        <v>0.20200367800515795</v>
      </c>
      <c r="AD151" s="23">
        <f t="shared" si="73"/>
        <v>4.5411061926441398E-2</v>
      </c>
      <c r="AE151" s="23">
        <f t="shared" si="73"/>
        <v>0.20696987507756415</v>
      </c>
      <c r="AF151" s="23">
        <f t="shared" si="73"/>
        <v>0.22757495038767006</v>
      </c>
      <c r="AG151" s="19">
        <f t="shared" si="73"/>
        <v>-8.4441049210398966E-2</v>
      </c>
      <c r="AH151" s="19">
        <f t="shared" si="73"/>
        <v>0.13141139192562723</v>
      </c>
      <c r="AI151" s="19">
        <f t="shared" si="73"/>
        <v>-0.99895345920238721</v>
      </c>
      <c r="AJ151" s="19">
        <f t="shared" si="73"/>
        <v>-0.83058678827361354</v>
      </c>
      <c r="AK151" s="19">
        <f t="shared" si="73"/>
        <v>0.18098279875737666</v>
      </c>
      <c r="AL151" s="19">
        <f t="shared" si="73"/>
        <v>1.8491338573223337</v>
      </c>
      <c r="AM151" s="20">
        <f t="shared" si="73"/>
        <v>0.40019471913811078</v>
      </c>
      <c r="AN151" s="20">
        <f t="shared" si="73"/>
        <v>0.20717438995299964</v>
      </c>
      <c r="AO151" s="20">
        <f t="shared" si="73"/>
        <v>0.13904905227309361</v>
      </c>
      <c r="AP151" s="20">
        <f t="shared" ref="AP151" si="76">T151/S151-1</f>
        <v>0.12202958329262747</v>
      </c>
      <c r="AQ151" s="20">
        <f t="shared" si="74"/>
        <v>5.0162488507094816E-2</v>
      </c>
      <c r="AR151" s="20">
        <f t="shared" si="74"/>
        <v>3.9471628890757282E-2</v>
      </c>
      <c r="AS151" s="19"/>
      <c r="AU151" s="28" t="s">
        <v>65</v>
      </c>
      <c r="AV151" s="21">
        <f t="shared" si="75"/>
        <v>16.941321172638641</v>
      </c>
      <c r="AW151" s="21">
        <f t="shared" si="75"/>
        <v>20.007408893110384</v>
      </c>
      <c r="AX151" s="21">
        <f t="shared" si="75"/>
        <v>57.003786074652751</v>
      </c>
      <c r="AY151" s="22">
        <f t="shared" si="75"/>
        <v>79.81640023260735</v>
      </c>
      <c r="AZ151" s="22">
        <f t="shared" si="75"/>
        <v>96.352314259042245</v>
      </c>
      <c r="BA151" s="22">
        <f t="shared" si="75"/>
        <v>109.75001224108138</v>
      </c>
      <c r="BB151" s="22">
        <f t="shared" si="75"/>
        <v>123.14276050122128</v>
      </c>
      <c r="BC151" s="22">
        <f t="shared" si="75"/>
        <v>129.31990780959575</v>
      </c>
      <c r="BD151" s="22">
        <f t="shared" si="75"/>
        <v>134.42437521884304</v>
      </c>
    </row>
    <row r="152" spans="2:67" ht="4" customHeight="1" x14ac:dyDescent="0.25">
      <c r="E152" s="52"/>
      <c r="F152" s="52"/>
      <c r="G152" s="52"/>
      <c r="H152" s="52"/>
      <c r="I152" s="52"/>
      <c r="J152" s="52"/>
      <c r="K152" s="52"/>
      <c r="L152" s="52"/>
      <c r="M152" s="94"/>
      <c r="N152" s="94"/>
      <c r="O152" s="94"/>
      <c r="P152" s="94"/>
      <c r="Q152" s="95"/>
      <c r="R152" s="95"/>
      <c r="S152" s="95"/>
      <c r="T152" s="95"/>
      <c r="U152" s="95"/>
      <c r="V152" s="95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3"/>
      <c r="AN152" s="53"/>
      <c r="AO152" s="53"/>
      <c r="AP152" s="53"/>
      <c r="AQ152" s="53"/>
      <c r="AR152" s="53"/>
      <c r="AU152" s="52"/>
      <c r="AV152" s="52"/>
      <c r="AW152" s="52"/>
      <c r="AX152" s="52"/>
      <c r="AY152" s="53"/>
      <c r="AZ152" s="53"/>
      <c r="BA152" s="53"/>
      <c r="BB152" s="53"/>
      <c r="BC152" s="53"/>
      <c r="BD152" s="53"/>
    </row>
    <row r="153" spans="2:67" ht="4" customHeight="1" x14ac:dyDescent="0.25">
      <c r="B153" s="96"/>
      <c r="M153" s="97"/>
      <c r="N153" s="97"/>
      <c r="O153" s="97"/>
      <c r="P153" s="97"/>
      <c r="Q153" s="98"/>
      <c r="R153" s="98"/>
      <c r="S153" s="98"/>
      <c r="T153" s="98"/>
      <c r="U153" s="98"/>
      <c r="V153" s="98"/>
      <c r="Y153" s="96"/>
      <c r="AM153" s="8"/>
      <c r="AN153" s="8"/>
      <c r="AO153" s="8"/>
      <c r="AP153" s="8"/>
      <c r="AQ153" s="8"/>
      <c r="AR153" s="8"/>
      <c r="AY153" s="8"/>
      <c r="AZ153" s="8"/>
      <c r="BA153" s="8"/>
      <c r="BB153" s="8"/>
      <c r="BC153" s="8"/>
      <c r="BD153" s="8"/>
    </row>
    <row r="154" spans="2:67" ht="13" x14ac:dyDescent="0.3">
      <c r="B154" s="83" t="s">
        <v>5</v>
      </c>
      <c r="M154" s="89">
        <v>6.5425467671709967</v>
      </c>
      <c r="N154" s="89">
        <v>1.400225419671943</v>
      </c>
      <c r="O154" s="89">
        <v>0.77229638497572906</v>
      </c>
      <c r="P154" s="89">
        <v>2.9130851879629063</v>
      </c>
      <c r="Q154" s="90">
        <v>5.4031854921361582</v>
      </c>
      <c r="R154" s="90">
        <v>6.4733101702515885</v>
      </c>
      <c r="S154" s="90">
        <v>7.2567332328703147</v>
      </c>
      <c r="T154" s="90">
        <v>8.0080256530613649</v>
      </c>
      <c r="U154" s="90">
        <v>8.6147426183903253</v>
      </c>
      <c r="V154" s="90">
        <v>9.1740333617927554</v>
      </c>
      <c r="Y154" s="83" t="s">
        <v>5</v>
      </c>
      <c r="AJ154" s="19">
        <f t="shared" ref="AJ154:AR155" si="77">N154/M154-1</f>
        <v>-0.78598159562298364</v>
      </c>
      <c r="AK154" s="19">
        <f t="shared" si="77"/>
        <v>-0.44844853255365891</v>
      </c>
      <c r="AL154" s="19">
        <f t="shared" si="77"/>
        <v>2.7719782775552622</v>
      </c>
      <c r="AM154" s="20">
        <f t="shared" si="77"/>
        <v>0.85479831295787001</v>
      </c>
      <c r="AN154" s="20">
        <f t="shared" si="77"/>
        <v>0.19805440321693535</v>
      </c>
      <c r="AO154" s="20">
        <f t="shared" si="77"/>
        <v>0.12102356321793217</v>
      </c>
      <c r="AP154" s="20">
        <f t="shared" si="77"/>
        <v>0.10353038978861373</v>
      </c>
      <c r="AQ154" s="20">
        <f t="shared" si="77"/>
        <v>7.5763614105933907E-2</v>
      </c>
      <c r="AR154" s="20">
        <f t="shared" si="77"/>
        <v>6.4922513437428053E-2</v>
      </c>
      <c r="AU154" s="83" t="s">
        <v>5</v>
      </c>
      <c r="AV154" s="21">
        <f t="shared" ref="AV154:BD155" si="78">100*N154/$M154</f>
        <v>21.40184043770163</v>
      </c>
      <c r="AW154" s="21">
        <f t="shared" si="78"/>
        <v>11.804216499466778</v>
      </c>
      <c r="AX154" s="21">
        <f t="shared" si="78"/>
        <v>44.525248219548104</v>
      </c>
      <c r="AY154" s="22">
        <f t="shared" si="78"/>
        <v>82.585355281648233</v>
      </c>
      <c r="AZ154" s="22">
        <f t="shared" si="78"/>
        <v>98.941748536413655</v>
      </c>
      <c r="BA154" s="22">
        <f t="shared" si="78"/>
        <v>110.91603149530306</v>
      </c>
      <c r="BB154" s="22">
        <f t="shared" si="78"/>
        <v>122.39921146981793</v>
      </c>
      <c r="BC154" s="22">
        <f t="shared" si="78"/>
        <v>131.67261809448783</v>
      </c>
      <c r="BD154" s="22">
        <f t="shared" si="78"/>
        <v>140.22113541206855</v>
      </c>
      <c r="BG154" s="83"/>
    </row>
    <row r="155" spans="2:67" ht="13" x14ac:dyDescent="0.3">
      <c r="B155" s="83" t="s">
        <v>6</v>
      </c>
      <c r="M155" s="89">
        <v>21.594269232828999</v>
      </c>
      <c r="N155" s="89">
        <v>3.8997334225033038</v>
      </c>
      <c r="O155" s="89">
        <v>4.401555447454041</v>
      </c>
      <c r="P155" s="89">
        <v>14.675684676544892</v>
      </c>
      <c r="Q155" s="90">
        <v>18.893539233686443</v>
      </c>
      <c r="R155" s="90">
        <v>22.900341565125959</v>
      </c>
      <c r="S155" s="90">
        <v>25.617067943098739</v>
      </c>
      <c r="T155" s="90">
        <v>27.926822317901081</v>
      </c>
      <c r="U155" s="90">
        <v>29.257617913668998</v>
      </c>
      <c r="V155" s="90">
        <v>30.104276868342176</v>
      </c>
      <c r="Y155" s="83" t="s">
        <v>6</v>
      </c>
      <c r="AJ155" s="19">
        <f t="shared" si="77"/>
        <v>-0.81940887276821217</v>
      </c>
      <c r="AK155" s="19">
        <f t="shared" si="77"/>
        <v>0.1286811098561218</v>
      </c>
      <c r="AL155" s="19">
        <f t="shared" si="77"/>
        <v>2.3342042038874324</v>
      </c>
      <c r="AM155" s="20">
        <f t="shared" si="77"/>
        <v>0.28740427789939171</v>
      </c>
      <c r="AN155" s="20">
        <f t="shared" si="77"/>
        <v>0.21207261815168765</v>
      </c>
      <c r="AO155" s="20">
        <f t="shared" si="77"/>
        <v>0.11863257018445417</v>
      </c>
      <c r="AP155" s="20">
        <f t="shared" si="77"/>
        <v>9.0164665992721105E-2</v>
      </c>
      <c r="AQ155" s="20">
        <f t="shared" si="77"/>
        <v>4.7652954590357233E-2</v>
      </c>
      <c r="AR155" s="20">
        <f t="shared" si="77"/>
        <v>2.8938068614178691E-2</v>
      </c>
      <c r="AU155" s="83" t="s">
        <v>6</v>
      </c>
      <c r="AV155" s="21">
        <f t="shared" si="78"/>
        <v>18.059112723178789</v>
      </c>
      <c r="AW155" s="21">
        <f t="shared" si="78"/>
        <v>20.382979391414239</v>
      </c>
      <c r="AX155" s="21">
        <f t="shared" si="78"/>
        <v>67.961015574604261</v>
      </c>
      <c r="AY155" s="22">
        <f t="shared" si="78"/>
        <v>87.493302181132705</v>
      </c>
      <c r="AZ155" s="22">
        <f t="shared" si="78"/>
        <v>106.04823584542228</v>
      </c>
      <c r="BA155" s="22">
        <f t="shared" si="78"/>
        <v>118.6290106272919</v>
      </c>
      <c r="BB155" s="22">
        <f t="shared" si="78"/>
        <v>129.32515574754865</v>
      </c>
      <c r="BC155" s="22">
        <f t="shared" si="78"/>
        <v>135.48788152177747</v>
      </c>
      <c r="BD155" s="22">
        <f t="shared" si="78"/>
        <v>139.40863913364439</v>
      </c>
      <c r="BG155" s="83"/>
    </row>
    <row r="156" spans="2:67" ht="4" customHeight="1" x14ac:dyDescent="0.25">
      <c r="Q156" s="8"/>
      <c r="R156" s="8"/>
      <c r="S156" s="8"/>
      <c r="T156" s="8"/>
      <c r="U156" s="8"/>
      <c r="V156" s="8"/>
      <c r="AM156" s="8"/>
      <c r="AN156" s="8"/>
      <c r="AO156" s="8"/>
      <c r="AP156" s="8"/>
      <c r="AQ156" s="8"/>
      <c r="AR156" s="8"/>
      <c r="AY156" s="8"/>
      <c r="AZ156" s="8"/>
      <c r="BA156" s="8"/>
      <c r="BB156" s="8"/>
      <c r="BC156" s="8"/>
      <c r="BD156" s="8"/>
    </row>
    <row r="157" spans="2:67" x14ac:dyDescent="0.25">
      <c r="B157" s="54" t="s">
        <v>70</v>
      </c>
      <c r="C157" s="96"/>
      <c r="D157" s="96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Y157" s="54"/>
      <c r="Z157" s="96"/>
      <c r="AA157" s="96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100"/>
      <c r="AT157" s="100"/>
      <c r="AU157" s="54"/>
      <c r="AV157" s="96"/>
      <c r="AW157" s="96"/>
      <c r="AX157" s="99"/>
      <c r="AY157" s="99"/>
      <c r="AZ157" s="99"/>
      <c r="BA157" s="99"/>
      <c r="BB157" s="99"/>
      <c r="BC157" s="99"/>
      <c r="BD157" s="99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</row>
  </sheetData>
  <mergeCells count="14">
    <mergeCell ref="Y125:AN125"/>
    <mergeCell ref="B128:S128"/>
    <mergeCell ref="B50:S50"/>
    <mergeCell ref="Y50:AO50"/>
    <mergeCell ref="B82:S82"/>
    <mergeCell ref="B96:S96"/>
    <mergeCell ref="Y96:AO96"/>
    <mergeCell ref="AU96:BA96"/>
    <mergeCell ref="B3:S3"/>
    <mergeCell ref="Y3:AO3"/>
    <mergeCell ref="AU3:BA3"/>
    <mergeCell ref="B38:B39"/>
    <mergeCell ref="Y38:Y39"/>
    <mergeCell ref="AU38:AU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tbl_report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Cardamone</dc:creator>
  <cp:lastModifiedBy>Emina Cardamone</cp:lastModifiedBy>
  <dcterms:created xsi:type="dcterms:W3CDTF">2024-01-31T15:59:06Z</dcterms:created>
  <dcterms:modified xsi:type="dcterms:W3CDTF">2024-02-14T20:28:51Z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f5784-19ed-4d1e-9a93-4ea41014d730_Enabled">
    <vt:lpwstr>true</vt:lpwstr>
  </property>
  <property fmtid="{D5CDD505-2E9C-101B-9397-08002B2CF9AE}" pid="3" name="MSIP_Label_231f5784-19ed-4d1e-9a93-4ea41014d730_SetDate">
    <vt:lpwstr>2024-01-31T16:01:07Z</vt:lpwstr>
  </property>
  <property fmtid="{D5CDD505-2E9C-101B-9397-08002B2CF9AE}" pid="4" name="MSIP_Label_231f5784-19ed-4d1e-9a93-4ea41014d730_Method">
    <vt:lpwstr>Privileged</vt:lpwstr>
  </property>
  <property fmtid="{D5CDD505-2E9C-101B-9397-08002B2CF9AE}" pid="5" name="MSIP_Label_231f5784-19ed-4d1e-9a93-4ea41014d730_Name">
    <vt:lpwstr>External</vt:lpwstr>
  </property>
  <property fmtid="{D5CDD505-2E9C-101B-9397-08002B2CF9AE}" pid="6" name="MSIP_Label_231f5784-19ed-4d1e-9a93-4ea41014d730_SiteId">
    <vt:lpwstr>2c277f63-6743-4f98-ac15-4851e55c0cc7</vt:lpwstr>
  </property>
  <property fmtid="{D5CDD505-2E9C-101B-9397-08002B2CF9AE}" pid="7" name="MSIP_Label_231f5784-19ed-4d1e-9a93-4ea41014d730_ActionId">
    <vt:lpwstr>6617185d-da59-4d47-81d7-d4d39a14c1a7</vt:lpwstr>
  </property>
  <property fmtid="{D5CDD505-2E9C-101B-9397-08002B2CF9AE}" pid="8" name="MSIP_Label_231f5784-19ed-4d1e-9a93-4ea41014d730_ContentBits">
    <vt:lpwstr>0</vt:lpwstr>
  </property>
</Properties>
</file>