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chibukhchyan/Desktop/"/>
    </mc:Choice>
  </mc:AlternateContent>
  <xr:revisionPtr revIDLastSave="0" documentId="8_{85327122-CA41-A148-926B-498A867556B2}" xr6:coauthVersionLast="47" xr6:coauthVersionMax="47" xr10:uidLastSave="{00000000-0000-0000-0000-000000000000}"/>
  <bookViews>
    <workbookView xWindow="0" yWindow="760" windowWidth="30240" windowHeight="17580" xr2:uid="{17F485C6-2442-4916-A64E-0683E2669D46}"/>
  </bookViews>
  <sheets>
    <sheet name="tbl_report" sheetId="1" r:id="rId1"/>
  </sheets>
  <definedNames>
    <definedName name="_DLX1.USE" localSheetId="0">#REF!</definedName>
    <definedName name="_DLX1.USE">#REF!</definedName>
    <definedName name="_dlx10.use" localSheetId="0">#REF!</definedName>
    <definedName name="_dlx10.use">#REF!</definedName>
    <definedName name="cur_scenario">#REF!</definedName>
    <definedName name="Data">#REF!</definedName>
    <definedName name="model_columns">#REF!</definedName>
    <definedName name="model_data">#REF!</definedName>
    <definedName name="model_rows">#REF!</definedName>
    <definedName name="scn_columns">#REF!</definedName>
    <definedName name="scn_data">#REF!</definedName>
    <definedName name="scn_row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5" i="1" l="1"/>
  <c r="BC15" i="1"/>
  <c r="BB15" i="1"/>
  <c r="BA15" i="1"/>
  <c r="AZ15" i="1"/>
  <c r="AY15" i="1"/>
  <c r="AR15" i="1"/>
  <c r="AQ15" i="1"/>
  <c r="AP15" i="1"/>
  <c r="AO15" i="1"/>
  <c r="AN15" i="1"/>
  <c r="BD156" i="1" l="1"/>
  <c r="AW156" i="1"/>
  <c r="AV156" i="1"/>
  <c r="AK156" i="1"/>
  <c r="AR156" i="1"/>
  <c r="BC156" i="1"/>
  <c r="BA156" i="1"/>
  <c r="AZ156" i="1"/>
  <c r="AY156" i="1"/>
  <c r="AX156" i="1"/>
  <c r="AJ156" i="1"/>
  <c r="BB156" i="1"/>
  <c r="AR155" i="1"/>
  <c r="AO155" i="1"/>
  <c r="BD155" i="1"/>
  <c r="BC155" i="1"/>
  <c r="AQ155" i="1"/>
  <c r="BA155" i="1"/>
  <c r="AN155" i="1"/>
  <c r="AY155" i="1"/>
  <c r="AW155" i="1"/>
  <c r="AV155" i="1"/>
  <c r="AZ155" i="1"/>
  <c r="BD152" i="1"/>
  <c r="AV152" i="1"/>
  <c r="AK152" i="1"/>
  <c r="AH152" i="1"/>
  <c r="AC152" i="1"/>
  <c r="AR152" i="1"/>
  <c r="AQ152" i="1"/>
  <c r="AP152" i="1"/>
  <c r="AN152" i="1"/>
  <c r="AM152" i="1"/>
  <c r="AL152" i="1"/>
  <c r="AW152" i="1"/>
  <c r="AJ152" i="1"/>
  <c r="BB152" i="1"/>
  <c r="AG152" i="1"/>
  <c r="AF152" i="1"/>
  <c r="AE152" i="1"/>
  <c r="AB152" i="1"/>
  <c r="AO151" i="1"/>
  <c r="AG151" i="1"/>
  <c r="AD151" i="1"/>
  <c r="BD151" i="1"/>
  <c r="BB151" i="1"/>
  <c r="AN151" i="1"/>
  <c r="AM151" i="1"/>
  <c r="AL151" i="1"/>
  <c r="AJ151" i="1"/>
  <c r="BC151" i="1"/>
  <c r="AH151" i="1"/>
  <c r="AF151" i="1"/>
  <c r="AE151" i="1"/>
  <c r="AC151" i="1"/>
  <c r="AB151" i="1"/>
  <c r="BD150" i="1"/>
  <c r="AY150" i="1"/>
  <c r="AW150" i="1"/>
  <c r="AV150" i="1"/>
  <c r="AP150" i="1"/>
  <c r="AK150" i="1"/>
  <c r="AC150" i="1"/>
  <c r="AR150" i="1"/>
  <c r="BC150" i="1"/>
  <c r="AO150" i="1"/>
  <c r="AZ150" i="1"/>
  <c r="AX150" i="1"/>
  <c r="AJ150" i="1"/>
  <c r="BB150" i="1"/>
  <c r="AH150" i="1"/>
  <c r="AF150" i="1"/>
  <c r="AE150" i="1"/>
  <c r="AD150" i="1"/>
  <c r="AB150" i="1"/>
  <c r="AZ149" i="1"/>
  <c r="AX149" i="1"/>
  <c r="AW149" i="1"/>
  <c r="AO149" i="1"/>
  <c r="AL149" i="1"/>
  <c r="AG149" i="1"/>
  <c r="AR149" i="1"/>
  <c r="AQ149" i="1"/>
  <c r="AP149" i="1"/>
  <c r="BA149" i="1"/>
  <c r="AN149" i="1"/>
  <c r="AY149" i="1"/>
  <c r="AK149" i="1"/>
  <c r="AV149" i="1"/>
  <c r="AI149" i="1"/>
  <c r="AF149" i="1"/>
  <c r="AE149" i="1"/>
  <c r="AD149" i="1"/>
  <c r="AB149" i="1"/>
  <c r="BD148" i="1"/>
  <c r="AV148" i="1"/>
  <c r="AK148" i="1"/>
  <c r="AH148" i="1"/>
  <c r="AC148" i="1"/>
  <c r="AR148" i="1"/>
  <c r="AQ148" i="1"/>
  <c r="AP148" i="1"/>
  <c r="AN148" i="1"/>
  <c r="AM148" i="1"/>
  <c r="AL148" i="1"/>
  <c r="AW148" i="1"/>
  <c r="AJ148" i="1"/>
  <c r="BB148" i="1"/>
  <c r="AG148" i="1"/>
  <c r="AF148" i="1"/>
  <c r="AE148" i="1"/>
  <c r="AB148" i="1"/>
  <c r="AO147" i="1"/>
  <c r="AG147" i="1"/>
  <c r="AD147" i="1"/>
  <c r="BD147" i="1"/>
  <c r="BB147" i="1"/>
  <c r="AN147" i="1"/>
  <c r="AM147" i="1"/>
  <c r="AL147" i="1"/>
  <c r="AJ147" i="1"/>
  <c r="BC147" i="1"/>
  <c r="AH147" i="1"/>
  <c r="AF147" i="1"/>
  <c r="AE147" i="1"/>
  <c r="AC147" i="1"/>
  <c r="AB147" i="1"/>
  <c r="BD146" i="1"/>
  <c r="AY146" i="1"/>
  <c r="AW146" i="1"/>
  <c r="AV146" i="1"/>
  <c r="AP146" i="1"/>
  <c r="AK146" i="1"/>
  <c r="AC146" i="1"/>
  <c r="AR146" i="1"/>
  <c r="BC146" i="1"/>
  <c r="AO146" i="1"/>
  <c r="AZ146" i="1"/>
  <c r="AX146" i="1"/>
  <c r="AJ146" i="1"/>
  <c r="BB146" i="1"/>
  <c r="AH146" i="1"/>
  <c r="AF146" i="1"/>
  <c r="AE146" i="1"/>
  <c r="AD146" i="1"/>
  <c r="AB146" i="1"/>
  <c r="AZ145" i="1"/>
  <c r="AX145" i="1"/>
  <c r="AW145" i="1"/>
  <c r="AP145" i="1"/>
  <c r="AO145" i="1"/>
  <c r="AL145" i="1"/>
  <c r="AG145" i="1"/>
  <c r="BB145" i="1"/>
  <c r="BA145" i="1"/>
  <c r="AN145" i="1"/>
  <c r="AY145" i="1"/>
  <c r="AK145" i="1"/>
  <c r="AV145" i="1"/>
  <c r="AF145" i="1"/>
  <c r="AE145" i="1"/>
  <c r="AD145" i="1"/>
  <c r="BD144" i="1"/>
  <c r="AV144" i="1"/>
  <c r="AM144" i="1"/>
  <c r="AK144" i="1"/>
  <c r="AH144" i="1"/>
  <c r="AC144" i="1"/>
  <c r="AR144" i="1"/>
  <c r="AQ144" i="1"/>
  <c r="AP144" i="1"/>
  <c r="AY144" i="1"/>
  <c r="AX144" i="1"/>
  <c r="AW144" i="1"/>
  <c r="AJ144" i="1"/>
  <c r="BB144" i="1"/>
  <c r="AG144" i="1"/>
  <c r="AF144" i="1"/>
  <c r="AB144" i="1"/>
  <c r="AO143" i="1"/>
  <c r="AH143" i="1"/>
  <c r="AG143" i="1"/>
  <c r="AD143" i="1"/>
  <c r="BB143" i="1"/>
  <c r="AN143" i="1"/>
  <c r="AM143" i="1"/>
  <c r="AL143" i="1"/>
  <c r="BA143" i="1"/>
  <c r="AF143" i="1"/>
  <c r="AE143" i="1"/>
  <c r="AC143" i="1"/>
  <c r="AB143" i="1"/>
  <c r="BD142" i="1"/>
  <c r="AY142" i="1"/>
  <c r="AW142" i="1"/>
  <c r="AV142" i="1"/>
  <c r="AP142" i="1"/>
  <c r="AK142" i="1"/>
  <c r="AC142" i="1"/>
  <c r="AR142" i="1"/>
  <c r="BC142" i="1"/>
  <c r="AX142" i="1"/>
  <c r="AJ142" i="1"/>
  <c r="BB142" i="1"/>
  <c r="AE142" i="1"/>
  <c r="AD142" i="1"/>
  <c r="AB142" i="1"/>
  <c r="BB141" i="1"/>
  <c r="AZ141" i="1"/>
  <c r="AX141" i="1"/>
  <c r="AW141" i="1"/>
  <c r="AO141" i="1"/>
  <c r="AL141" i="1"/>
  <c r="AI141" i="1"/>
  <c r="AG141" i="1"/>
  <c r="AB141" i="1"/>
  <c r="BD141" i="1"/>
  <c r="BC141" i="1"/>
  <c r="AP141" i="1"/>
  <c r="BA141" i="1"/>
  <c r="AN141" i="1"/>
  <c r="AY141" i="1"/>
  <c r="AK141" i="1"/>
  <c r="AH141" i="1"/>
  <c r="AF141" i="1"/>
  <c r="AE141" i="1"/>
  <c r="BD140" i="1"/>
  <c r="AX140" i="1"/>
  <c r="AV140" i="1"/>
  <c r="AL140" i="1"/>
  <c r="AK140" i="1"/>
  <c r="AH140" i="1"/>
  <c r="AC140" i="1"/>
  <c r="AR140" i="1"/>
  <c r="AQ140" i="1"/>
  <c r="AZ140" i="1"/>
  <c r="AY140" i="1"/>
  <c r="AW140" i="1"/>
  <c r="AJ140" i="1"/>
  <c r="BB140" i="1"/>
  <c r="AG140" i="1"/>
  <c r="AF140" i="1"/>
  <c r="AD140" i="1"/>
  <c r="AB140" i="1"/>
  <c r="AO139" i="1"/>
  <c r="AJ139" i="1"/>
  <c r="AG139" i="1"/>
  <c r="AD139" i="1"/>
  <c r="AN139" i="1"/>
  <c r="AM139" i="1"/>
  <c r="AX139" i="1"/>
  <c r="AH139" i="1"/>
  <c r="AF139" i="1"/>
  <c r="AE139" i="1"/>
  <c r="AC139" i="1"/>
  <c r="AB139" i="1"/>
  <c r="BD138" i="1"/>
  <c r="AY138" i="1"/>
  <c r="AW138" i="1"/>
  <c r="AV138" i="1"/>
  <c r="AP138" i="1"/>
  <c r="AK138" i="1"/>
  <c r="AE138" i="1"/>
  <c r="AC138" i="1"/>
  <c r="AR138" i="1"/>
  <c r="BC138" i="1"/>
  <c r="AX138" i="1"/>
  <c r="AJ138" i="1"/>
  <c r="BB138" i="1"/>
  <c r="AF138" i="1"/>
  <c r="AD138" i="1"/>
  <c r="AB138" i="1"/>
  <c r="AZ137" i="1"/>
  <c r="AX137" i="1"/>
  <c r="AW137" i="1"/>
  <c r="AR137" i="1"/>
  <c r="AP137" i="1"/>
  <c r="AO137" i="1"/>
  <c r="AL137" i="1"/>
  <c r="AG137" i="1"/>
  <c r="AB137" i="1"/>
  <c r="BD137" i="1"/>
  <c r="BC137" i="1"/>
  <c r="BB137" i="1"/>
  <c r="BA137" i="1"/>
  <c r="AN137" i="1"/>
  <c r="AY137" i="1"/>
  <c r="AF137" i="1"/>
  <c r="AE137" i="1"/>
  <c r="BD136" i="1"/>
  <c r="AV136" i="1"/>
  <c r="AN136" i="1"/>
  <c r="AM136" i="1"/>
  <c r="AK136" i="1"/>
  <c r="AH136" i="1"/>
  <c r="AC136" i="1"/>
  <c r="AR136" i="1"/>
  <c r="AQ136" i="1"/>
  <c r="AZ136" i="1"/>
  <c r="AY136" i="1"/>
  <c r="AW136" i="1"/>
  <c r="AJ136" i="1"/>
  <c r="BB136" i="1"/>
  <c r="AF136" i="1"/>
  <c r="AD136" i="1"/>
  <c r="AB136" i="1"/>
  <c r="BB134" i="1"/>
  <c r="AQ134" i="1"/>
  <c r="AO134" i="1"/>
  <c r="AH134" i="1"/>
  <c r="AG134" i="1"/>
  <c r="AD134" i="1"/>
  <c r="AP134" i="1"/>
  <c r="AN134" i="1"/>
  <c r="AM134" i="1"/>
  <c r="AJ134" i="1"/>
  <c r="AF134" i="1"/>
  <c r="AE134" i="1"/>
  <c r="AC134" i="1"/>
  <c r="AB134" i="1"/>
  <c r="AW132" i="1"/>
  <c r="AX132" i="1" s="1"/>
  <c r="AY132" i="1" s="1"/>
  <c r="AZ132" i="1" s="1"/>
  <c r="BA132" i="1" s="1"/>
  <c r="BB132" i="1" s="1"/>
  <c r="BC132" i="1" s="1"/>
  <c r="BD132" i="1" s="1"/>
  <c r="AB132" i="1"/>
  <c r="AC132" i="1" s="1"/>
  <c r="AD132" i="1" s="1"/>
  <c r="AE132" i="1" s="1"/>
  <c r="AF132" i="1" s="1"/>
  <c r="AG132" i="1" s="1"/>
  <c r="AH132" i="1" s="1"/>
  <c r="AI132" i="1" s="1"/>
  <c r="AJ132" i="1" s="1"/>
  <c r="AK132" i="1" s="1"/>
  <c r="AL132" i="1" s="1"/>
  <c r="AM132" i="1" s="1"/>
  <c r="AN132" i="1" s="1"/>
  <c r="AO132" i="1" s="1"/>
  <c r="AP132" i="1" s="1"/>
  <c r="AQ132" i="1" s="1"/>
  <c r="AR132" i="1" s="1"/>
  <c r="AA132" i="1"/>
  <c r="D132" i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BC124" i="1"/>
  <c r="BA124" i="1"/>
  <c r="AX124" i="1"/>
  <c r="AV124" i="1"/>
  <c r="AR124" i="1"/>
  <c r="AQ124" i="1"/>
  <c r="AP124" i="1"/>
  <c r="AO124" i="1"/>
  <c r="AJ124" i="1"/>
  <c r="AH124" i="1"/>
  <c r="AB124" i="1"/>
  <c r="AA124" i="1"/>
  <c r="Z124" i="1"/>
  <c r="BD124" i="1"/>
  <c r="BB124" i="1"/>
  <c r="AZ124" i="1"/>
  <c r="AL124" i="1"/>
  <c r="AI124" i="1"/>
  <c r="AE124" i="1"/>
  <c r="AD124" i="1"/>
  <c r="AC124" i="1"/>
  <c r="BC123" i="1"/>
  <c r="BA123" i="1"/>
  <c r="AX123" i="1"/>
  <c r="AV123" i="1"/>
  <c r="AR123" i="1"/>
  <c r="AQ123" i="1"/>
  <c r="AP123" i="1"/>
  <c r="AJ123" i="1"/>
  <c r="AH123" i="1"/>
  <c r="AC123" i="1"/>
  <c r="AB123" i="1"/>
  <c r="AA123" i="1"/>
  <c r="Z123" i="1"/>
  <c r="BD123" i="1"/>
  <c r="BB123" i="1"/>
  <c r="AO123" i="1"/>
  <c r="AZ123" i="1"/>
  <c r="AI123" i="1"/>
  <c r="AE123" i="1"/>
  <c r="G35" i="1"/>
  <c r="BC120" i="1"/>
  <c r="BA120" i="1"/>
  <c r="AX120" i="1"/>
  <c r="AV120" i="1"/>
  <c r="AR120" i="1"/>
  <c r="AQ120" i="1"/>
  <c r="AP120" i="1"/>
  <c r="AJ120" i="1"/>
  <c r="AH120" i="1"/>
  <c r="AB120" i="1"/>
  <c r="AA120" i="1"/>
  <c r="Z120" i="1"/>
  <c r="BD120" i="1"/>
  <c r="BB120" i="1"/>
  <c r="AO120" i="1"/>
  <c r="AZ120" i="1"/>
  <c r="AI120" i="1"/>
  <c r="AG120" i="1"/>
  <c r="AF120" i="1"/>
  <c r="AC120" i="1"/>
  <c r="BA119" i="1"/>
  <c r="AV119" i="1"/>
  <c r="AP119" i="1"/>
  <c r="AM119" i="1"/>
  <c r="AJ119" i="1"/>
  <c r="AH119" i="1"/>
  <c r="BD119" i="1"/>
  <c r="BB119" i="1"/>
  <c r="AO119" i="1"/>
  <c r="AZ119" i="1"/>
  <c r="AG119" i="1"/>
  <c r="AF119" i="1"/>
  <c r="AC119" i="1"/>
  <c r="BA118" i="1"/>
  <c r="AY118" i="1"/>
  <c r="AO118" i="1"/>
  <c r="AN118" i="1"/>
  <c r="AK118" i="1"/>
  <c r="AF118" i="1"/>
  <c r="BC118" i="1"/>
  <c r="BB118" i="1"/>
  <c r="AZ118" i="1"/>
  <c r="AM118" i="1"/>
  <c r="AJ118" i="1"/>
  <c r="AE118" i="1"/>
  <c r="AD118" i="1"/>
  <c r="AY117" i="1"/>
  <c r="AN117" i="1"/>
  <c r="AM117" i="1"/>
  <c r="AL117" i="1"/>
  <c r="AF117" i="1"/>
  <c r="AD117" i="1"/>
  <c r="AZ117" i="1"/>
  <c r="AX117" i="1"/>
  <c r="AK117" i="1"/>
  <c r="AV117" i="1"/>
  <c r="AG117" i="1"/>
  <c r="AE117" i="1"/>
  <c r="AC117" i="1"/>
  <c r="AA117" i="1"/>
  <c r="AY116" i="1"/>
  <c r="AN116" i="1"/>
  <c r="AM116" i="1"/>
  <c r="AL116" i="1"/>
  <c r="AF116" i="1"/>
  <c r="AD116" i="1"/>
  <c r="AK116" i="1"/>
  <c r="AV116" i="1"/>
  <c r="AG116" i="1"/>
  <c r="AE116" i="1"/>
  <c r="AC116" i="1"/>
  <c r="AB116" i="1"/>
  <c r="AN115" i="1"/>
  <c r="AM115" i="1"/>
  <c r="AL115" i="1"/>
  <c r="AF115" i="1"/>
  <c r="AD115" i="1"/>
  <c r="AK115" i="1"/>
  <c r="AW115" i="1"/>
  <c r="AG115" i="1"/>
  <c r="AE115" i="1"/>
  <c r="AC115" i="1"/>
  <c r="AB115" i="1"/>
  <c r="AA115" i="1"/>
  <c r="AY114" i="1"/>
  <c r="AN114" i="1"/>
  <c r="AM114" i="1"/>
  <c r="AL114" i="1"/>
  <c r="AF114" i="1"/>
  <c r="AD114" i="1"/>
  <c r="AZ114" i="1"/>
  <c r="AK114" i="1"/>
  <c r="AV114" i="1"/>
  <c r="AG114" i="1"/>
  <c r="AE114" i="1"/>
  <c r="AC114" i="1"/>
  <c r="AB114" i="1"/>
  <c r="AY113" i="1"/>
  <c r="AN113" i="1"/>
  <c r="AM113" i="1"/>
  <c r="AL113" i="1"/>
  <c r="AF113" i="1"/>
  <c r="AD113" i="1"/>
  <c r="AZ113" i="1"/>
  <c r="AX113" i="1"/>
  <c r="AK113" i="1"/>
  <c r="AV113" i="1"/>
  <c r="AG113" i="1"/>
  <c r="AE113" i="1"/>
  <c r="AC113" i="1"/>
  <c r="AA113" i="1"/>
  <c r="AY112" i="1"/>
  <c r="AN112" i="1"/>
  <c r="AM112" i="1"/>
  <c r="AL112" i="1"/>
  <c r="AF112" i="1"/>
  <c r="AD112" i="1"/>
  <c r="AK112" i="1"/>
  <c r="AV112" i="1"/>
  <c r="AG112" i="1"/>
  <c r="AE112" i="1"/>
  <c r="AC112" i="1"/>
  <c r="AB112" i="1"/>
  <c r="AN111" i="1"/>
  <c r="AM111" i="1"/>
  <c r="AL111" i="1"/>
  <c r="AF111" i="1"/>
  <c r="AD111" i="1"/>
  <c r="AK111" i="1"/>
  <c r="AW111" i="1"/>
  <c r="AG111" i="1"/>
  <c r="AE111" i="1"/>
  <c r="AC111" i="1"/>
  <c r="AB111" i="1"/>
  <c r="AY110" i="1"/>
  <c r="AN110" i="1"/>
  <c r="AM110" i="1"/>
  <c r="AL110" i="1"/>
  <c r="AF110" i="1"/>
  <c r="AD110" i="1"/>
  <c r="AZ110" i="1"/>
  <c r="AK110" i="1"/>
  <c r="AV110" i="1"/>
  <c r="AH110" i="1"/>
  <c r="AG110" i="1"/>
  <c r="AE110" i="1"/>
  <c r="AC110" i="1"/>
  <c r="AB110" i="1"/>
  <c r="AY109" i="1"/>
  <c r="AN109" i="1"/>
  <c r="AM109" i="1"/>
  <c r="AI109" i="1"/>
  <c r="AF109" i="1"/>
  <c r="AK109" i="1"/>
  <c r="AH109" i="1"/>
  <c r="AG109" i="1"/>
  <c r="AE109" i="1"/>
  <c r="AD109" i="1"/>
  <c r="AC109" i="1"/>
  <c r="AA109" i="1"/>
  <c r="AN108" i="1"/>
  <c r="AI108" i="1"/>
  <c r="AF108" i="1"/>
  <c r="AA108" i="1"/>
  <c r="AP108" i="1"/>
  <c r="AZ108" i="1"/>
  <c r="AK108" i="1"/>
  <c r="AJ108" i="1"/>
  <c r="AH108" i="1"/>
  <c r="AG108" i="1"/>
  <c r="AE108" i="1"/>
  <c r="AD108" i="1"/>
  <c r="AC108" i="1"/>
  <c r="Z108" i="1"/>
  <c r="AN107" i="1"/>
  <c r="AL107" i="1"/>
  <c r="AF107" i="1"/>
  <c r="AP107" i="1"/>
  <c r="AZ107" i="1"/>
  <c r="AM107" i="1"/>
  <c r="AK107" i="1"/>
  <c r="AJ107" i="1"/>
  <c r="AH107" i="1"/>
  <c r="AG107" i="1"/>
  <c r="AE107" i="1"/>
  <c r="AD107" i="1"/>
  <c r="AC107" i="1"/>
  <c r="AA107" i="1"/>
  <c r="Z107" i="1"/>
  <c r="BB106" i="1"/>
  <c r="AY106" i="1"/>
  <c r="AN106" i="1"/>
  <c r="AL106" i="1"/>
  <c r="AI106" i="1"/>
  <c r="AF106" i="1"/>
  <c r="AZ106" i="1"/>
  <c r="AX106" i="1"/>
  <c r="AK106" i="1"/>
  <c r="AJ106" i="1"/>
  <c r="AH106" i="1"/>
  <c r="AG106" i="1"/>
  <c r="AE106" i="1"/>
  <c r="AD106" i="1"/>
  <c r="AC106" i="1"/>
  <c r="Z106" i="1"/>
  <c r="BB105" i="1"/>
  <c r="AY105" i="1"/>
  <c r="AN105" i="1"/>
  <c r="AI105" i="1"/>
  <c r="AF105" i="1"/>
  <c r="AA105" i="1"/>
  <c r="AP105" i="1"/>
  <c r="AM105" i="1"/>
  <c r="AK105" i="1"/>
  <c r="AV105" i="1"/>
  <c r="AJ105" i="1"/>
  <c r="AH105" i="1"/>
  <c r="AG105" i="1"/>
  <c r="AE105" i="1"/>
  <c r="AD105" i="1"/>
  <c r="AC105" i="1"/>
  <c r="Z105" i="1"/>
  <c r="AO104" i="1"/>
  <c r="AN104" i="1"/>
  <c r="AM104" i="1"/>
  <c r="AF104" i="1"/>
  <c r="AL104" i="1"/>
  <c r="AK104" i="1"/>
  <c r="AY104" i="1"/>
  <c r="AG104" i="1"/>
  <c r="AE104" i="1"/>
  <c r="AD104" i="1"/>
  <c r="AC104" i="1"/>
  <c r="AA104" i="1"/>
  <c r="AO102" i="1"/>
  <c r="AN102" i="1"/>
  <c r="AM102" i="1"/>
  <c r="AL102" i="1"/>
  <c r="AF102" i="1"/>
  <c r="AP102" i="1"/>
  <c r="AK102" i="1"/>
  <c r="AW102" i="1"/>
  <c r="AH102" i="1"/>
  <c r="AG102" i="1"/>
  <c r="AE102" i="1"/>
  <c r="AD102" i="1"/>
  <c r="AC102" i="1"/>
  <c r="E31" i="1"/>
  <c r="Z102" i="1"/>
  <c r="AW100" i="1"/>
  <c r="AX100" i="1" s="1"/>
  <c r="AY100" i="1" s="1"/>
  <c r="AZ100" i="1" s="1"/>
  <c r="BA100" i="1" s="1"/>
  <c r="BB100" i="1" s="1"/>
  <c r="BC100" i="1" s="1"/>
  <c r="BD100" i="1" s="1"/>
  <c r="AA100" i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D100" i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BC91" i="1"/>
  <c r="BB91" i="1"/>
  <c r="AY91" i="1"/>
  <c r="AQ91" i="1"/>
  <c r="AN91" i="1"/>
  <c r="AK91" i="1"/>
  <c r="AR91" i="1"/>
  <c r="AZ91" i="1"/>
  <c r="AX91" i="1"/>
  <c r="AW91" i="1"/>
  <c r="AV91" i="1"/>
  <c r="BA90" i="1"/>
  <c r="AY90" i="1"/>
  <c r="AX90" i="1"/>
  <c r="AR90" i="1"/>
  <c r="AO90" i="1"/>
  <c r="AM90" i="1"/>
  <c r="AJ90" i="1"/>
  <c r="BD90" i="1"/>
  <c r="AL90" i="1"/>
  <c r="AV90" i="1"/>
  <c r="BD89" i="1"/>
  <c r="BB89" i="1"/>
  <c r="AR89" i="1"/>
  <c r="AQ89" i="1"/>
  <c r="BC89" i="1"/>
  <c r="AZ89" i="1"/>
  <c r="AM89" i="1"/>
  <c r="AW89" i="1"/>
  <c r="AJ89" i="1"/>
  <c r="AR88" i="1"/>
  <c r="AM88" i="1"/>
  <c r="AP88" i="1"/>
  <c r="AZ88" i="1"/>
  <c r="AJ88" i="1"/>
  <c r="AW86" i="1"/>
  <c r="AX86" i="1" s="1"/>
  <c r="AY86" i="1" s="1"/>
  <c r="AZ86" i="1" s="1"/>
  <c r="BA86" i="1" s="1"/>
  <c r="BB86" i="1" s="1"/>
  <c r="BC86" i="1" s="1"/>
  <c r="BD86" i="1" s="1"/>
  <c r="AA86" i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Q86" i="1" s="1"/>
  <c r="AR86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AM78" i="1"/>
  <c r="AL78" i="1"/>
  <c r="AK78" i="1"/>
  <c r="BC78" i="1"/>
  <c r="BB78" i="1"/>
  <c r="AP78" i="1"/>
  <c r="AN78" i="1"/>
  <c r="AX78" i="1"/>
  <c r="AV78" i="1"/>
  <c r="AJ78" i="1"/>
  <c r="AR77" i="1"/>
  <c r="AJ77" i="1"/>
  <c r="BD77" i="1"/>
  <c r="BC77" i="1"/>
  <c r="AP77" i="1"/>
  <c r="BA77" i="1"/>
  <c r="AN77" i="1"/>
  <c r="AY77" i="1"/>
  <c r="AX77" i="1"/>
  <c r="AK77" i="1"/>
  <c r="AV77" i="1"/>
  <c r="AP76" i="1"/>
  <c r="AO76" i="1"/>
  <c r="AN76" i="1"/>
  <c r="AM76" i="1"/>
  <c r="AR76" i="1"/>
  <c r="BB76" i="1"/>
  <c r="BA76" i="1"/>
  <c r="AZ76" i="1"/>
  <c r="AY76" i="1"/>
  <c r="AL76" i="1"/>
  <c r="AW76" i="1"/>
  <c r="BC75" i="1"/>
  <c r="AV75" i="1"/>
  <c r="AR75" i="1"/>
  <c r="AJ75" i="1"/>
  <c r="BD75" i="1"/>
  <c r="BB75" i="1"/>
  <c r="BA75" i="1"/>
  <c r="AN75" i="1"/>
  <c r="AY75" i="1"/>
  <c r="AM75" i="1"/>
  <c r="AK75" i="1"/>
  <c r="AY74" i="1"/>
  <c r="AV74" i="1"/>
  <c r="AM74" i="1"/>
  <c r="AL74" i="1"/>
  <c r="BC74" i="1"/>
  <c r="BB74" i="1"/>
  <c r="BA74" i="1"/>
  <c r="AZ74" i="1"/>
  <c r="AX74" i="1"/>
  <c r="AW74" i="1"/>
  <c r="AK74" i="1"/>
  <c r="AM72" i="1"/>
  <c r="AL72" i="1"/>
  <c r="AR72" i="1"/>
  <c r="BC72" i="1"/>
  <c r="AP72" i="1"/>
  <c r="AO72" i="1"/>
  <c r="AY72" i="1"/>
  <c r="AX72" i="1"/>
  <c r="AW72" i="1"/>
  <c r="AV72" i="1"/>
  <c r="AR71" i="1"/>
  <c r="AQ71" i="1"/>
  <c r="BB71" i="1"/>
  <c r="BA71" i="1"/>
  <c r="AZ71" i="1"/>
  <c r="AM71" i="1"/>
  <c r="AK71" i="1"/>
  <c r="BD71" i="1"/>
  <c r="AQ70" i="1"/>
  <c r="AP70" i="1"/>
  <c r="AO70" i="1"/>
  <c r="AN70" i="1"/>
  <c r="AJ70" i="1"/>
  <c r="AR70" i="1"/>
  <c r="BB70" i="1"/>
  <c r="AZ70" i="1"/>
  <c r="AY70" i="1"/>
  <c r="AX70" i="1"/>
  <c r="AW70" i="1"/>
  <c r="AV70" i="1"/>
  <c r="BC70" i="1"/>
  <c r="AY69" i="1"/>
  <c r="AN69" i="1"/>
  <c r="AK69" i="1"/>
  <c r="AJ69" i="1"/>
  <c r="AR69" i="1"/>
  <c r="BC69" i="1"/>
  <c r="BB69" i="1"/>
  <c r="AO69" i="1"/>
  <c r="AZ69" i="1"/>
  <c r="AM69" i="1"/>
  <c r="AV69" i="1"/>
  <c r="AR68" i="1"/>
  <c r="AO68" i="1"/>
  <c r="BD68" i="1"/>
  <c r="BC68" i="1"/>
  <c r="BA68" i="1"/>
  <c r="AN68" i="1"/>
  <c r="AY68" i="1"/>
  <c r="AX68" i="1"/>
  <c r="AW68" i="1"/>
  <c r="AV68" i="1"/>
  <c r="AN66" i="1"/>
  <c r="AM66" i="1"/>
  <c r="AR66" i="1"/>
  <c r="AQ66" i="1"/>
  <c r="AO66" i="1"/>
  <c r="AZ66" i="1"/>
  <c r="AY66" i="1"/>
  <c r="AW66" i="1"/>
  <c r="AJ66" i="1"/>
  <c r="AQ65" i="1"/>
  <c r="AP65" i="1"/>
  <c r="BD65" i="1"/>
  <c r="BB65" i="1"/>
  <c r="AO65" i="1"/>
  <c r="AM65" i="1"/>
  <c r="AL65" i="1"/>
  <c r="AW65" i="1"/>
  <c r="AK65" i="1"/>
  <c r="BC65" i="1"/>
  <c r="AQ64" i="1"/>
  <c r="AP64" i="1"/>
  <c r="AO64" i="1"/>
  <c r="AK64" i="1"/>
  <c r="BC64" i="1"/>
  <c r="BB64" i="1"/>
  <c r="BA64" i="1"/>
  <c r="AZ64" i="1"/>
  <c r="AX64" i="1"/>
  <c r="AY64" i="1"/>
  <c r="AL63" i="1"/>
  <c r="AK63" i="1"/>
  <c r="AJ63" i="1"/>
  <c r="AR63" i="1"/>
  <c r="BC63" i="1"/>
  <c r="AP63" i="1"/>
  <c r="AO63" i="1"/>
  <c r="AN63" i="1"/>
  <c r="AM63" i="1"/>
  <c r="AX63" i="1"/>
  <c r="AW63" i="1"/>
  <c r="AV63" i="1"/>
  <c r="AR62" i="1"/>
  <c r="AP62" i="1"/>
  <c r="AO62" i="1"/>
  <c r="AQ62" i="1"/>
  <c r="BB62" i="1"/>
  <c r="BA62" i="1"/>
  <c r="AZ62" i="1"/>
  <c r="AY62" i="1"/>
  <c r="AL62" i="1"/>
  <c r="AW62" i="1"/>
  <c r="BD62" i="1"/>
  <c r="BC61" i="1"/>
  <c r="AR61" i="1"/>
  <c r="AO61" i="1"/>
  <c r="AN61" i="1"/>
  <c r="AM61" i="1"/>
  <c r="AL61" i="1"/>
  <c r="BD61" i="1"/>
  <c r="AQ61" i="1"/>
  <c r="AZ61" i="1"/>
  <c r="AK61" i="1"/>
  <c r="AV61" i="1"/>
  <c r="AJ61" i="1"/>
  <c r="AY60" i="1"/>
  <c r="AV60" i="1"/>
  <c r="AL60" i="1"/>
  <c r="AR60" i="1"/>
  <c r="BC60" i="1"/>
  <c r="BB60" i="1"/>
  <c r="BA60" i="1"/>
  <c r="AZ60" i="1"/>
  <c r="AM60" i="1"/>
  <c r="AW60" i="1"/>
  <c r="AK60" i="1"/>
  <c r="AR58" i="1"/>
  <c r="AQ58" i="1"/>
  <c r="AO58" i="1"/>
  <c r="AL58" i="1"/>
  <c r="BD58" i="1"/>
  <c r="BC58" i="1"/>
  <c r="BA58" i="1"/>
  <c r="AY58" i="1"/>
  <c r="AX58" i="1"/>
  <c r="AW58" i="1"/>
  <c r="AV58" i="1"/>
  <c r="AZ56" i="1"/>
  <c r="AY56" i="1"/>
  <c r="AO56" i="1"/>
  <c r="AN56" i="1"/>
  <c r="AK56" i="1"/>
  <c r="AF56" i="1"/>
  <c r="AE56" i="1"/>
  <c r="AD56" i="1"/>
  <c r="AR56" i="1"/>
  <c r="BC56" i="1"/>
  <c r="AQ56" i="1"/>
  <c r="AL56" i="1"/>
  <c r="AW56" i="1"/>
  <c r="AJ56" i="1"/>
  <c r="BA56" i="1"/>
  <c r="AI56" i="1"/>
  <c r="AG56" i="1"/>
  <c r="AC56" i="1"/>
  <c r="AB56" i="1"/>
  <c r="AA56" i="1"/>
  <c r="Z56" i="1"/>
  <c r="AW54" i="1"/>
  <c r="AX54" i="1" s="1"/>
  <c r="AY54" i="1" s="1"/>
  <c r="AZ54" i="1" s="1"/>
  <c r="BA54" i="1" s="1"/>
  <c r="BB54" i="1" s="1"/>
  <c r="BC54" i="1" s="1"/>
  <c r="BD54" i="1" s="1"/>
  <c r="AA54" i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AP54" i="1" s="1"/>
  <c r="AQ54" i="1" s="1"/>
  <c r="AR54" i="1" s="1"/>
  <c r="D54" i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AR46" i="1"/>
  <c r="AQ46" i="1"/>
  <c r="AO46" i="1"/>
  <c r="AN46" i="1"/>
  <c r="BC46" i="1"/>
  <c r="BB46" i="1"/>
  <c r="BA46" i="1"/>
  <c r="AM46" i="1"/>
  <c r="AX46" i="1"/>
  <c r="AK46" i="1"/>
  <c r="AV46" i="1"/>
  <c r="BD45" i="1"/>
  <c r="AO45" i="1"/>
  <c r="AN45" i="1"/>
  <c r="AM45" i="1"/>
  <c r="AK45" i="1"/>
  <c r="BC45" i="1"/>
  <c r="AP45" i="1"/>
  <c r="BA45" i="1"/>
  <c r="AZ45" i="1"/>
  <c r="AX45" i="1"/>
  <c r="AW45" i="1"/>
  <c r="AM44" i="1"/>
  <c r="AC44" i="1"/>
  <c r="AB44" i="1"/>
  <c r="AR44" i="1"/>
  <c r="AP44" i="1"/>
  <c r="AO44" i="1"/>
  <c r="AY44" i="1"/>
  <c r="AK44" i="1"/>
  <c r="L44" i="1"/>
  <c r="AI44" i="1" s="1"/>
  <c r="K44" i="1"/>
  <c r="AH44" i="1" s="1"/>
  <c r="J44" i="1"/>
  <c r="I44" i="1"/>
  <c r="I40" i="1" s="1"/>
  <c r="H44" i="1"/>
  <c r="H40" i="1" s="1"/>
  <c r="AD40" i="1" s="1"/>
  <c r="G44" i="1"/>
  <c r="F44" i="1"/>
  <c r="F40" i="1" s="1"/>
  <c r="AB40" i="1" s="1"/>
  <c r="E44" i="1"/>
  <c r="AZ43" i="1"/>
  <c r="AX43" i="1"/>
  <c r="AW43" i="1"/>
  <c r="AR43" i="1"/>
  <c r="AP43" i="1"/>
  <c r="BD43" i="1"/>
  <c r="BC43" i="1"/>
  <c r="BB43" i="1"/>
  <c r="BA43" i="1"/>
  <c r="AN43" i="1"/>
  <c r="AL43" i="1"/>
  <c r="AK43" i="1"/>
  <c r="AJ43" i="1"/>
  <c r="AR42" i="1"/>
  <c r="AQ42" i="1"/>
  <c r="AP42" i="1"/>
  <c r="AL42" i="1"/>
  <c r="BC42" i="1"/>
  <c r="BA42" i="1"/>
  <c r="AY42" i="1"/>
  <c r="AX42" i="1"/>
  <c r="AV42" i="1"/>
  <c r="AW42" i="1"/>
  <c r="BD41" i="1"/>
  <c r="BC41" i="1"/>
  <c r="AG41" i="1"/>
  <c r="AD41" i="1"/>
  <c r="AR41" i="1"/>
  <c r="AQ41" i="1"/>
  <c r="BA41" i="1"/>
  <c r="AZ41" i="1"/>
  <c r="AY41" i="1"/>
  <c r="AL41" i="1"/>
  <c r="AW41" i="1"/>
  <c r="AV41" i="1"/>
  <c r="AE41" i="1"/>
  <c r="AC41" i="1"/>
  <c r="BD40" i="1"/>
  <c r="BC40" i="1"/>
  <c r="BA40" i="1"/>
  <c r="AW40" i="1"/>
  <c r="AR40" i="1"/>
  <c r="AQ40" i="1"/>
  <c r="AN40" i="1"/>
  <c r="AX40" i="1"/>
  <c r="AL40" i="1"/>
  <c r="AK40" i="1"/>
  <c r="BB40" i="1"/>
  <c r="G40" i="1"/>
  <c r="E40" i="1"/>
  <c r="BD36" i="1"/>
  <c r="BB36" i="1"/>
  <c r="AZ36" i="1"/>
  <c r="AJ36" i="1"/>
  <c r="AQ36" i="1"/>
  <c r="AO36" i="1"/>
  <c r="AM36" i="1"/>
  <c r="AL36" i="1"/>
  <c r="AW36" i="1"/>
  <c r="AK36" i="1"/>
  <c r="L36" i="1"/>
  <c r="AI36" i="1" s="1"/>
  <c r="K36" i="1"/>
  <c r="AG36" i="1" s="1"/>
  <c r="J36" i="1"/>
  <c r="I36" i="1"/>
  <c r="AF36" i="1" s="1"/>
  <c r="H36" i="1"/>
  <c r="AD36" i="1" s="1"/>
  <c r="G36" i="1"/>
  <c r="F36" i="1"/>
  <c r="E36" i="1"/>
  <c r="AB36" i="1" s="1"/>
  <c r="D36" i="1"/>
  <c r="C36" i="1"/>
  <c r="Z36" i="1" s="1"/>
  <c r="BA35" i="1"/>
  <c r="AK35" i="1"/>
  <c r="AJ35" i="1"/>
  <c r="AQ35" i="1"/>
  <c r="BB35" i="1"/>
  <c r="AO35" i="1"/>
  <c r="AN35" i="1"/>
  <c r="AY35" i="1"/>
  <c r="AM35" i="1"/>
  <c r="AW35" i="1"/>
  <c r="AV35" i="1"/>
  <c r="BD35" i="1"/>
  <c r="L35" i="1"/>
  <c r="K35" i="1"/>
  <c r="AH35" i="1" s="1"/>
  <c r="J35" i="1"/>
  <c r="H35" i="1"/>
  <c r="F35" i="1"/>
  <c r="E35" i="1"/>
  <c r="D35" i="1"/>
  <c r="C35" i="1"/>
  <c r="BD33" i="1"/>
  <c r="BC33" i="1"/>
  <c r="AZ33" i="1"/>
  <c r="AW33" i="1"/>
  <c r="AK33" i="1"/>
  <c r="AJ33" i="1"/>
  <c r="AC33" i="1"/>
  <c r="AR33" i="1"/>
  <c r="AP33" i="1"/>
  <c r="BA33" i="1"/>
  <c r="AN33" i="1"/>
  <c r="AY33" i="1"/>
  <c r="AM33" i="1"/>
  <c r="AV33" i="1"/>
  <c r="L33" i="1"/>
  <c r="K33" i="1"/>
  <c r="J33" i="1"/>
  <c r="I33" i="1"/>
  <c r="AE33" i="1" s="1"/>
  <c r="H33" i="1"/>
  <c r="AD33" i="1" s="1"/>
  <c r="G33" i="1"/>
  <c r="F33" i="1"/>
  <c r="E33" i="1"/>
  <c r="D33" i="1"/>
  <c r="C33" i="1"/>
  <c r="BC32" i="1"/>
  <c r="AZ32" i="1"/>
  <c r="AX32" i="1"/>
  <c r="AD32" i="1"/>
  <c r="AR32" i="1"/>
  <c r="BB32" i="1"/>
  <c r="AO32" i="1"/>
  <c r="AN32" i="1"/>
  <c r="AK32" i="1"/>
  <c r="AJ32" i="1"/>
  <c r="L32" i="1"/>
  <c r="AH32" i="1" s="1"/>
  <c r="K32" i="1"/>
  <c r="J32" i="1"/>
  <c r="I32" i="1"/>
  <c r="H32" i="1"/>
  <c r="G32" i="1"/>
  <c r="AC32" i="1" s="1"/>
  <c r="F32" i="1"/>
  <c r="AB32" i="1" s="1"/>
  <c r="E32" i="1"/>
  <c r="AA32" i="1" s="1"/>
  <c r="D32" i="1"/>
  <c r="C32" i="1"/>
  <c r="BB31" i="1"/>
  <c r="AW31" i="1"/>
  <c r="AR31" i="1"/>
  <c r="AQ31" i="1"/>
  <c r="AZ31" i="1"/>
  <c r="AL31" i="1"/>
  <c r="AK31" i="1"/>
  <c r="BD31" i="1"/>
  <c r="L31" i="1"/>
  <c r="AH31" i="1" s="1"/>
  <c r="K31" i="1"/>
  <c r="AG31" i="1" s="1"/>
  <c r="J31" i="1"/>
  <c r="I31" i="1"/>
  <c r="AF31" i="1" s="1"/>
  <c r="H31" i="1"/>
  <c r="G31" i="1"/>
  <c r="AC31" i="1" s="1"/>
  <c r="F31" i="1"/>
  <c r="AB31" i="1" s="1"/>
  <c r="BC30" i="1"/>
  <c r="BA30" i="1"/>
  <c r="AZ30" i="1"/>
  <c r="AV30" i="1"/>
  <c r="BD30" i="1"/>
  <c r="AP30" i="1"/>
  <c r="AN30" i="1"/>
  <c r="AK30" i="1"/>
  <c r="AJ30" i="1"/>
  <c r="BB30" i="1"/>
  <c r="L30" i="1"/>
  <c r="AI30" i="1" s="1"/>
  <c r="K30" i="1"/>
  <c r="J30" i="1"/>
  <c r="AF30" i="1" s="1"/>
  <c r="I30" i="1"/>
  <c r="AE30" i="1" s="1"/>
  <c r="H30" i="1"/>
  <c r="G30" i="1"/>
  <c r="F30" i="1"/>
  <c r="D30" i="1"/>
  <c r="Z30" i="1" s="1"/>
  <c r="C30" i="1"/>
  <c r="BD27" i="1"/>
  <c r="BB27" i="1"/>
  <c r="BA27" i="1"/>
  <c r="AV27" i="1"/>
  <c r="AN27" i="1"/>
  <c r="AJ27" i="1"/>
  <c r="AP27" i="1"/>
  <c r="AO27" i="1"/>
  <c r="AM27" i="1"/>
  <c r="AW27" i="1"/>
  <c r="BD26" i="1"/>
  <c r="AW26" i="1"/>
  <c r="AV26" i="1"/>
  <c r="AQ26" i="1"/>
  <c r="AM26" i="1"/>
  <c r="AL26" i="1"/>
  <c r="AK26" i="1"/>
  <c r="AR26" i="1"/>
  <c r="BB26" i="1"/>
  <c r="AN26" i="1"/>
  <c r="AJ26" i="1"/>
  <c r="AY26" i="1"/>
  <c r="AH26" i="1"/>
  <c r="BC24" i="1"/>
  <c r="BB24" i="1"/>
  <c r="AZ24" i="1"/>
  <c r="AY24" i="1"/>
  <c r="AR24" i="1"/>
  <c r="AQ24" i="1"/>
  <c r="AO24" i="1"/>
  <c r="AJ24" i="1"/>
  <c r="BD24" i="1"/>
  <c r="AP24" i="1"/>
  <c r="AN24" i="1"/>
  <c r="AV24" i="1"/>
  <c r="BA24" i="1"/>
  <c r="BD23" i="1"/>
  <c r="BA23" i="1"/>
  <c r="AZ23" i="1"/>
  <c r="AV23" i="1"/>
  <c r="AR23" i="1"/>
  <c r="AP23" i="1"/>
  <c r="AK23" i="1"/>
  <c r="AG23" i="1"/>
  <c r="AQ23" i="1"/>
  <c r="AO23" i="1"/>
  <c r="AW23" i="1"/>
  <c r="AO21" i="1"/>
  <c r="AL21" i="1"/>
  <c r="AR21" i="1"/>
  <c r="AM21" i="1"/>
  <c r="AK21" i="1"/>
  <c r="BC20" i="1"/>
  <c r="BB20" i="1"/>
  <c r="AW20" i="1"/>
  <c r="AV20" i="1"/>
  <c r="AO20" i="1"/>
  <c r="AN20" i="1"/>
  <c r="AK20" i="1"/>
  <c r="AJ20" i="1"/>
  <c r="AI20" i="1"/>
  <c r="BD20" i="1"/>
  <c r="AQ20" i="1"/>
  <c r="AP20" i="1"/>
  <c r="AH20" i="1"/>
  <c r="AG20" i="1"/>
  <c r="AX19" i="1"/>
  <c r="AR19" i="1"/>
  <c r="AN19" i="1"/>
  <c r="AM19" i="1"/>
  <c r="AL19" i="1"/>
  <c r="BD19" i="1"/>
  <c r="AQ19" i="1"/>
  <c r="AK19" i="1"/>
  <c r="BB18" i="1"/>
  <c r="BA18" i="1"/>
  <c r="AZ18" i="1"/>
  <c r="AQ18" i="1"/>
  <c r="AP18" i="1"/>
  <c r="AO18" i="1"/>
  <c r="AN18" i="1"/>
  <c r="AK18" i="1"/>
  <c r="AY18" i="1"/>
  <c r="AI18" i="1"/>
  <c r="BD16" i="1"/>
  <c r="AK16" i="1"/>
  <c r="BC16" i="1"/>
  <c r="AZ16" i="1"/>
  <c r="AL16" i="1"/>
  <c r="BD14" i="1"/>
  <c r="BB14" i="1"/>
  <c r="BA14" i="1"/>
  <c r="AV14" i="1"/>
  <c r="AQ14" i="1"/>
  <c r="AP14" i="1"/>
  <c r="AJ14" i="1"/>
  <c r="AN14" i="1"/>
  <c r="AI14" i="1"/>
  <c r="BD13" i="1"/>
  <c r="AX13" i="1"/>
  <c r="AW13" i="1"/>
  <c r="AV13" i="1"/>
  <c r="AQ13" i="1"/>
  <c r="AP13" i="1"/>
  <c r="AM13" i="1"/>
  <c r="AL13" i="1"/>
  <c r="AK13" i="1"/>
  <c r="BB13" i="1"/>
  <c r="AZ13" i="1"/>
  <c r="AJ13" i="1"/>
  <c r="AN10" i="1"/>
  <c r="AL10" i="1"/>
  <c r="AR10" i="1"/>
  <c r="AZ10" i="1"/>
  <c r="AM10" i="1"/>
  <c r="AK10" i="1"/>
  <c r="AV10" i="1"/>
  <c r="AQ9" i="1"/>
  <c r="AK9" i="1"/>
  <c r="AJ9" i="1"/>
  <c r="BD9" i="1"/>
  <c r="BB9" i="1"/>
  <c r="BA9" i="1"/>
  <c r="AZ9" i="1"/>
  <c r="AY9" i="1"/>
  <c r="AX9" i="1"/>
  <c r="AW9" i="1"/>
  <c r="AV9" i="1"/>
  <c r="BD8" i="1"/>
  <c r="BC8" i="1"/>
  <c r="AX8" i="1"/>
  <c r="AW8" i="1"/>
  <c r="AV8" i="1"/>
  <c r="AQ8" i="1"/>
  <c r="AL8" i="1"/>
  <c r="AK8" i="1"/>
  <c r="AJ8" i="1"/>
  <c r="AR8" i="1"/>
  <c r="BB8" i="1"/>
  <c r="BA8" i="1"/>
  <c r="AZ8" i="1"/>
  <c r="AY8" i="1"/>
  <c r="AW6" i="1"/>
  <c r="AX6" i="1" s="1"/>
  <c r="AY6" i="1" s="1"/>
  <c r="AZ6" i="1" s="1"/>
  <c r="BA6" i="1" s="1"/>
  <c r="BB6" i="1" s="1"/>
  <c r="BC6" i="1" s="1"/>
  <c r="BD6" i="1" s="1"/>
  <c r="AA6" i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AF44" i="1" l="1"/>
  <c r="AA35" i="1"/>
  <c r="AB35" i="1"/>
  <c r="AD35" i="1"/>
  <c r="AC40" i="1"/>
  <c r="AF33" i="1"/>
  <c r="AG33" i="1"/>
  <c r="AC36" i="1"/>
  <c r="K40" i="1"/>
  <c r="AG40" i="1" s="1"/>
  <c r="Z32" i="1"/>
  <c r="AG44" i="1"/>
  <c r="AC30" i="1"/>
  <c r="AD30" i="1"/>
  <c r="AD31" i="1"/>
  <c r="Z33" i="1"/>
  <c r="AA33" i="1"/>
  <c r="AE32" i="1"/>
  <c r="AB33" i="1"/>
  <c r="AE36" i="1"/>
  <c r="AG30" i="1"/>
  <c r="AG32" i="1"/>
  <c r="L10" i="1"/>
  <c r="J8" i="1"/>
  <c r="AD20" i="1"/>
  <c r="AW10" i="1"/>
  <c r="BA10" i="1"/>
  <c r="AO10" i="1"/>
  <c r="AP10" i="1"/>
  <c r="AY10" i="1"/>
  <c r="AR14" i="1"/>
  <c r="BC14" i="1"/>
  <c r="AZ19" i="1"/>
  <c r="AY19" i="1"/>
  <c r="AV19" i="1"/>
  <c r="AI19" i="1"/>
  <c r="AR20" i="1"/>
  <c r="AH23" i="1"/>
  <c r="AM8" i="1"/>
  <c r="AQ10" i="1"/>
  <c r="AJ16" i="1"/>
  <c r="AH18" i="1"/>
  <c r="AJ19" i="1"/>
  <c r="AL20" i="1"/>
  <c r="AX20" i="1"/>
  <c r="AQ21" i="1"/>
  <c r="BC21" i="1"/>
  <c r="AO14" i="1"/>
  <c r="AZ14" i="1"/>
  <c r="AR16" i="1"/>
  <c r="AX10" i="1"/>
  <c r="AG19" i="1"/>
  <c r="BC9" i="1"/>
  <c r="AR13" i="1"/>
  <c r="BC13" i="1"/>
  <c r="AH19" i="1"/>
  <c r="AP21" i="1"/>
  <c r="BA21" i="1"/>
  <c r="AN8" i="1"/>
  <c r="BB10" i="1"/>
  <c r="AM20" i="1"/>
  <c r="AY20" i="1"/>
  <c r="AF23" i="1"/>
  <c r="AR27" i="1"/>
  <c r="AQ27" i="1"/>
  <c r="BC27" i="1"/>
  <c r="AO8" i="1"/>
  <c r="BC10" i="1"/>
  <c r="AM16" i="1"/>
  <c r="AW19" i="1"/>
  <c r="BC23" i="1"/>
  <c r="AJ23" i="1"/>
  <c r="BB23" i="1"/>
  <c r="AI23" i="1"/>
  <c r="AP8" i="1"/>
  <c r="BD10" i="1"/>
  <c r="AN16" i="1"/>
  <c r="AV18" i="1"/>
  <c r="AJ18" i="1"/>
  <c r="AF26" i="1"/>
  <c r="AG13" i="1"/>
  <c r="AH14" i="1"/>
  <c r="AI16" i="1"/>
  <c r="BA16" i="1"/>
  <c r="AO16" i="1"/>
  <c r="AW18" i="1"/>
  <c r="AL9" i="1"/>
  <c r="AH13" i="1"/>
  <c r="L8" i="1"/>
  <c r="AI8" i="1" s="1"/>
  <c r="AV16" i="1"/>
  <c r="AX16" i="1"/>
  <c r="AL18" i="1"/>
  <c r="AX18" i="1"/>
  <c r="AO19" i="1"/>
  <c r="BA19" i="1"/>
  <c r="AL23" i="1"/>
  <c r="AX23" i="1"/>
  <c r="AM9" i="1"/>
  <c r="AI13" i="1"/>
  <c r="AY16" i="1"/>
  <c r="AP19" i="1"/>
  <c r="BB19" i="1"/>
  <c r="AN21" i="1"/>
  <c r="AM23" i="1"/>
  <c r="AN9" i="1"/>
  <c r="L9" i="1"/>
  <c r="AM14" i="1"/>
  <c r="AO9" i="1"/>
  <c r="AJ10" i="1"/>
  <c r="AN13" i="1"/>
  <c r="BB21" i="1"/>
  <c r="AI21" i="1"/>
  <c r="AY21" i="1"/>
  <c r="AP9" i="1"/>
  <c r="AW14" i="1"/>
  <c r="AK14" i="1"/>
  <c r="AE20" i="1"/>
  <c r="AJ21" i="1"/>
  <c r="AV21" i="1"/>
  <c r="AZ21" i="1"/>
  <c r="AI24" i="1"/>
  <c r="AH24" i="1"/>
  <c r="AI27" i="1"/>
  <c r="AL14" i="1"/>
  <c r="AX14" i="1"/>
  <c r="AF20" i="1"/>
  <c r="AW21" i="1"/>
  <c r="BD21" i="1"/>
  <c r="AY14" i="1"/>
  <c r="AP16" i="1"/>
  <c r="BB16" i="1"/>
  <c r="AR18" i="1"/>
  <c r="BD18" i="1"/>
  <c r="AP26" i="1"/>
  <c r="AO26" i="1"/>
  <c r="BA26" i="1"/>
  <c r="AQ16" i="1"/>
  <c r="AK24" i="1"/>
  <c r="AW24" i="1"/>
  <c r="AL24" i="1"/>
  <c r="AO13" i="1"/>
  <c r="BA13" i="1"/>
  <c r="K8" i="1"/>
  <c r="AG8" i="1" s="1"/>
  <c r="AR9" i="1"/>
  <c r="AN23" i="1"/>
  <c r="AM24" i="1"/>
  <c r="AG26" i="1"/>
  <c r="AZ26" i="1"/>
  <c r="AL30" i="1"/>
  <c r="AO31" i="1"/>
  <c r="AP32" i="1"/>
  <c r="AQ33" i="1"/>
  <c r="AR35" i="1"/>
  <c r="AR36" i="1"/>
  <c r="AZ40" i="1"/>
  <c r="AB41" i="1"/>
  <c r="BB42" i="1"/>
  <c r="AP58" i="1"/>
  <c r="BB58" i="1"/>
  <c r="AQ78" i="1"/>
  <c r="AN90" i="1"/>
  <c r="AZ90" i="1"/>
  <c r="AM91" i="1"/>
  <c r="AY102" i="1"/>
  <c r="BB104" i="1"/>
  <c r="AX27" i="1"/>
  <c r="AO30" i="1"/>
  <c r="AM30" i="1"/>
  <c r="D31" i="1"/>
  <c r="AP31" i="1"/>
  <c r="BD32" i="1"/>
  <c r="AQ32" i="1"/>
  <c r="AA36" i="1"/>
  <c r="AV36" i="1"/>
  <c r="AP40" i="1"/>
  <c r="AX41" i="1"/>
  <c r="BB44" i="1"/>
  <c r="AQ44" i="1"/>
  <c r="AY45" i="1"/>
  <c r="BD46" i="1"/>
  <c r="AV56" i="1"/>
  <c r="AN60" i="1"/>
  <c r="AY61" i="1"/>
  <c r="AW61" i="1"/>
  <c r="AK62" i="1"/>
  <c r="AL66" i="1"/>
  <c r="AX66" i="1"/>
  <c r="AJ68" i="1"/>
  <c r="AP69" i="1"/>
  <c r="BA70" i="1"/>
  <c r="AN71" i="1"/>
  <c r="AR74" i="1"/>
  <c r="BD74" i="1"/>
  <c r="AO75" i="1"/>
  <c r="AL77" i="1"/>
  <c r="AW78" i="1"/>
  <c r="AN88" i="1"/>
  <c r="BB102" i="1"/>
  <c r="AZ104" i="1"/>
  <c r="BA105" i="1"/>
  <c r="AO105" i="1"/>
  <c r="AI107" i="1"/>
  <c r="AW108" i="1"/>
  <c r="AX109" i="1"/>
  <c r="AL109" i="1"/>
  <c r="AR110" i="1"/>
  <c r="BD110" i="1"/>
  <c r="AY13" i="1"/>
  <c r="AM18" i="1"/>
  <c r="AZ20" i="1"/>
  <c r="AJ46" i="1"/>
  <c r="AO60" i="1"/>
  <c r="AX61" i="1"/>
  <c r="AM62" i="1"/>
  <c r="AN65" i="1"/>
  <c r="AK68" i="1"/>
  <c r="AJ74" i="1"/>
  <c r="AP75" i="1"/>
  <c r="AM77" i="1"/>
  <c r="AK89" i="1"/>
  <c r="AO91" i="1"/>
  <c r="BA91" i="1"/>
  <c r="AA106" i="1"/>
  <c r="AJ111" i="1"/>
  <c r="AI111" i="1"/>
  <c r="AY111" i="1"/>
  <c r="BA112" i="1"/>
  <c r="AO112" i="1"/>
  <c r="AY124" i="1"/>
  <c r="AN124" i="1"/>
  <c r="AM124" i="1"/>
  <c r="AX136" i="1"/>
  <c r="AL136" i="1"/>
  <c r="BC18" i="1"/>
  <c r="BC19" i="1"/>
  <c r="AI26" i="1"/>
  <c r="AY27" i="1"/>
  <c r="AC35" i="1"/>
  <c r="AX35" i="1"/>
  <c r="BD42" i="1"/>
  <c r="AM43" i="1"/>
  <c r="AQ69" i="1"/>
  <c r="AO71" i="1"/>
  <c r="AO88" i="1"/>
  <c r="BB90" i="1"/>
  <c r="AP90" i="1"/>
  <c r="AZ102" i="1"/>
  <c r="BA104" i="1"/>
  <c r="AY108" i="1"/>
  <c r="AW16" i="1"/>
  <c r="BA20" i="1"/>
  <c r="AX21" i="1"/>
  <c r="BC26" i="1"/>
  <c r="AZ27" i="1"/>
  <c r="E30" i="1"/>
  <c r="AA30" i="1" s="1"/>
  <c r="AQ30" i="1"/>
  <c r="AV32" i="1"/>
  <c r="AX36" i="1"/>
  <c r="AF41" i="1"/>
  <c r="J40" i="1"/>
  <c r="AF40" i="1" s="1"/>
  <c r="BB41" i="1"/>
  <c r="AJ42" i="1"/>
  <c r="BD44" i="1"/>
  <c r="AV44" i="1"/>
  <c r="AL46" i="1"/>
  <c r="AX56" i="1"/>
  <c r="AJ58" i="1"/>
  <c r="AP60" i="1"/>
  <c r="BA61" i="1"/>
  <c r="AN62" i="1"/>
  <c r="AR64" i="1"/>
  <c r="BD64" i="1"/>
  <c r="AL68" i="1"/>
  <c r="AW69" i="1"/>
  <c r="AP71" i="1"/>
  <c r="AN72" i="1"/>
  <c r="AZ72" i="1"/>
  <c r="AQ75" i="1"/>
  <c r="AO77" i="1"/>
  <c r="AY78" i="1"/>
  <c r="AN89" i="1"/>
  <c r="AQ90" i="1"/>
  <c r="BC90" i="1"/>
  <c r="AP91" i="1"/>
  <c r="C31" i="1"/>
  <c r="BA102" i="1"/>
  <c r="Z104" i="1"/>
  <c r="AP104" i="1"/>
  <c r="BC105" i="1"/>
  <c r="AQ105" i="1"/>
  <c r="BB108" i="1"/>
  <c r="AZ109" i="1"/>
  <c r="AR115" i="1"/>
  <c r="BD115" i="1"/>
  <c r="AD137" i="1"/>
  <c r="AC137" i="1"/>
  <c r="AI145" i="1"/>
  <c r="AH145" i="1"/>
  <c r="AR30" i="1"/>
  <c r="AV31" i="1"/>
  <c r="AW32" i="1"/>
  <c r="AX33" i="1"/>
  <c r="AZ35" i="1"/>
  <c r="AY36" i="1"/>
  <c r="AV40" i="1"/>
  <c r="AK42" i="1"/>
  <c r="AO43" i="1"/>
  <c r="AW44" i="1"/>
  <c r="BB45" i="1"/>
  <c r="AK58" i="1"/>
  <c r="AQ60" i="1"/>
  <c r="BB61" i="1"/>
  <c r="AY63" i="1"/>
  <c r="AJ64" i="1"/>
  <c r="BA66" i="1"/>
  <c r="AM68" i="1"/>
  <c r="AX69" i="1"/>
  <c r="BD70" i="1"/>
  <c r="BA72" i="1"/>
  <c r="BC76" i="1"/>
  <c r="BD76" i="1"/>
  <c r="AQ77" i="1"/>
  <c r="AZ78" i="1"/>
  <c r="BC104" i="1"/>
  <c r="BA109" i="1"/>
  <c r="AO109" i="1"/>
  <c r="BA117" i="1"/>
  <c r="AO117" i="1"/>
  <c r="AH41" i="1"/>
  <c r="L40" i="1"/>
  <c r="AI41" i="1"/>
  <c r="AX44" i="1"/>
  <c r="AZ63" i="1"/>
  <c r="BB66" i="1"/>
  <c r="BB72" i="1"/>
  <c r="BA78" i="1"/>
  <c r="AX88" i="1"/>
  <c r="BC102" i="1"/>
  <c r="AW107" i="1"/>
  <c r="AX108" i="1"/>
  <c r="AL108" i="1"/>
  <c r="Z109" i="1"/>
  <c r="AP109" i="1"/>
  <c r="BB109" i="1"/>
  <c r="AP136" i="1"/>
  <c r="AO136" i="1"/>
  <c r="BA136" i="1"/>
  <c r="BC143" i="1"/>
  <c r="AX143" i="1"/>
  <c r="AZ143" i="1"/>
  <c r="AI143" i="1"/>
  <c r="AW30" i="1"/>
  <c r="AX31" i="1"/>
  <c r="AY32" i="1"/>
  <c r="AH33" i="1"/>
  <c r="BB33" i="1"/>
  <c r="AG35" i="1"/>
  <c r="BA36" i="1"/>
  <c r="AY40" i="1"/>
  <c r="AJ41" i="1"/>
  <c r="AM42" i="1"/>
  <c r="AQ43" i="1"/>
  <c r="AD44" i="1"/>
  <c r="AP46" i="1"/>
  <c r="AM58" i="1"/>
  <c r="AX60" i="1"/>
  <c r="BA63" i="1"/>
  <c r="AL64" i="1"/>
  <c r="AR65" i="1"/>
  <c r="BC66" i="1"/>
  <c r="BD66" i="1"/>
  <c r="AQ68" i="1"/>
  <c r="AK70" i="1"/>
  <c r="AJ71" i="1"/>
  <c r="AV71" i="1"/>
  <c r="AN74" i="1"/>
  <c r="AW75" i="1"/>
  <c r="AK76" i="1"/>
  <c r="AV88" i="1"/>
  <c r="AV89" i="1"/>
  <c r="AJ91" i="1"/>
  <c r="AM106" i="1"/>
  <c r="AY107" i="1"/>
  <c r="AQ109" i="1"/>
  <c r="BC109" i="1"/>
  <c r="BA114" i="1"/>
  <c r="AO114" i="1"/>
  <c r="AQ117" i="1"/>
  <c r="BC117" i="1"/>
  <c r="AG118" i="1"/>
  <c r="AH118" i="1"/>
  <c r="AX134" i="1"/>
  <c r="BA134" i="1"/>
  <c r="AZ134" i="1"/>
  <c r="AI134" i="1"/>
  <c r="BC134" i="1"/>
  <c r="AK27" i="1"/>
  <c r="AX30" i="1"/>
  <c r="AY31" i="1"/>
  <c r="BC35" i="1"/>
  <c r="AK41" i="1"/>
  <c r="AN42" i="1"/>
  <c r="AE44" i="1"/>
  <c r="AZ44" i="1"/>
  <c r="BB56" i="1"/>
  <c r="BB63" i="1"/>
  <c r="AM64" i="1"/>
  <c r="AV65" i="1"/>
  <c r="BA69" i="1"/>
  <c r="AL70" i="1"/>
  <c r="AW71" i="1"/>
  <c r="BD72" i="1"/>
  <c r="AO74" i="1"/>
  <c r="AX75" i="1"/>
  <c r="AW77" i="1"/>
  <c r="AW88" i="1"/>
  <c r="AL88" i="1"/>
  <c r="AK88" i="1"/>
  <c r="BC88" i="1"/>
  <c r="AA102" i="1"/>
  <c r="BB107" i="1"/>
  <c r="AL138" i="1"/>
  <c r="AM138" i="1"/>
  <c r="AP139" i="1"/>
  <c r="AQ139" i="1"/>
  <c r="AY23" i="1"/>
  <c r="AX24" i="1"/>
  <c r="AL27" i="1"/>
  <c r="AY30" i="1"/>
  <c r="AE31" i="1"/>
  <c r="AI32" i="1"/>
  <c r="AF32" i="1"/>
  <c r="BA32" i="1"/>
  <c r="AI33" i="1"/>
  <c r="AI35" i="1"/>
  <c r="AH36" i="1"/>
  <c r="BC36" i="1"/>
  <c r="AO42" i="1"/>
  <c r="AV43" i="1"/>
  <c r="BA44" i="1"/>
  <c r="AH56" i="1"/>
  <c r="BD56" i="1"/>
  <c r="AJ62" i="1"/>
  <c r="AV62" i="1"/>
  <c r="AN64" i="1"/>
  <c r="AY65" i="1"/>
  <c r="AK66" i="1"/>
  <c r="AM70" i="1"/>
  <c r="AL71" i="1"/>
  <c r="AX71" i="1"/>
  <c r="AJ72" i="1"/>
  <c r="AP74" i="1"/>
  <c r="AZ75" i="1"/>
  <c r="AR78" i="1"/>
  <c r="BD78" i="1"/>
  <c r="AY89" i="1"/>
  <c r="AL91" i="1"/>
  <c r="AI104" i="1"/>
  <c r="AL105" i="1"/>
  <c r="AW106" i="1"/>
  <c r="AX107" i="1"/>
  <c r="BA108" i="1"/>
  <c r="AO108" i="1"/>
  <c r="BA111" i="1"/>
  <c r="AO111" i="1"/>
  <c r="AH137" i="1"/>
  <c r="AI137" i="1"/>
  <c r="BA31" i="1"/>
  <c r="AE40" i="1"/>
  <c r="AM41" i="1"/>
  <c r="BC44" i="1"/>
  <c r="BD63" i="1"/>
  <c r="AX65" i="1"/>
  <c r="AY71" i="1"/>
  <c r="AK72" i="1"/>
  <c r="AQ74" i="1"/>
  <c r="AY88" i="1"/>
  <c r="AI102" i="1"/>
  <c r="AZ138" i="1"/>
  <c r="AN138" i="1"/>
  <c r="AH142" i="1"/>
  <c r="AG142" i="1"/>
  <c r="AN41" i="1"/>
  <c r="AW46" i="1"/>
  <c r="AX62" i="1"/>
  <c r="BA65" i="1"/>
  <c r="AZ65" i="1"/>
  <c r="BD69" i="1"/>
  <c r="AZ77" i="1"/>
  <c r="BC108" i="1"/>
  <c r="AQ108" i="1"/>
  <c r="AJ115" i="1"/>
  <c r="AI115" i="1"/>
  <c r="AY115" i="1"/>
  <c r="BA116" i="1"/>
  <c r="AO116" i="1"/>
  <c r="BC119" i="1"/>
  <c r="AQ119" i="1"/>
  <c r="AG123" i="1"/>
  <c r="AF123" i="1"/>
  <c r="AE136" i="1"/>
  <c r="AV137" i="1"/>
  <c r="AJ137" i="1"/>
  <c r="AD141" i="1"/>
  <c r="AC141" i="1"/>
  <c r="BC31" i="1"/>
  <c r="AL33" i="1"/>
  <c r="AL35" i="1"/>
  <c r="AJ40" i="1"/>
  <c r="AO41" i="1"/>
  <c r="AY43" i="1"/>
  <c r="AJ44" i="1"/>
  <c r="AM56" i="1"/>
  <c r="AQ76" i="1"/>
  <c r="AH104" i="1"/>
  <c r="AW105" i="1"/>
  <c r="BA107" i="1"/>
  <c r="AO107" i="1"/>
  <c r="AR111" i="1"/>
  <c r="BD111" i="1"/>
  <c r="AH112" i="1"/>
  <c r="AB119" i="1"/>
  <c r="AH30" i="1"/>
  <c r="AI31" i="1"/>
  <c r="AL32" i="1"/>
  <c r="AP41" i="1"/>
  <c r="AL44" i="1"/>
  <c r="AQ45" i="1"/>
  <c r="AY46" i="1"/>
  <c r="BD60" i="1"/>
  <c r="AW64" i="1"/>
  <c r="AV64" i="1"/>
  <c r="AP66" i="1"/>
  <c r="AZ68" i="1"/>
  <c r="BB77" i="1"/>
  <c r="BB88" i="1"/>
  <c r="BA113" i="1"/>
  <c r="AO113" i="1"/>
  <c r="BC145" i="1"/>
  <c r="AQ145" i="1"/>
  <c r="AJ31" i="1"/>
  <c r="AM32" i="1"/>
  <c r="AN36" i="1"/>
  <c r="AR45" i="1"/>
  <c r="AZ46" i="1"/>
  <c r="AJ60" i="1"/>
  <c r="AP61" i="1"/>
  <c r="AL69" i="1"/>
  <c r="BC71" i="1"/>
  <c r="AQ72" i="1"/>
  <c r="AJ76" i="1"/>
  <c r="AV76" i="1"/>
  <c r="AV104" i="1"/>
  <c r="AQ104" i="1"/>
  <c r="BC107" i="1"/>
  <c r="AQ107" i="1"/>
  <c r="AP140" i="1"/>
  <c r="AO140" i="1"/>
  <c r="BA140" i="1"/>
  <c r="AB145" i="1"/>
  <c r="AR145" i="1"/>
  <c r="BD145" i="1"/>
  <c r="AX26" i="1"/>
  <c r="AN31" i="1"/>
  <c r="AO33" i="1"/>
  <c r="AP35" i="1"/>
  <c r="AP36" i="1"/>
  <c r="AM40" i="1"/>
  <c r="AZ42" i="1"/>
  <c r="AN44" i="1"/>
  <c r="AJ45" i="1"/>
  <c r="AV45" i="1"/>
  <c r="AP56" i="1"/>
  <c r="AN58" i="1"/>
  <c r="AZ58" i="1"/>
  <c r="AJ65" i="1"/>
  <c r="AP68" i="1"/>
  <c r="BB68" i="1"/>
  <c r="AL75" i="1"/>
  <c r="AO78" i="1"/>
  <c r="BD88" i="1"/>
  <c r="BA89" i="1"/>
  <c r="AP89" i="1"/>
  <c r="AO89" i="1"/>
  <c r="BD91" i="1"/>
  <c r="AV102" i="1"/>
  <c r="AQ102" i="1"/>
  <c r="AW104" i="1"/>
  <c r="AX105" i="1"/>
  <c r="BA106" i="1"/>
  <c r="AO106" i="1"/>
  <c r="AJ109" i="1"/>
  <c r="AW109" i="1"/>
  <c r="BA110" i="1"/>
  <c r="AO110" i="1"/>
  <c r="AQ113" i="1"/>
  <c r="BC113" i="1"/>
  <c r="BB139" i="1"/>
  <c r="AM31" i="1"/>
  <c r="BC62" i="1"/>
  <c r="AQ63" i="1"/>
  <c r="AV66" i="1"/>
  <c r="AX76" i="1"/>
  <c r="AX104" i="1"/>
  <c r="AP106" i="1"/>
  <c r="AM108" i="1"/>
  <c r="Z110" i="1"/>
  <c r="AP110" i="1"/>
  <c r="BB110" i="1"/>
  <c r="AW120" i="1"/>
  <c r="AK120" i="1"/>
  <c r="Z35" i="1"/>
  <c r="AO40" i="1"/>
  <c r="AL45" i="1"/>
  <c r="AX102" i="1"/>
  <c r="AZ105" i="1"/>
  <c r="BC106" i="1"/>
  <c r="AQ106" i="1"/>
  <c r="AA110" i="1"/>
  <c r="BA115" i="1"/>
  <c r="AO115" i="1"/>
  <c r="AR119" i="1"/>
  <c r="BA88" i="1"/>
  <c r="AX89" i="1"/>
  <c r="AL89" i="1"/>
  <c r="AB102" i="1"/>
  <c r="AR102" i="1"/>
  <c r="BD102" i="1"/>
  <c r="AB104" i="1"/>
  <c r="AR104" i="1"/>
  <c r="BD104" i="1"/>
  <c r="AB105" i="1"/>
  <c r="AR105" i="1"/>
  <c r="BD105" i="1"/>
  <c r="AB106" i="1"/>
  <c r="AR106" i="1"/>
  <c r="BD106" i="1"/>
  <c r="AB107" i="1"/>
  <c r="AR107" i="1"/>
  <c r="BD107" i="1"/>
  <c r="AB108" i="1"/>
  <c r="AR108" i="1"/>
  <c r="BD108" i="1"/>
  <c r="AB109" i="1"/>
  <c r="AR109" i="1"/>
  <c r="BD109" i="1"/>
  <c r="AH111" i="1"/>
  <c r="AX112" i="1"/>
  <c r="Z113" i="1"/>
  <c r="AP113" i="1"/>
  <c r="BB113" i="1"/>
  <c r="AH115" i="1"/>
  <c r="AX116" i="1"/>
  <c r="Z117" i="1"/>
  <c r="AP117" i="1"/>
  <c r="BB117" i="1"/>
  <c r="AG124" i="1"/>
  <c r="AF124" i="1"/>
  <c r="BD134" i="1"/>
  <c r="AR134" i="1"/>
  <c r="AQ137" i="1"/>
  <c r="BC139" i="1"/>
  <c r="AF142" i="1"/>
  <c r="AJ143" i="1"/>
  <c r="AV143" i="1"/>
  <c r="I35" i="1"/>
  <c r="AQ88" i="1"/>
  <c r="AK90" i="1"/>
  <c r="AW90" i="1"/>
  <c r="AV111" i="1"/>
  <c r="AZ112" i="1"/>
  <c r="AB113" i="1"/>
  <c r="AR113" i="1"/>
  <c r="BD113" i="1"/>
  <c r="AV115" i="1"/>
  <c r="AZ116" i="1"/>
  <c r="AB117" i="1"/>
  <c r="AR117" i="1"/>
  <c r="BD117" i="1"/>
  <c r="AY119" i="1"/>
  <c r="AX119" i="1"/>
  <c r="AI119" i="1"/>
  <c r="AG136" i="1"/>
  <c r="AK137" i="1"/>
  <c r="AX111" i="1"/>
  <c r="Z112" i="1"/>
  <c r="AP112" i="1"/>
  <c r="BB112" i="1"/>
  <c r="AH114" i="1"/>
  <c r="AX115" i="1"/>
  <c r="Z116" i="1"/>
  <c r="AP116" i="1"/>
  <c r="BB116" i="1"/>
  <c r="AP118" i="1"/>
  <c r="AW119" i="1"/>
  <c r="AK119" i="1"/>
  <c r="AL120" i="1"/>
  <c r="AW123" i="1"/>
  <c r="AK123" i="1"/>
  <c r="AO138" i="1"/>
  <c r="AE140" i="1"/>
  <c r="AE144" i="1"/>
  <c r="AD144" i="1"/>
  <c r="AJ110" i="1"/>
  <c r="AI110" i="1"/>
  <c r="AW110" i="1"/>
  <c r="AA112" i="1"/>
  <c r="AQ112" i="1"/>
  <c r="BC112" i="1"/>
  <c r="AJ114" i="1"/>
  <c r="AI114" i="1"/>
  <c r="AW114" i="1"/>
  <c r="AA116" i="1"/>
  <c r="AQ116" i="1"/>
  <c r="BC116" i="1"/>
  <c r="AW118" i="1"/>
  <c r="AV118" i="1"/>
  <c r="AI118" i="1"/>
  <c r="AQ118" i="1"/>
  <c r="AL119" i="1"/>
  <c r="AY120" i="1"/>
  <c r="AN120" i="1"/>
  <c r="AM120" i="1"/>
  <c r="AL123" i="1"/>
  <c r="AW124" i="1"/>
  <c r="AK124" i="1"/>
  <c r="BD139" i="1"/>
  <c r="AR139" i="1"/>
  <c r="AQ141" i="1"/>
  <c r="AZ111" i="1"/>
  <c r="AR112" i="1"/>
  <c r="BD112" i="1"/>
  <c r="AZ115" i="1"/>
  <c r="AR116" i="1"/>
  <c r="BD116" i="1"/>
  <c r="AY123" i="1"/>
  <c r="AN123" i="1"/>
  <c r="AM123" i="1"/>
  <c r="AV141" i="1"/>
  <c r="AJ141" i="1"/>
  <c r="AR141" i="1"/>
  <c r="AM142" i="1"/>
  <c r="AL142" i="1"/>
  <c r="AQ143" i="1"/>
  <c r="AP143" i="1"/>
  <c r="AL144" i="1"/>
  <c r="AV106" i="1"/>
  <c r="AV107" i="1"/>
  <c r="AV108" i="1"/>
  <c r="AV109" i="1"/>
  <c r="AX110" i="1"/>
  <c r="Z111" i="1"/>
  <c r="AP111" i="1"/>
  <c r="BB111" i="1"/>
  <c r="AH113" i="1"/>
  <c r="AX114" i="1"/>
  <c r="Z115" i="1"/>
  <c r="AP115" i="1"/>
  <c r="BB115" i="1"/>
  <c r="AH117" i="1"/>
  <c r="AX118" i="1"/>
  <c r="AV134" i="1"/>
  <c r="AM140" i="1"/>
  <c r="AZ142" i="1"/>
  <c r="AN142" i="1"/>
  <c r="BD143" i="1"/>
  <c r="AA111" i="1"/>
  <c r="AQ111" i="1"/>
  <c r="BC111" i="1"/>
  <c r="AJ113" i="1"/>
  <c r="AI113" i="1"/>
  <c r="AW113" i="1"/>
  <c r="AQ115" i="1"/>
  <c r="BC115" i="1"/>
  <c r="AJ117" i="1"/>
  <c r="AI117" i="1"/>
  <c r="AW117" i="1"/>
  <c r="AL134" i="1"/>
  <c r="AK134" i="1"/>
  <c r="AW134" i="1"/>
  <c r="AI139" i="1"/>
  <c r="AN140" i="1"/>
  <c r="AO142" i="1"/>
  <c r="Z114" i="1"/>
  <c r="AP114" i="1"/>
  <c r="BB114" i="1"/>
  <c r="AH116" i="1"/>
  <c r="AD120" i="1"/>
  <c r="AH138" i="1"/>
  <c r="AG138" i="1"/>
  <c r="AQ110" i="1"/>
  <c r="BC110" i="1"/>
  <c r="AJ112" i="1"/>
  <c r="AI112" i="1"/>
  <c r="AW112" i="1"/>
  <c r="AA114" i="1"/>
  <c r="AQ114" i="1"/>
  <c r="BC114" i="1"/>
  <c r="AJ116" i="1"/>
  <c r="AI116" i="1"/>
  <c r="AW116" i="1"/>
  <c r="AE119" i="1"/>
  <c r="AD119" i="1"/>
  <c r="AE120" i="1"/>
  <c r="AD123" i="1"/>
  <c r="AV139" i="1"/>
  <c r="AZ139" i="1"/>
  <c r="AR114" i="1"/>
  <c r="BD114" i="1"/>
  <c r="AC118" i="1"/>
  <c r="AB118" i="1"/>
  <c r="AR118" i="1"/>
  <c r="BD118" i="1"/>
  <c r="AL139" i="1"/>
  <c r="AK139" i="1"/>
  <c r="AW139" i="1"/>
  <c r="BA139" i="1"/>
  <c r="AN144" i="1"/>
  <c r="AZ144" i="1"/>
  <c r="AL146" i="1"/>
  <c r="AP147" i="1"/>
  <c r="AD148" i="1"/>
  <c r="AH149" i="1"/>
  <c r="AL150" i="1"/>
  <c r="AP151" i="1"/>
  <c r="AD152" i="1"/>
  <c r="AL156" i="1"/>
  <c r="AM146" i="1"/>
  <c r="AQ147" i="1"/>
  <c r="AX148" i="1"/>
  <c r="BB149" i="1"/>
  <c r="AM150" i="1"/>
  <c r="AQ151" i="1"/>
  <c r="AX152" i="1"/>
  <c r="BB155" i="1"/>
  <c r="AM156" i="1"/>
  <c r="AR143" i="1"/>
  <c r="AJ145" i="1"/>
  <c r="AN146" i="1"/>
  <c r="AR147" i="1"/>
  <c r="AY148" i="1"/>
  <c r="AJ149" i="1"/>
  <c r="BC149" i="1"/>
  <c r="AN150" i="1"/>
  <c r="AR151" i="1"/>
  <c r="AY152" i="1"/>
  <c r="AJ155" i="1"/>
  <c r="AN156" i="1"/>
  <c r="AV147" i="1"/>
  <c r="AZ148" i="1"/>
  <c r="BD149" i="1"/>
  <c r="AV151" i="1"/>
  <c r="AZ152" i="1"/>
  <c r="AK155" i="1"/>
  <c r="AO156" i="1"/>
  <c r="AW143" i="1"/>
  <c r="BA144" i="1"/>
  <c r="AW147" i="1"/>
  <c r="BA148" i="1"/>
  <c r="AW151" i="1"/>
  <c r="BA152" i="1"/>
  <c r="AL155" i="1"/>
  <c r="AP156" i="1"/>
  <c r="AJ102" i="1"/>
  <c r="AJ104" i="1"/>
  <c r="AL118" i="1"/>
  <c r="AN119" i="1"/>
  <c r="AI136" i="1"/>
  <c r="AM137" i="1"/>
  <c r="AQ138" i="1"/>
  <c r="AI140" i="1"/>
  <c r="AM141" i="1"/>
  <c r="AQ142" i="1"/>
  <c r="AI144" i="1"/>
  <c r="AM145" i="1"/>
  <c r="AQ146" i="1"/>
  <c r="AX147" i="1"/>
  <c r="AI148" i="1"/>
  <c r="AM149" i="1"/>
  <c r="AQ150" i="1"/>
  <c r="AX151" i="1"/>
  <c r="AI152" i="1"/>
  <c r="AM155" i="1"/>
  <c r="AQ156" i="1"/>
  <c r="AY134" i="1"/>
  <c r="BC136" i="1"/>
  <c r="AY139" i="1"/>
  <c r="BC140" i="1"/>
  <c r="AY143" i="1"/>
  <c r="BC144" i="1"/>
  <c r="AY147" i="1"/>
  <c r="BC148" i="1"/>
  <c r="AY151" i="1"/>
  <c r="BC152" i="1"/>
  <c r="AZ147" i="1"/>
  <c r="AZ151" i="1"/>
  <c r="BA147" i="1"/>
  <c r="BA151" i="1"/>
  <c r="AP155" i="1"/>
  <c r="AI147" i="1"/>
  <c r="AI151" i="1"/>
  <c r="AK143" i="1"/>
  <c r="AO144" i="1"/>
  <c r="AC145" i="1"/>
  <c r="AG146" i="1"/>
  <c r="AK147" i="1"/>
  <c r="AO148" i="1"/>
  <c r="AC149" i="1"/>
  <c r="AG150" i="1"/>
  <c r="AK151" i="1"/>
  <c r="AO152" i="1"/>
  <c r="BA138" i="1"/>
  <c r="BA142" i="1"/>
  <c r="BA146" i="1"/>
  <c r="BA150" i="1"/>
  <c r="AI138" i="1"/>
  <c r="AI142" i="1"/>
  <c r="AI146" i="1"/>
  <c r="AI150" i="1"/>
  <c r="AX155" i="1"/>
  <c r="AB30" i="1" l="1"/>
  <c r="AF35" i="1"/>
  <c r="AE35" i="1"/>
  <c r="AG27" i="1"/>
  <c r="AI40" i="1"/>
  <c r="AH40" i="1"/>
  <c r="AG24" i="1"/>
  <c r="AG18" i="1"/>
  <c r="AG14" i="1"/>
  <c r="K9" i="1"/>
  <c r="AI9" i="1"/>
  <c r="AH8" i="1"/>
  <c r="AC20" i="1"/>
  <c r="AA31" i="1"/>
  <c r="Z31" i="1"/>
  <c r="AE13" i="1"/>
  <c r="I8" i="1"/>
  <c r="AF8" i="1"/>
  <c r="AF13" i="1"/>
  <c r="AH10" i="1"/>
  <c r="K10" i="1"/>
  <c r="AH16" i="1"/>
  <c r="AH27" i="1"/>
  <c r="AI10" i="1"/>
  <c r="J9" i="1" l="1"/>
  <c r="AF24" i="1"/>
  <c r="AG21" i="1"/>
  <c r="AE26" i="1"/>
  <c r="AF27" i="1"/>
  <c r="J10" i="1"/>
  <c r="AF16" i="1"/>
  <c r="AF19" i="1"/>
  <c r="H8" i="1"/>
  <c r="AE8" i="1" s="1"/>
  <c r="AE23" i="1"/>
  <c r="AH21" i="1"/>
  <c r="AG10" i="1"/>
  <c r="AG16" i="1"/>
  <c r="AH9" i="1"/>
  <c r="G8" i="1" l="1"/>
  <c r="AC13" i="1"/>
  <c r="AD13" i="1"/>
  <c r="AA20" i="1"/>
  <c r="AF21" i="1"/>
  <c r="I9" i="1"/>
  <c r="AC26" i="1"/>
  <c r="AD8" i="1"/>
  <c r="AE18" i="1"/>
  <c r="I10" i="1"/>
  <c r="AE16" i="1"/>
  <c r="AF14" i="1"/>
  <c r="AD26" i="1"/>
  <c r="AE19" i="1"/>
  <c r="AB20" i="1"/>
  <c r="AE24" i="1"/>
  <c r="AF18" i="1"/>
  <c r="AF10" i="1"/>
  <c r="AC23" i="1"/>
  <c r="AD23" i="1"/>
  <c r="AG9" i="1"/>
  <c r="AD27" i="1" l="1"/>
  <c r="H9" i="1"/>
  <c r="AE9" i="1"/>
  <c r="AE27" i="1"/>
  <c r="AE14" i="1"/>
  <c r="Z20" i="1"/>
  <c r="AD19" i="1"/>
  <c r="AD24" i="1"/>
  <c r="AF9" i="1"/>
  <c r="H10" i="1"/>
  <c r="AE10" i="1" s="1"/>
  <c r="AB23" i="1"/>
  <c r="F8" i="1"/>
  <c r="AC8" i="1" s="1"/>
  <c r="E8" i="1" l="1"/>
  <c r="AA13" i="1"/>
  <c r="AB8" i="1"/>
  <c r="AB13" i="1"/>
  <c r="AD18" i="1"/>
  <c r="AB26" i="1"/>
  <c r="G10" i="1"/>
  <c r="AC16" i="1"/>
  <c r="G9" i="1"/>
  <c r="AD9" i="1" s="1"/>
  <c r="AD16" i="1"/>
  <c r="AD14" i="1"/>
  <c r="AD21" i="1"/>
  <c r="AC19" i="1"/>
  <c r="AE21" i="1"/>
  <c r="AC27" i="1"/>
  <c r="F10" i="1" l="1"/>
  <c r="Z26" i="1"/>
  <c r="AA19" i="1"/>
  <c r="AC10" i="1"/>
  <c r="AC24" i="1"/>
  <c r="AA26" i="1"/>
  <c r="AB19" i="1"/>
  <c r="C8" i="1"/>
  <c r="D8" i="1"/>
  <c r="Z8" i="1" s="1"/>
  <c r="Z13" i="1"/>
  <c r="AD10" i="1"/>
  <c r="F9" i="1"/>
  <c r="AC14" i="1"/>
  <c r="AC18" i="1"/>
  <c r="AB18" i="1" l="1"/>
  <c r="AC21" i="1"/>
  <c r="AA27" i="1"/>
  <c r="AB27" i="1"/>
  <c r="E9" i="1"/>
  <c r="AB9" i="1" s="1"/>
  <c r="AB14" i="1"/>
  <c r="Z19" i="1"/>
  <c r="AB24" i="1"/>
  <c r="AC9" i="1"/>
  <c r="E10" i="1"/>
  <c r="AA8" i="1"/>
  <c r="AB16" i="1"/>
  <c r="AB10" i="1"/>
  <c r="C9" i="1" l="1"/>
  <c r="Z14" i="1"/>
  <c r="D9" i="1"/>
  <c r="Z9" i="1" s="1"/>
  <c r="AA9" i="1"/>
  <c r="AA14" i="1"/>
  <c r="Z27" i="1"/>
  <c r="C10" i="1"/>
  <c r="D10" i="1"/>
  <c r="AA10" i="1"/>
  <c r="AB21" i="1"/>
  <c r="AA16" i="1"/>
  <c r="Z18" i="1"/>
  <c r="AA18" i="1"/>
  <c r="Z10" i="1" l="1"/>
  <c r="Z16" i="1"/>
  <c r="Z21" i="1"/>
  <c r="AA21" i="1"/>
</calcChain>
</file>

<file path=xl/sharedStrings.xml><?xml version="1.0" encoding="utf-8"?>
<sst xmlns="http://schemas.openxmlformats.org/spreadsheetml/2006/main" count="328" uniqueCount="74">
  <si>
    <t>California tourism summary (millions)</t>
  </si>
  <si>
    <t>California tourism summary (% change)</t>
  </si>
  <si>
    <t>California Tourism Summary (2019=100)</t>
  </si>
  <si>
    <t>Forecast  &gt;&gt;</t>
  </si>
  <si>
    <t>Total visits</t>
  </si>
  <si>
    <t>Business</t>
  </si>
  <si>
    <t>Leisure</t>
  </si>
  <si>
    <t>Domestic</t>
  </si>
  <si>
    <t>Total</t>
  </si>
  <si>
    <t>Day</t>
  </si>
  <si>
    <t>Overnight</t>
  </si>
  <si>
    <t>Paid accom.</t>
  </si>
  <si>
    <t>Unpaid accom.</t>
  </si>
  <si>
    <t>Gateway</t>
  </si>
  <si>
    <t>Rural/Other</t>
  </si>
  <si>
    <t>Fly</t>
  </si>
  <si>
    <t>Drive</t>
  </si>
  <si>
    <t>International</t>
  </si>
  <si>
    <t>Overseas</t>
  </si>
  <si>
    <t>Mexico</t>
  </si>
  <si>
    <t>Canada</t>
  </si>
  <si>
    <t>Total travel spending      (billions)</t>
  </si>
  <si>
    <t xml:space="preserve"> </t>
  </si>
  <si>
    <t>Annual domestic leisure trips to California (millions)</t>
  </si>
  <si>
    <t>Annual domestic leisure trips to California (% change)</t>
  </si>
  <si>
    <t>Annual domestic leisure trips to California (2019=100)</t>
  </si>
  <si>
    <t>California</t>
  </si>
  <si>
    <t>Western markets</t>
  </si>
  <si>
    <t>Arizona</t>
  </si>
  <si>
    <t>Colorado</t>
  </si>
  <si>
    <t>Nevada</t>
  </si>
  <si>
    <t>Oregon</t>
  </si>
  <si>
    <t>Utah</t>
  </si>
  <si>
    <t>Washington</t>
  </si>
  <si>
    <t>Rest of West</t>
  </si>
  <si>
    <t>Idaho</t>
  </si>
  <si>
    <t>Montana</t>
  </si>
  <si>
    <t>New Mexico</t>
  </si>
  <si>
    <t>Wyoming</t>
  </si>
  <si>
    <t>Rest of US</t>
  </si>
  <si>
    <t>Illinois</t>
  </si>
  <si>
    <t>New York</t>
  </si>
  <si>
    <t>Texas</t>
  </si>
  <si>
    <t>Annual domestic travel spending in California (billions)</t>
  </si>
  <si>
    <t>Annual domestic travel spending in California (% change)</t>
  </si>
  <si>
    <t>Annual domestic travel spending in California (2019=100)</t>
  </si>
  <si>
    <t>Annual international trips to California (thousands)</t>
  </si>
  <si>
    <t>Annual international trips to California (% change)</t>
  </si>
  <si>
    <t>Annual international trips to California (2019=100)</t>
  </si>
  <si>
    <t>China</t>
  </si>
  <si>
    <t>India</t>
  </si>
  <si>
    <t>Japan</t>
  </si>
  <si>
    <t>South Korea</t>
  </si>
  <si>
    <t>Australia</t>
  </si>
  <si>
    <t>United Kingdom</t>
  </si>
  <si>
    <t>Germany</t>
  </si>
  <si>
    <t>France</t>
  </si>
  <si>
    <t>Italy</t>
  </si>
  <si>
    <t>Nordics</t>
  </si>
  <si>
    <t>Brazil</t>
  </si>
  <si>
    <t>Middle East</t>
  </si>
  <si>
    <t>Land</t>
  </si>
  <si>
    <t>Air</t>
  </si>
  <si>
    <t>Rest of World</t>
  </si>
  <si>
    <t>Annual international travel spending in California (billions)</t>
  </si>
  <si>
    <t>Annual international travel spending in California (% change)</t>
  </si>
  <si>
    <t>Annual international travel spending in California (2019=100)</t>
  </si>
  <si>
    <t>Source: Tourism Economics; STR; Longwoods (domestic); OAG (air traffic); NTTO (international); Dean Runyan (spending); BTS</t>
  </si>
  <si>
    <t>Source: Tourism Economics; STR; Longwoods (domestic); OAG (air traffic); Dean Runyan (spending)</t>
  </si>
  <si>
    <t>Source: Tourism Economics; STR; Longwoods (domestic); OAG (air traffic);  Dean Runyan (spending)</t>
  </si>
  <si>
    <t>Source: Tourism Economics, NTTO; STR; OAG (air traffic); BTS</t>
  </si>
  <si>
    <t>Source: Tourism Economics; NTTO; BEA; Dean Runyon</t>
  </si>
  <si>
    <t>n/a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</si>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</sst>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#,##0.0"/>
    <numFmt numFmtId="165" formatCode="0.0%"/>
    <numFmt numFmtId="166" formatCode="&quot;$&quot;#,##0.00"/>
    <numFmt numFmtId="167" formatCode="&quot;$&quot;#,##0"/>
    <numFmt numFmtId="168" formatCode="0.0"/>
    <numFmt numFmtId="169" formatCode="_(&quot;$&quot;* #,##0_);_(&quot;$&quot;* \(#,##0\);_(&quot;$&quot;* &quot;-&quot;??_);_(@_)"/>
    <numFmt numFmtId="170" formatCode="&quot;$&quot;#,##0.0"/>
  </numFmts>
  <fonts count="11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7"/>
      <color theme="0" tint="-0.49998474074526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1" xfId="0" applyFont="1" applyFill="1" applyBorder="1"/>
    <xf numFmtId="0" fontId="4" fillId="3" borderId="1" xfId="0" applyFont="1" applyFill="1" applyBorder="1"/>
    <xf numFmtId="0" fontId="4" fillId="2" borderId="0" xfId="0" applyFont="1" applyFill="1"/>
    <xf numFmtId="0" fontId="3" fillId="3" borderId="0" xfId="0" applyFont="1" applyFill="1"/>
    <xf numFmtId="164" fontId="4" fillId="2" borderId="0" xfId="0" applyNumberFormat="1" applyFont="1" applyFill="1"/>
    <xf numFmtId="164" fontId="4" fillId="3" borderId="0" xfId="0" applyNumberFormat="1" applyFont="1" applyFill="1"/>
    <xf numFmtId="9" fontId="4" fillId="2" borderId="0" xfId="2" applyFont="1" applyFill="1"/>
    <xf numFmtId="9" fontId="4" fillId="3" borderId="0" xfId="2" applyFont="1" applyFill="1"/>
    <xf numFmtId="1" fontId="4" fillId="2" borderId="0" xfId="2" applyNumberFormat="1" applyFont="1" applyFill="1"/>
    <xf numFmtId="1" fontId="4" fillId="3" borderId="0" xfId="2" applyNumberFormat="1" applyFont="1" applyFill="1"/>
    <xf numFmtId="3" fontId="4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left" indent="1"/>
    </xf>
    <xf numFmtId="164" fontId="3" fillId="3" borderId="0" xfId="0" applyNumberFormat="1" applyFont="1" applyFill="1"/>
    <xf numFmtId="9" fontId="3" fillId="2" borderId="0" xfId="2" applyFont="1" applyFill="1"/>
    <xf numFmtId="9" fontId="3" fillId="3" borderId="0" xfId="2" applyFont="1" applyFill="1"/>
    <xf numFmtId="1" fontId="3" fillId="2" borderId="0" xfId="2" applyNumberFormat="1" applyFont="1" applyFill="1"/>
    <xf numFmtId="1" fontId="3" fillId="3" borderId="0" xfId="2" applyNumberFormat="1" applyFont="1" applyFill="1"/>
    <xf numFmtId="165" fontId="3" fillId="2" borderId="0" xfId="2" applyNumberFormat="1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9" fontId="3" fillId="2" borderId="0" xfId="0" applyNumberFormat="1" applyFont="1" applyFill="1"/>
    <xf numFmtId="9" fontId="3" fillId="3" borderId="0" xfId="0" applyNumberFormat="1" applyFont="1" applyFill="1"/>
    <xf numFmtId="0" fontId="4" fillId="2" borderId="0" xfId="0" applyFont="1" applyFill="1" applyAlignment="1">
      <alignment horizontal="left" indent="1"/>
    </xf>
    <xf numFmtId="0" fontId="6" fillId="4" borderId="0" xfId="3" applyFont="1" applyFill="1" applyAlignment="1">
      <alignment horizontal="left" indent="2"/>
    </xf>
    <xf numFmtId="0" fontId="5" fillId="4" borderId="0" xfId="3" applyFill="1" applyAlignment="1">
      <alignment horizontal="left" indent="3"/>
    </xf>
    <xf numFmtId="0" fontId="5" fillId="4" borderId="0" xfId="3" applyFill="1" applyAlignment="1">
      <alignment horizontal="left" indent="4"/>
    </xf>
    <xf numFmtId="0" fontId="4" fillId="2" borderId="1" xfId="0" applyFont="1" applyFill="1" applyBorder="1" applyAlignment="1">
      <alignment horizontal="left" inden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9" fontId="3" fillId="2" borderId="1" xfId="0" applyNumberFormat="1" applyFont="1" applyFill="1" applyBorder="1"/>
    <xf numFmtId="9" fontId="3" fillId="3" borderId="1" xfId="0" applyNumberFormat="1" applyFont="1" applyFill="1" applyBorder="1"/>
    <xf numFmtId="0" fontId="4" fillId="3" borderId="1" xfId="0" applyFont="1" applyFill="1" applyBorder="1" applyAlignment="1">
      <alignment horizontal="left" indent="1"/>
    </xf>
    <xf numFmtId="165" fontId="3" fillId="2" borderId="0" xfId="2" applyNumberFormat="1" applyFont="1" applyFill="1" applyBorder="1"/>
    <xf numFmtId="165" fontId="3" fillId="3" borderId="0" xfId="2" applyNumberFormat="1" applyFont="1" applyFill="1"/>
    <xf numFmtId="166" fontId="4" fillId="2" borderId="0" xfId="0" applyNumberFormat="1" applyFont="1" applyFill="1"/>
    <xf numFmtId="167" fontId="4" fillId="2" borderId="0" xfId="0" applyNumberFormat="1" applyFont="1" applyFill="1"/>
    <xf numFmtId="167" fontId="4" fillId="3" borderId="0" xfId="0" applyNumberFormat="1" applyFont="1" applyFill="1"/>
    <xf numFmtId="0" fontId="6" fillId="4" borderId="0" xfId="3" applyFont="1" applyFill="1" applyAlignment="1">
      <alignment horizontal="left" indent="1"/>
    </xf>
    <xf numFmtId="166" fontId="3" fillId="2" borderId="0" xfId="1" applyNumberFormat="1" applyFont="1" applyFill="1"/>
    <xf numFmtId="167" fontId="3" fillId="2" borderId="0" xfId="1" applyNumberFormat="1" applyFont="1" applyFill="1"/>
    <xf numFmtId="167" fontId="3" fillId="3" borderId="0" xfId="1" applyNumberFormat="1" applyFont="1" applyFill="1"/>
    <xf numFmtId="0" fontId="5" fillId="4" borderId="0" xfId="3" applyFill="1" applyAlignment="1">
      <alignment horizontal="left" indent="2"/>
    </xf>
    <xf numFmtId="3" fontId="7" fillId="2" borderId="0" xfId="0" applyNumberFormat="1" applyFont="1" applyFill="1"/>
    <xf numFmtId="167" fontId="4" fillId="2" borderId="0" xfId="1" applyNumberFormat="1" applyFont="1" applyFill="1"/>
    <xf numFmtId="167" fontId="4" fillId="3" borderId="0" xfId="1" applyNumberFormat="1" applyFont="1" applyFill="1"/>
    <xf numFmtId="9" fontId="7" fillId="2" borderId="0" xfId="0" applyNumberFormat="1" applyFont="1" applyFill="1"/>
    <xf numFmtId="0" fontId="3" fillId="2" borderId="1" xfId="0" applyFont="1" applyFill="1" applyBorder="1"/>
    <xf numFmtId="0" fontId="3" fillId="3" borderId="1" xfId="0" applyFont="1" applyFill="1" applyBorder="1"/>
    <xf numFmtId="0" fontId="8" fillId="2" borderId="2" xfId="0" applyFont="1" applyFill="1" applyBorder="1"/>
    <xf numFmtId="0" fontId="8" fillId="2" borderId="0" xfId="0" applyFont="1" applyFill="1"/>
    <xf numFmtId="0" fontId="6" fillId="4" borderId="0" xfId="3" applyFont="1" applyFill="1"/>
    <xf numFmtId="168" fontId="6" fillId="4" borderId="0" xfId="3" applyNumberFormat="1" applyFont="1" applyFill="1"/>
    <xf numFmtId="168" fontId="6" fillId="2" borderId="0" xfId="3" applyNumberFormat="1" applyFont="1" applyFill="1"/>
    <xf numFmtId="168" fontId="6" fillId="3" borderId="0" xfId="3" applyNumberFormat="1" applyFont="1" applyFill="1"/>
    <xf numFmtId="165" fontId="4" fillId="2" borderId="0" xfId="2" applyNumberFormat="1" applyFont="1" applyFill="1"/>
    <xf numFmtId="0" fontId="9" fillId="4" borderId="0" xfId="3" applyFont="1" applyFill="1"/>
    <xf numFmtId="168" fontId="4" fillId="2" borderId="0" xfId="0" applyNumberFormat="1" applyFont="1" applyFill="1"/>
    <xf numFmtId="168" fontId="4" fillId="3" borderId="0" xfId="0" applyNumberFormat="1" applyFont="1" applyFill="1"/>
    <xf numFmtId="168" fontId="3" fillId="2" borderId="0" xfId="0" applyNumberFormat="1" applyFont="1" applyFill="1"/>
    <xf numFmtId="168" fontId="3" fillId="3" borderId="0" xfId="0" applyNumberFormat="1" applyFont="1" applyFill="1"/>
    <xf numFmtId="0" fontId="10" fillId="4" borderId="1" xfId="3" applyFont="1" applyFill="1" applyBorder="1"/>
    <xf numFmtId="0" fontId="6" fillId="4" borderId="1" xfId="3" applyFont="1" applyFill="1" applyBorder="1"/>
    <xf numFmtId="167" fontId="3" fillId="2" borderId="0" xfId="0" applyNumberFormat="1" applyFont="1" applyFill="1"/>
    <xf numFmtId="167" fontId="3" fillId="3" borderId="0" xfId="0" applyNumberFormat="1" applyFont="1" applyFill="1"/>
    <xf numFmtId="3" fontId="4" fillId="3" borderId="0" xfId="0" applyNumberFormat="1" applyFont="1" applyFill="1"/>
    <xf numFmtId="3" fontId="7" fillId="3" borderId="0" xfId="0" applyNumberFormat="1" applyFont="1" applyFill="1"/>
    <xf numFmtId="0" fontId="7" fillId="2" borderId="0" xfId="0" applyFont="1" applyFill="1" applyAlignment="1">
      <alignment horizontal="left" indent="2"/>
    </xf>
    <xf numFmtId="9" fontId="7" fillId="2" borderId="0" xfId="2" applyFont="1" applyFill="1"/>
    <xf numFmtId="9" fontId="7" fillId="3" borderId="0" xfId="2" applyFont="1" applyFill="1"/>
    <xf numFmtId="1" fontId="7" fillId="2" borderId="0" xfId="2" applyNumberFormat="1" applyFont="1" applyFill="1"/>
    <xf numFmtId="1" fontId="7" fillId="3" borderId="0" xfId="2" applyNumberFormat="1" applyFont="1" applyFill="1"/>
    <xf numFmtId="165" fontId="3" fillId="2" borderId="1" xfId="2" applyNumberFormat="1" applyFont="1" applyFill="1" applyBorder="1"/>
    <xf numFmtId="9" fontId="3" fillId="2" borderId="1" xfId="2" applyFont="1" applyFill="1" applyBorder="1"/>
    <xf numFmtId="9" fontId="3" fillId="3" borderId="1" xfId="2" applyFont="1" applyFill="1" applyBorder="1"/>
    <xf numFmtId="9" fontId="3" fillId="2" borderId="0" xfId="2" applyFont="1" applyFill="1" applyBorder="1"/>
    <xf numFmtId="1" fontId="3" fillId="2" borderId="1" xfId="2" applyNumberFormat="1" applyFont="1" applyFill="1" applyBorder="1"/>
    <xf numFmtId="1" fontId="3" fillId="3" borderId="1" xfId="2" applyNumberFormat="1" applyFont="1" applyFill="1" applyBorder="1"/>
    <xf numFmtId="0" fontId="4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left"/>
    </xf>
    <xf numFmtId="169" fontId="4" fillId="2" borderId="0" xfId="1" applyNumberFormat="1" applyFont="1" applyFill="1"/>
    <xf numFmtId="170" fontId="4" fillId="2" borderId="0" xfId="1" applyNumberFormat="1" applyFont="1" applyFill="1"/>
    <xf numFmtId="170" fontId="4" fillId="3" borderId="0" xfId="1" applyNumberFormat="1" applyFont="1" applyFill="1"/>
    <xf numFmtId="169" fontId="3" fillId="2" borderId="0" xfId="1" applyNumberFormat="1" applyFont="1" applyFill="1"/>
    <xf numFmtId="170" fontId="3" fillId="2" borderId="0" xfId="1" applyNumberFormat="1" applyFont="1" applyFill="1"/>
    <xf numFmtId="170" fontId="3" fillId="3" borderId="0" xfId="1" applyNumberFormat="1" applyFont="1" applyFill="1"/>
    <xf numFmtId="169" fontId="7" fillId="2" borderId="0" xfId="1" applyNumberFormat="1" applyFont="1" applyFill="1"/>
    <xf numFmtId="170" fontId="7" fillId="2" borderId="0" xfId="1" applyNumberFormat="1" applyFont="1" applyFill="1"/>
    <xf numFmtId="170" fontId="7" fillId="3" borderId="0" xfId="1" applyNumberFormat="1" applyFont="1" applyFill="1"/>
    <xf numFmtId="170" fontId="3" fillId="2" borderId="1" xfId="0" applyNumberFormat="1" applyFont="1" applyFill="1" applyBorder="1"/>
    <xf numFmtId="170" fontId="3" fillId="3" borderId="1" xfId="0" applyNumberFormat="1" applyFont="1" applyFill="1" applyBorder="1"/>
    <xf numFmtId="0" fontId="3" fillId="2" borderId="2" xfId="0" applyFont="1" applyFill="1" applyBorder="1"/>
    <xf numFmtId="170" fontId="3" fillId="2" borderId="0" xfId="0" applyNumberFormat="1" applyFont="1" applyFill="1"/>
    <xf numFmtId="170" fontId="3" fillId="3" borderId="0" xfId="0" applyNumberFormat="1" applyFont="1" applyFill="1"/>
    <xf numFmtId="1" fontId="3" fillId="2" borderId="2" xfId="0" applyNumberFormat="1" applyFont="1" applyFill="1" applyBorder="1"/>
    <xf numFmtId="1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4" borderId="0" xfId="3" applyFont="1" applyFill="1" applyAlignment="1">
      <alignment vertical="top" wrapText="1"/>
    </xf>
  </cellXfs>
  <cellStyles count="4">
    <cellStyle name="Currency" xfId="1" builtinId="4"/>
    <cellStyle name="Normal" xfId="0" builtinId="0"/>
    <cellStyle name="Normal 2" xfId="3" xr:uid="{1A5C4DF1-8EA7-4C21-890B-44A43AB1B7A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9699-F275-430C-8487-9F5B0A304333}">
  <dimension ref="A3:BO163"/>
  <sheetViews>
    <sheetView tabSelected="1" zoomScale="80" zoomScaleNormal="80" workbookViewId="0">
      <selection activeCell="B1" sqref="B1"/>
    </sheetView>
  </sheetViews>
  <sheetFormatPr baseColWidth="10" defaultColWidth="8.75" defaultRowHeight="13" outlineLevelRow="1" outlineLevelCol="1" x14ac:dyDescent="0.15"/>
  <cols>
    <col min="1" max="1" width="8.75" style="2"/>
    <col min="2" max="2" width="25.75" style="2" customWidth="1"/>
    <col min="3" max="4" width="8.75" style="2" hidden="1" customWidth="1" outlineLevel="1"/>
    <col min="5" max="12" width="10.75" style="2" hidden="1" customWidth="1" outlineLevel="1"/>
    <col min="13" max="13" width="9.75" style="2" customWidth="1" collapsed="1"/>
    <col min="14" max="22" width="9.75" style="2" customWidth="1"/>
    <col min="23" max="24" width="3.75" style="2" customWidth="1"/>
    <col min="25" max="25" width="25.75" style="2" customWidth="1"/>
    <col min="26" max="32" width="8.75" style="2" hidden="1" customWidth="1" outlineLevel="1"/>
    <col min="33" max="33" width="8.75" style="2" hidden="1" customWidth="1" outlineLevel="1" collapsed="1"/>
    <col min="34" max="35" width="8.75" style="2" hidden="1" customWidth="1" outlineLevel="1"/>
    <col min="36" max="36" width="7.25" style="2" customWidth="1" collapsed="1"/>
    <col min="37" max="37" width="7.25" style="2" customWidth="1"/>
    <col min="38" max="38" width="8.75" style="2" bestFit="1" customWidth="1"/>
    <col min="39" max="44" width="7.25" style="2" customWidth="1"/>
    <col min="45" max="46" width="3.75" style="2" customWidth="1"/>
    <col min="47" max="47" width="25.75" style="2" customWidth="1"/>
    <col min="48" max="56" width="6.75" style="2" customWidth="1"/>
    <col min="57" max="58" width="5.75" style="2" customWidth="1"/>
    <col min="59" max="16384" width="8.75" style="2"/>
  </cols>
  <sheetData>
    <row r="3" spans="2:63" ht="16" x14ac:dyDescent="0.2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"/>
      <c r="U3" s="1"/>
      <c r="V3" s="1"/>
      <c r="Y3" s="103" t="s">
        <v>1</v>
      </c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"/>
      <c r="AQ3" s="1"/>
      <c r="AR3" s="1"/>
      <c r="AS3" s="1"/>
      <c r="AU3" s="103" t="s">
        <v>2</v>
      </c>
      <c r="AV3" s="103"/>
      <c r="AW3" s="103"/>
      <c r="AX3" s="103"/>
      <c r="AY3" s="103"/>
      <c r="AZ3" s="103"/>
      <c r="BA3" s="103"/>
      <c r="BB3" s="1"/>
      <c r="BC3" s="1"/>
      <c r="BD3" s="1"/>
    </row>
    <row r="4" spans="2:63" ht="16" x14ac:dyDescent="0.2">
      <c r="R4" s="3" t="s">
        <v>3</v>
      </c>
      <c r="AK4" s="3"/>
      <c r="AN4" s="3" t="s">
        <v>3</v>
      </c>
      <c r="AV4" s="4"/>
      <c r="AW4" s="4"/>
      <c r="AX4" s="4"/>
      <c r="AZ4" s="3" t="s">
        <v>3</v>
      </c>
      <c r="BA4" s="4"/>
      <c r="BB4" s="4"/>
      <c r="BC4" s="4"/>
      <c r="BD4" s="4"/>
      <c r="BE4" s="4"/>
      <c r="BF4" s="4"/>
    </row>
    <row r="5" spans="2:63" ht="4.25" customHeight="1" x14ac:dyDescent="0.2">
      <c r="B5" s="4"/>
      <c r="Y5" s="4"/>
      <c r="AU5" s="4"/>
    </row>
    <row r="6" spans="2:63" x14ac:dyDescent="0.15">
      <c r="C6" s="5">
        <v>2009</v>
      </c>
      <c r="D6" s="5">
        <f>C6+1</f>
        <v>2010</v>
      </c>
      <c r="E6" s="5">
        <f t="shared" ref="E6:Q6" si="0">D6+1</f>
        <v>2011</v>
      </c>
      <c r="F6" s="5">
        <f t="shared" si="0"/>
        <v>2012</v>
      </c>
      <c r="G6" s="5">
        <f t="shared" si="0"/>
        <v>2013</v>
      </c>
      <c r="H6" s="5">
        <f t="shared" si="0"/>
        <v>2014</v>
      </c>
      <c r="I6" s="5">
        <f t="shared" si="0"/>
        <v>2015</v>
      </c>
      <c r="J6" s="5">
        <f t="shared" si="0"/>
        <v>2016</v>
      </c>
      <c r="K6" s="5">
        <f t="shared" si="0"/>
        <v>2017</v>
      </c>
      <c r="L6" s="5">
        <f t="shared" si="0"/>
        <v>2018</v>
      </c>
      <c r="M6" s="5">
        <f t="shared" si="0"/>
        <v>2019</v>
      </c>
      <c r="N6" s="5">
        <f t="shared" si="0"/>
        <v>2020</v>
      </c>
      <c r="O6" s="5">
        <f t="shared" si="0"/>
        <v>2021</v>
      </c>
      <c r="P6" s="5">
        <f t="shared" si="0"/>
        <v>2022</v>
      </c>
      <c r="Q6" s="5">
        <f t="shared" si="0"/>
        <v>2023</v>
      </c>
      <c r="R6" s="6">
        <f>Q6+1</f>
        <v>2024</v>
      </c>
      <c r="S6" s="6">
        <f>R6+1</f>
        <v>2025</v>
      </c>
      <c r="T6" s="6">
        <f>S6+1</f>
        <v>2026</v>
      </c>
      <c r="U6" s="6">
        <f>T6+1</f>
        <v>2027</v>
      </c>
      <c r="V6" s="6">
        <f>U6+1</f>
        <v>2028</v>
      </c>
      <c r="Z6" s="5">
        <v>2010</v>
      </c>
      <c r="AA6" s="5">
        <f t="shared" ref="AA6:AM6" si="1">Z6+1</f>
        <v>2011</v>
      </c>
      <c r="AB6" s="5">
        <f t="shared" si="1"/>
        <v>2012</v>
      </c>
      <c r="AC6" s="5">
        <f t="shared" si="1"/>
        <v>2013</v>
      </c>
      <c r="AD6" s="5">
        <f t="shared" si="1"/>
        <v>2014</v>
      </c>
      <c r="AE6" s="5">
        <f t="shared" si="1"/>
        <v>2015</v>
      </c>
      <c r="AF6" s="5">
        <f t="shared" si="1"/>
        <v>2016</v>
      </c>
      <c r="AG6" s="5">
        <f t="shared" si="1"/>
        <v>2017</v>
      </c>
      <c r="AH6" s="5">
        <f t="shared" si="1"/>
        <v>2018</v>
      </c>
      <c r="AI6" s="5">
        <f t="shared" si="1"/>
        <v>2019</v>
      </c>
      <c r="AJ6" s="5">
        <f t="shared" si="1"/>
        <v>2020</v>
      </c>
      <c r="AK6" s="5">
        <f t="shared" si="1"/>
        <v>2021</v>
      </c>
      <c r="AL6" s="5">
        <f t="shared" si="1"/>
        <v>2022</v>
      </c>
      <c r="AM6" s="5">
        <f t="shared" si="1"/>
        <v>2023</v>
      </c>
      <c r="AN6" s="6">
        <f>AM6+1</f>
        <v>2024</v>
      </c>
      <c r="AO6" s="6">
        <f>AN6+1</f>
        <v>2025</v>
      </c>
      <c r="AP6" s="6">
        <f>AO6+1</f>
        <v>2026</v>
      </c>
      <c r="AQ6" s="6">
        <f>AP6+1</f>
        <v>2027</v>
      </c>
      <c r="AR6" s="6">
        <f>AQ6+1</f>
        <v>2028</v>
      </c>
      <c r="AS6" s="7"/>
      <c r="AV6" s="5">
        <v>2020</v>
      </c>
      <c r="AW6" s="5">
        <f t="shared" ref="AW6:BD6" si="2">AV6+1</f>
        <v>2021</v>
      </c>
      <c r="AX6" s="5">
        <f t="shared" si="2"/>
        <v>2022</v>
      </c>
      <c r="AY6" s="5">
        <f t="shared" si="2"/>
        <v>2023</v>
      </c>
      <c r="AZ6" s="6">
        <f t="shared" si="2"/>
        <v>2024</v>
      </c>
      <c r="BA6" s="6">
        <f t="shared" si="2"/>
        <v>2025</v>
      </c>
      <c r="BB6" s="6">
        <f t="shared" si="2"/>
        <v>2026</v>
      </c>
      <c r="BC6" s="6">
        <f t="shared" si="2"/>
        <v>2027</v>
      </c>
      <c r="BD6" s="6">
        <f t="shared" si="2"/>
        <v>2028</v>
      </c>
      <c r="BE6" s="7"/>
      <c r="BF6" s="7"/>
    </row>
    <row r="7" spans="2:63" ht="4.25" customHeight="1" x14ac:dyDescent="0.15">
      <c r="R7" s="8"/>
      <c r="S7" s="8"/>
      <c r="T7" s="8"/>
      <c r="U7" s="8"/>
      <c r="V7" s="8"/>
      <c r="AN7" s="8"/>
      <c r="AO7" s="8"/>
      <c r="AP7" s="8"/>
      <c r="AQ7" s="8"/>
      <c r="AR7" s="8"/>
      <c r="AZ7" s="8"/>
      <c r="BA7" s="8"/>
      <c r="BB7" s="8"/>
      <c r="BC7" s="8"/>
      <c r="BD7" s="8"/>
    </row>
    <row r="8" spans="2:63" x14ac:dyDescent="0.15">
      <c r="B8" s="7" t="s">
        <v>4</v>
      </c>
      <c r="C8" s="9">
        <f t="shared" ref="C8:L8" si="3">C13+C30</f>
        <v>194.93855341132067</v>
      </c>
      <c r="D8" s="9">
        <f t="shared" si="3"/>
        <v>212.57175277144111</v>
      </c>
      <c r="E8" s="9">
        <f t="shared" si="3"/>
        <v>222.817953208056</v>
      </c>
      <c r="F8" s="9">
        <f t="shared" si="3"/>
        <v>229.73707319530772</v>
      </c>
      <c r="G8" s="9">
        <f t="shared" si="3"/>
        <v>243.08526250658534</v>
      </c>
      <c r="H8" s="9">
        <f t="shared" si="3"/>
        <v>251.3825266036597</v>
      </c>
      <c r="I8" s="9">
        <f t="shared" si="3"/>
        <v>263.88857278127216</v>
      </c>
      <c r="J8" s="9">
        <f t="shared" si="3"/>
        <v>268.8947995322207</v>
      </c>
      <c r="K8" s="9">
        <f t="shared" si="3"/>
        <v>273.59260681767392</v>
      </c>
      <c r="L8" s="9">
        <f t="shared" si="3"/>
        <v>281.47325492695836</v>
      </c>
      <c r="M8" s="9">
        <v>285.56365785660057</v>
      </c>
      <c r="N8" s="9">
        <v>140.64816367714431</v>
      </c>
      <c r="O8" s="9">
        <v>213.43226572850097</v>
      </c>
      <c r="P8" s="9">
        <v>259.0913483786245</v>
      </c>
      <c r="Q8" s="9">
        <v>264.11571496709621</v>
      </c>
      <c r="R8" s="10">
        <v>271.11813598345213</v>
      </c>
      <c r="S8" s="10">
        <v>278.97174219896158</v>
      </c>
      <c r="T8" s="10">
        <v>287.29915011169589</v>
      </c>
      <c r="U8" s="10">
        <v>294.52608241788994</v>
      </c>
      <c r="V8" s="10">
        <v>302.37233503793618</v>
      </c>
      <c r="Y8" s="7" t="s">
        <v>4</v>
      </c>
      <c r="Z8" s="11">
        <f t="shared" ref="Z8:AO10" si="4">D8/C8-1</f>
        <v>9.0455166777165807E-2</v>
      </c>
      <c r="AA8" s="11">
        <f t="shared" si="4"/>
        <v>4.8201138218169959E-2</v>
      </c>
      <c r="AB8" s="11">
        <f t="shared" si="4"/>
        <v>3.1052793940670398E-2</v>
      </c>
      <c r="AC8" s="11">
        <f t="shared" si="4"/>
        <v>5.8102025613993247E-2</v>
      </c>
      <c r="AD8" s="11">
        <f t="shared" si="4"/>
        <v>3.4133143291027679E-2</v>
      </c>
      <c r="AE8" s="11">
        <f t="shared" si="4"/>
        <v>4.9749067075493425E-2</v>
      </c>
      <c r="AF8" s="11">
        <f t="shared" si="4"/>
        <v>1.897098725490487E-2</v>
      </c>
      <c r="AG8" s="11">
        <f t="shared" si="4"/>
        <v>1.7470800081019533E-2</v>
      </c>
      <c r="AH8" s="11">
        <f t="shared" si="4"/>
        <v>2.8804316757492732E-2</v>
      </c>
      <c r="AI8" s="11">
        <f t="shared" si="4"/>
        <v>1.4532119332984816E-2</v>
      </c>
      <c r="AJ8" s="11">
        <f t="shared" si="4"/>
        <v>-0.50747176747619416</v>
      </c>
      <c r="AK8" s="11">
        <f t="shared" si="4"/>
        <v>0.51749059602677394</v>
      </c>
      <c r="AL8" s="11">
        <f t="shared" si="4"/>
        <v>0.21392774187294017</v>
      </c>
      <c r="AM8" s="11">
        <f t="shared" si="4"/>
        <v>1.9392259216349128E-2</v>
      </c>
      <c r="AN8" s="12">
        <f t="shared" si="4"/>
        <v>2.6512701136425454E-2</v>
      </c>
      <c r="AO8" s="12">
        <f t="shared" si="4"/>
        <v>2.8967469059276718E-2</v>
      </c>
      <c r="AP8" s="12">
        <f t="shared" ref="AJ8:AR10" si="5">T8/S8-1</f>
        <v>2.9850363506692457E-2</v>
      </c>
      <c r="AQ8" s="12">
        <f t="shared" si="5"/>
        <v>2.5154729150379973E-2</v>
      </c>
      <c r="AR8" s="12">
        <f t="shared" si="5"/>
        <v>2.6640264100323607E-2</v>
      </c>
      <c r="AS8" s="11"/>
      <c r="AU8" s="7" t="s">
        <v>4</v>
      </c>
      <c r="AV8" s="13">
        <f t="shared" ref="AV8:BD10" si="6">100*N8/$M8</f>
        <v>49.252823252380587</v>
      </c>
      <c r="AW8" s="13">
        <f t="shared" si="6"/>
        <v>74.740696113256362</v>
      </c>
      <c r="AX8" s="13">
        <f t="shared" si="6"/>
        <v>90.72980445877694</v>
      </c>
      <c r="AY8" s="13">
        <f t="shared" si="6"/>
        <v>92.489260345490209</v>
      </c>
      <c r="AZ8" s="14">
        <f t="shared" si="6"/>
        <v>94.94140046335923</v>
      </c>
      <c r="BA8" s="14">
        <f t="shared" si="6"/>
        <v>97.691612543725995</v>
      </c>
      <c r="BB8" s="14">
        <f t="shared" si="6"/>
        <v>100.60774268971117</v>
      </c>
      <c r="BC8" s="14">
        <f t="shared" si="6"/>
        <v>103.13850320750197</v>
      </c>
      <c r="BD8" s="14">
        <f t="shared" si="6"/>
        <v>105.88614017186188</v>
      </c>
      <c r="BE8" s="15"/>
      <c r="BF8" s="15"/>
      <c r="BH8" s="16"/>
      <c r="BI8" s="16"/>
      <c r="BK8" s="23"/>
    </row>
    <row r="9" spans="2:63" x14ac:dyDescent="0.15">
      <c r="B9" s="17" t="s">
        <v>5</v>
      </c>
      <c r="C9" s="16">
        <f t="shared" ref="C9:L9" si="7">C14+C35</f>
        <v>47.64698445846598</v>
      </c>
      <c r="D9" s="16">
        <f t="shared" si="7"/>
        <v>47.396180076718863</v>
      </c>
      <c r="E9" s="16">
        <f t="shared" si="7"/>
        <v>48.29447900000001</v>
      </c>
      <c r="F9" s="16">
        <f t="shared" si="7"/>
        <v>46.216906178400009</v>
      </c>
      <c r="G9" s="16">
        <f t="shared" si="7"/>
        <v>46.715395507200007</v>
      </c>
      <c r="H9" s="16">
        <f t="shared" si="7"/>
        <v>46.529858713800003</v>
      </c>
      <c r="I9" s="16">
        <f t="shared" si="7"/>
        <v>48.014879181400005</v>
      </c>
      <c r="J9" s="16">
        <f t="shared" si="7"/>
        <v>48.42200247400001</v>
      </c>
      <c r="K9" s="16">
        <f t="shared" si="7"/>
        <v>49.092414217600009</v>
      </c>
      <c r="L9" s="16">
        <f t="shared" si="7"/>
        <v>50.925727681000005</v>
      </c>
      <c r="M9" s="16">
        <v>50.964658102300007</v>
      </c>
      <c r="N9" s="16">
        <v>16.940475278600186</v>
      </c>
      <c r="O9" s="16">
        <v>25.846560191013914</v>
      </c>
      <c r="P9" s="16">
        <v>39.964086652551707</v>
      </c>
      <c r="Q9" s="16">
        <v>41.57514741149852</v>
      </c>
      <c r="R9" s="18">
        <v>44.487044929127919</v>
      </c>
      <c r="S9" s="18">
        <v>46.797345535558591</v>
      </c>
      <c r="T9" s="18">
        <v>48.407135373146787</v>
      </c>
      <c r="U9" s="18">
        <v>49.967249077969022</v>
      </c>
      <c r="V9" s="18">
        <v>51.494517053180118</v>
      </c>
      <c r="Y9" s="17" t="s">
        <v>5</v>
      </c>
      <c r="Z9" s="19">
        <f t="shared" si="4"/>
        <v>-5.2638038817701682E-3</v>
      </c>
      <c r="AA9" s="19">
        <f t="shared" si="4"/>
        <v>1.89529814813576E-2</v>
      </c>
      <c r="AB9" s="19">
        <f t="shared" si="4"/>
        <v>-4.3018847384190595E-2</v>
      </c>
      <c r="AC9" s="19">
        <f t="shared" si="4"/>
        <v>1.0785865390378957E-2</v>
      </c>
      <c r="AD9" s="19">
        <f t="shared" si="4"/>
        <v>-3.9716412841117599E-3</v>
      </c>
      <c r="AE9" s="19">
        <f t="shared" si="4"/>
        <v>3.191543040640199E-2</v>
      </c>
      <c r="AF9" s="19">
        <f t="shared" si="4"/>
        <v>8.4791068839702444E-3</v>
      </c>
      <c r="AG9" s="19">
        <f t="shared" si="4"/>
        <v>1.3845188330655622E-2</v>
      </c>
      <c r="AH9" s="19">
        <f t="shared" si="4"/>
        <v>3.7344129283883198E-2</v>
      </c>
      <c r="AI9" s="19">
        <f t="shared" si="4"/>
        <v>7.6445488504095493E-4</v>
      </c>
      <c r="AJ9" s="19">
        <f t="shared" si="5"/>
        <v>-0.6676034744587902</v>
      </c>
      <c r="AK9" s="19">
        <f t="shared" si="5"/>
        <v>0.52572816086595942</v>
      </c>
      <c r="AL9" s="19">
        <f t="shared" si="5"/>
        <v>0.5462052341667516</v>
      </c>
      <c r="AM9" s="19">
        <f t="shared" si="5"/>
        <v>4.0312713085460805E-2</v>
      </c>
      <c r="AN9" s="20">
        <f t="shared" si="5"/>
        <v>7.0039379266856105E-2</v>
      </c>
      <c r="AO9" s="20">
        <f t="shared" si="5"/>
        <v>5.1931986269512898E-2</v>
      </c>
      <c r="AP9" s="20">
        <f t="shared" si="5"/>
        <v>3.4399169849602007E-2</v>
      </c>
      <c r="AQ9" s="20">
        <f t="shared" si="5"/>
        <v>3.2229002869021084E-2</v>
      </c>
      <c r="AR9" s="20">
        <f t="shared" si="5"/>
        <v>3.0565380392023167E-2</v>
      </c>
      <c r="AS9" s="19"/>
      <c r="AU9" s="17" t="s">
        <v>5</v>
      </c>
      <c r="AV9" s="21">
        <f t="shared" si="6"/>
        <v>33.239652554120973</v>
      </c>
      <c r="AW9" s="21">
        <f t="shared" si="6"/>
        <v>50.714673959222488</v>
      </c>
      <c r="AX9" s="21">
        <f t="shared" si="6"/>
        <v>78.415294324810048</v>
      </c>
      <c r="AY9" s="21">
        <f t="shared" si="6"/>
        <v>81.576427586438086</v>
      </c>
      <c r="AZ9" s="22">
        <f t="shared" si="6"/>
        <v>87.289989937399852</v>
      </c>
      <c r="BA9" s="22">
        <f t="shared" si="6"/>
        <v>91.823132496294818</v>
      </c>
      <c r="BB9" s="22">
        <f t="shared" si="6"/>
        <v>94.981772027157376</v>
      </c>
      <c r="BC9" s="22">
        <f t="shared" si="6"/>
        <v>98.042939830325324</v>
      </c>
      <c r="BD9" s="22">
        <f t="shared" si="6"/>
        <v>101.03965958099147</v>
      </c>
      <c r="BE9" s="15"/>
      <c r="BF9" s="15"/>
      <c r="BH9" s="16"/>
      <c r="BI9" s="16"/>
      <c r="BK9" s="23"/>
    </row>
    <row r="10" spans="2:63" x14ac:dyDescent="0.15">
      <c r="B10" s="17" t="s">
        <v>6</v>
      </c>
      <c r="C10" s="16">
        <f t="shared" ref="C10:L10" si="8">C16+C36</f>
        <v>147.29156894645359</v>
      </c>
      <c r="D10" s="16">
        <f t="shared" si="8"/>
        <v>165.17557295881724</v>
      </c>
      <c r="E10" s="16">
        <f t="shared" si="8"/>
        <v>174.52300130805605</v>
      </c>
      <c r="F10" s="16">
        <f t="shared" si="8"/>
        <v>183.52016701690778</v>
      </c>
      <c r="G10" s="16">
        <f t="shared" si="8"/>
        <v>196.36986699938538</v>
      </c>
      <c r="H10" s="16">
        <f t="shared" si="8"/>
        <v>204.8526678898597</v>
      </c>
      <c r="I10" s="16">
        <f t="shared" si="8"/>
        <v>215.87369359987215</v>
      </c>
      <c r="J10" s="16">
        <f t="shared" si="8"/>
        <v>220.47279705822069</v>
      </c>
      <c r="K10" s="16">
        <f t="shared" si="8"/>
        <v>224.50019260007392</v>
      </c>
      <c r="L10" s="16">
        <f t="shared" si="8"/>
        <v>230.54752724595841</v>
      </c>
      <c r="M10" s="16">
        <v>234.59899975430056</v>
      </c>
      <c r="N10" s="16">
        <v>123.70768839854412</v>
      </c>
      <c r="O10" s="16">
        <v>187.58570553748706</v>
      </c>
      <c r="P10" s="16">
        <v>219.12726172607279</v>
      </c>
      <c r="Q10" s="16">
        <v>222.5405675555977</v>
      </c>
      <c r="R10" s="18">
        <v>226.63109105432423</v>
      </c>
      <c r="S10" s="18">
        <v>232.174396663403</v>
      </c>
      <c r="T10" s="18">
        <v>238.89201473854911</v>
      </c>
      <c r="U10" s="18">
        <v>244.55883333992091</v>
      </c>
      <c r="V10" s="18">
        <v>250.87781798475606</v>
      </c>
      <c r="Y10" s="17" t="s">
        <v>6</v>
      </c>
      <c r="Z10" s="19">
        <f t="shared" si="4"/>
        <v>0.12141906111995593</v>
      </c>
      <c r="AA10" s="19">
        <f t="shared" si="4"/>
        <v>5.6590863780865419E-2</v>
      </c>
      <c r="AB10" s="19">
        <f t="shared" si="4"/>
        <v>5.1552893552240464E-2</v>
      </c>
      <c r="AC10" s="19">
        <f t="shared" si="4"/>
        <v>7.0017917874354074E-2</v>
      </c>
      <c r="AD10" s="19">
        <f t="shared" si="4"/>
        <v>4.3198078300378251E-2</v>
      </c>
      <c r="AE10" s="19">
        <f t="shared" si="4"/>
        <v>5.3799766551920092E-2</v>
      </c>
      <c r="AF10" s="19">
        <f t="shared" si="4"/>
        <v>2.1304603546892009E-2</v>
      </c>
      <c r="AG10" s="19">
        <f t="shared" si="4"/>
        <v>1.8267085987890397E-2</v>
      </c>
      <c r="AH10" s="19">
        <f t="shared" si="4"/>
        <v>2.6936879544942061E-2</v>
      </c>
      <c r="AI10" s="19">
        <f t="shared" si="4"/>
        <v>1.7573263772288739E-2</v>
      </c>
      <c r="AJ10" s="19">
        <f t="shared" si="5"/>
        <v>-0.472684501945425</v>
      </c>
      <c r="AK10" s="19">
        <f t="shared" si="5"/>
        <v>0.51636254759809019</v>
      </c>
      <c r="AL10" s="19">
        <f t="shared" si="5"/>
        <v>0.1681447746682514</v>
      </c>
      <c r="AM10" s="19">
        <f t="shared" si="5"/>
        <v>1.5576819619056881E-2</v>
      </c>
      <c r="AN10" s="20">
        <f t="shared" si="5"/>
        <v>1.8381023934903817E-2</v>
      </c>
      <c r="AO10" s="20">
        <f t="shared" si="5"/>
        <v>2.4459599004224897E-2</v>
      </c>
      <c r="AP10" s="20">
        <f t="shared" si="5"/>
        <v>2.8933500729130923E-2</v>
      </c>
      <c r="AQ10" s="20">
        <f t="shared" si="5"/>
        <v>2.3721255846804956E-2</v>
      </c>
      <c r="AR10" s="20">
        <f t="shared" si="5"/>
        <v>2.5838300577972539E-2</v>
      </c>
      <c r="AS10" s="19"/>
      <c r="AU10" s="17" t="s">
        <v>6</v>
      </c>
      <c r="AV10" s="21">
        <f t="shared" si="6"/>
        <v>52.731549805457504</v>
      </c>
      <c r="AW10" s="21">
        <f t="shared" si="6"/>
        <v>79.960147201799103</v>
      </c>
      <c r="AX10" s="21">
        <f t="shared" si="6"/>
        <v>93.405028135485836</v>
      </c>
      <c r="AY10" s="21">
        <f t="shared" si="6"/>
        <v>94.859981410265235</v>
      </c>
      <c r="AZ10" s="22">
        <f t="shared" si="6"/>
        <v>96.603604999031859</v>
      </c>
      <c r="BA10" s="22">
        <f t="shared" si="6"/>
        <v>98.966490439670707</v>
      </c>
      <c r="BB10" s="22">
        <f t="shared" si="6"/>
        <v>101.82993746296647</v>
      </c>
      <c r="BC10" s="22">
        <f t="shared" si="6"/>
        <v>104.24547146238962</v>
      </c>
      <c r="BD10" s="22">
        <f t="shared" si="6"/>
        <v>106.93899728792731</v>
      </c>
      <c r="BE10" s="15"/>
      <c r="BF10" s="15"/>
      <c r="BH10" s="16"/>
      <c r="BI10" s="16"/>
      <c r="BK10" s="23"/>
    </row>
    <row r="11" spans="2:63" ht="4.25" customHeight="1" x14ac:dyDescent="0.15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  <c r="V11" s="25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7"/>
      <c r="AO11" s="27"/>
      <c r="AP11" s="27"/>
      <c r="AQ11" s="27"/>
      <c r="AR11" s="27"/>
      <c r="AS11" s="26"/>
      <c r="AV11" s="24"/>
      <c r="AW11" s="24"/>
      <c r="AX11" s="24"/>
      <c r="AY11" s="24"/>
      <c r="AZ11" s="25"/>
      <c r="BA11" s="25"/>
      <c r="BB11" s="25"/>
      <c r="BC11" s="25"/>
      <c r="BD11" s="25"/>
      <c r="BE11" s="24"/>
      <c r="BF11" s="24"/>
      <c r="BH11" s="16"/>
      <c r="BI11" s="16"/>
      <c r="BK11" s="23"/>
    </row>
    <row r="12" spans="2:63" x14ac:dyDescent="0.15">
      <c r="B12" s="28" t="s">
        <v>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  <c r="V12" s="25"/>
      <c r="Y12" s="28" t="s">
        <v>7</v>
      </c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7"/>
      <c r="AO12" s="27"/>
      <c r="AP12" s="27"/>
      <c r="AQ12" s="27"/>
      <c r="AR12" s="27"/>
      <c r="AS12" s="26"/>
      <c r="AU12" s="28" t="s">
        <v>7</v>
      </c>
      <c r="AZ12" s="8"/>
      <c r="BA12" s="8"/>
      <c r="BB12" s="8"/>
      <c r="BC12" s="8"/>
      <c r="BD12" s="8"/>
      <c r="BE12" s="24"/>
      <c r="BF12" s="24"/>
      <c r="BH12" s="16"/>
      <c r="BI12" s="16"/>
      <c r="BK12" s="23"/>
    </row>
    <row r="13" spans="2:63" x14ac:dyDescent="0.15">
      <c r="B13" s="29" t="s">
        <v>8</v>
      </c>
      <c r="C13" s="9">
        <v>182.78200081132067</v>
      </c>
      <c r="D13" s="9">
        <v>199.27600137144111</v>
      </c>
      <c r="E13" s="9">
        <v>208.61500130805601</v>
      </c>
      <c r="F13" s="9">
        <v>215.05599989530771</v>
      </c>
      <c r="G13" s="9">
        <v>227.17208810658533</v>
      </c>
      <c r="H13" s="9">
        <v>234.8489308036597</v>
      </c>
      <c r="I13" s="9">
        <v>246.31063268127218</v>
      </c>
      <c r="J13" s="9">
        <v>251.08474013222073</v>
      </c>
      <c r="K13" s="9">
        <v>256.1064719176739</v>
      </c>
      <c r="L13" s="9">
        <v>263.27740882695838</v>
      </c>
      <c r="M13" s="9">
        <v>268.10646895660057</v>
      </c>
      <c r="N13" s="9">
        <v>136.90455527714431</v>
      </c>
      <c r="O13" s="9">
        <v>208.29111159863896</v>
      </c>
      <c r="P13" s="9">
        <v>247.33498111348121</v>
      </c>
      <c r="Q13" s="9">
        <v>249.12127516224146</v>
      </c>
      <c r="R13" s="10">
        <v>254.03599239585799</v>
      </c>
      <c r="S13" s="10">
        <v>259.97916787294366</v>
      </c>
      <c r="T13" s="10">
        <v>267.07747026970179</v>
      </c>
      <c r="U13" s="10">
        <v>273.27939534108265</v>
      </c>
      <c r="V13" s="10">
        <v>280.36230637786963</v>
      </c>
      <c r="Y13" s="29" t="s">
        <v>8</v>
      </c>
      <c r="Z13" s="11">
        <f t="shared" ref="Z13:AO16" si="9">D13/C13-1</f>
        <v>9.0238647607028932E-2</v>
      </c>
      <c r="AA13" s="11">
        <f t="shared" si="9"/>
        <v>4.686464939251489E-2</v>
      </c>
      <c r="AB13" s="11">
        <f t="shared" si="9"/>
        <v>3.0875049957411527E-2</v>
      </c>
      <c r="AC13" s="11">
        <f t="shared" si="9"/>
        <v>5.6339224281935385E-2</v>
      </c>
      <c r="AD13" s="11">
        <f t="shared" si="9"/>
        <v>3.3793071856048185E-2</v>
      </c>
      <c r="AE13" s="11">
        <f t="shared" si="9"/>
        <v>4.8804573384218619E-2</v>
      </c>
      <c r="AF13" s="11">
        <f t="shared" si="9"/>
        <v>1.9382465949516092E-2</v>
      </c>
      <c r="AG13" s="11">
        <f t="shared" si="9"/>
        <v>2.000014729214028E-2</v>
      </c>
      <c r="AH13" s="11">
        <f t="shared" si="9"/>
        <v>2.7999827007845424E-2</v>
      </c>
      <c r="AI13" s="11">
        <f t="shared" si="9"/>
        <v>1.8342098363692605E-2</v>
      </c>
      <c r="AJ13" s="11">
        <f t="shared" si="9"/>
        <v>-0.48936496829061749</v>
      </c>
      <c r="AK13" s="11">
        <f t="shared" si="9"/>
        <v>0.52143302446717321</v>
      </c>
      <c r="AL13" s="11">
        <f t="shared" si="9"/>
        <v>0.18744856280798383</v>
      </c>
      <c r="AM13" s="11">
        <f t="shared" si="9"/>
        <v>7.2221650197579201E-3</v>
      </c>
      <c r="AN13" s="12">
        <f t="shared" si="9"/>
        <v>1.9728211612660473E-2</v>
      </c>
      <c r="AO13" s="12">
        <f t="shared" si="9"/>
        <v>2.3395013521645192E-2</v>
      </c>
      <c r="AP13" s="12">
        <f t="shared" ref="AJ13:AR16" si="10">T13/S13-1</f>
        <v>2.7303350706265883E-2</v>
      </c>
      <c r="AQ13" s="12">
        <f t="shared" si="10"/>
        <v>2.3221446066259421E-2</v>
      </c>
      <c r="AR13" s="12">
        <f t="shared" si="10"/>
        <v>2.5918203704844656E-2</v>
      </c>
      <c r="AS13" s="11"/>
      <c r="AU13" s="29" t="s">
        <v>8</v>
      </c>
      <c r="AV13" s="13">
        <f t="shared" ref="AV13:BD16" si="11">100*N13/$M13</f>
        <v>51.063503170938255</v>
      </c>
      <c r="AW13" s="13">
        <f t="shared" si="11"/>
        <v>77.689700069249668</v>
      </c>
      <c r="AX13" s="13">
        <f t="shared" si="11"/>
        <v>92.252522692213844</v>
      </c>
      <c r="AY13" s="13">
        <f t="shared" si="11"/>
        <v>92.918785634585973</v>
      </c>
      <c r="AZ13" s="14">
        <f t="shared" si="11"/>
        <v>94.751907100376513</v>
      </c>
      <c r="BA13" s="14">
        <f t="shared" si="11"/>
        <v>96.968629248191505</v>
      </c>
      <c r="BB13" s="14">
        <f t="shared" si="11"/>
        <v>99.616197740060755</v>
      </c>
      <c r="BC13" s="14">
        <f t="shared" si="11"/>
        <v>101.92942990320738</v>
      </c>
      <c r="BD13" s="14">
        <f t="shared" si="11"/>
        <v>104.57125763095742</v>
      </c>
      <c r="BE13" s="24"/>
      <c r="BF13" s="24"/>
      <c r="BH13" s="16"/>
      <c r="BI13" s="16"/>
      <c r="BK13" s="23"/>
    </row>
    <row r="14" spans="2:63" x14ac:dyDescent="0.15">
      <c r="B14" s="30" t="s">
        <v>5</v>
      </c>
      <c r="C14" s="16">
        <v>44.243000000000009</v>
      </c>
      <c r="D14" s="16">
        <v>43.823000000000008</v>
      </c>
      <c r="E14" s="16">
        <v>44.234000000000009</v>
      </c>
      <c r="F14" s="16">
        <v>42.576000000000008</v>
      </c>
      <c r="G14" s="16">
        <v>42.928060000000009</v>
      </c>
      <c r="H14" s="16">
        <v>43.041270000000004</v>
      </c>
      <c r="I14" s="16">
        <v>44.253200000000007</v>
      </c>
      <c r="J14" s="16">
        <v>44.68189000000001</v>
      </c>
      <c r="K14" s="16">
        <v>45.175520000000006</v>
      </c>
      <c r="L14" s="16">
        <v>47.104600000000005</v>
      </c>
      <c r="M14" s="16">
        <v>47.351020000000005</v>
      </c>
      <c r="N14" s="16">
        <v>16.113137822200187</v>
      </c>
      <c r="O14" s="16">
        <v>25.219339387170749</v>
      </c>
      <c r="P14" s="16">
        <v>38.247657031840788</v>
      </c>
      <c r="Q14" s="16">
        <v>39.11204020047191</v>
      </c>
      <c r="R14" s="18">
        <v>40.899794775733142</v>
      </c>
      <c r="S14" s="18">
        <v>42.729136114925552</v>
      </c>
      <c r="T14" s="18">
        <v>44.118966389213199</v>
      </c>
      <c r="U14" s="18">
        <v>45.371608510472754</v>
      </c>
      <c r="V14" s="18">
        <v>46.781373849539278</v>
      </c>
      <c r="Y14" s="30" t="s">
        <v>5</v>
      </c>
      <c r="Z14" s="19">
        <f t="shared" si="9"/>
        <v>-9.4930271455372361E-3</v>
      </c>
      <c r="AA14" s="19">
        <f t="shared" si="9"/>
        <v>9.3786367889008293E-3</v>
      </c>
      <c r="AB14" s="19">
        <f t="shared" si="9"/>
        <v>-3.7482479540624891E-2</v>
      </c>
      <c r="AC14" s="19">
        <f t="shared" si="9"/>
        <v>8.2689778278843828E-3</v>
      </c>
      <c r="AD14" s="19">
        <f t="shared" si="9"/>
        <v>2.6372027992878078E-3</v>
      </c>
      <c r="AE14" s="19">
        <f t="shared" si="9"/>
        <v>2.8157394054590057E-2</v>
      </c>
      <c r="AF14" s="19">
        <f t="shared" si="9"/>
        <v>9.6872090605877315E-3</v>
      </c>
      <c r="AG14" s="19">
        <f t="shared" si="9"/>
        <v>1.1047652639581518E-2</v>
      </c>
      <c r="AH14" s="19">
        <f t="shared" si="9"/>
        <v>4.2701888102228747E-2</v>
      </c>
      <c r="AI14" s="19">
        <f t="shared" si="9"/>
        <v>5.2313362176943379E-3</v>
      </c>
      <c r="AJ14" s="19">
        <f t="shared" si="10"/>
        <v>-0.65970874920539857</v>
      </c>
      <c r="AK14" s="19">
        <f t="shared" si="10"/>
        <v>0.56514141847805188</v>
      </c>
      <c r="AL14" s="19">
        <f t="shared" si="10"/>
        <v>0.51660027428385513</v>
      </c>
      <c r="AM14" s="19">
        <f t="shared" si="10"/>
        <v>2.2599637094411706E-2</v>
      </c>
      <c r="AN14" s="20">
        <f t="shared" si="10"/>
        <v>4.5708548214257183E-2</v>
      </c>
      <c r="AO14" s="20">
        <f t="shared" si="10"/>
        <v>4.4727396536419883E-2</v>
      </c>
      <c r="AP14" s="20">
        <f t="shared" si="10"/>
        <v>3.2526524068951845E-2</v>
      </c>
      <c r="AQ14" s="20">
        <f t="shared" si="10"/>
        <v>2.8392372346370598E-2</v>
      </c>
      <c r="AR14" s="20">
        <f t="shared" si="10"/>
        <v>3.1071530971645389E-2</v>
      </c>
      <c r="AS14" s="19"/>
      <c r="AU14" s="30" t="s">
        <v>5</v>
      </c>
      <c r="AV14" s="21">
        <f t="shared" si="11"/>
        <v>34.029125079460137</v>
      </c>
      <c r="AW14" s="21">
        <f t="shared" si="11"/>
        <v>53.26039309643329</v>
      </c>
      <c r="AX14" s="21">
        <f t="shared" si="11"/>
        <v>80.77472677851668</v>
      </c>
      <c r="AY14" s="21">
        <f t="shared" si="11"/>
        <v>82.600206290111402</v>
      </c>
      <c r="AZ14" s="22">
        <f t="shared" si="11"/>
        <v>86.375741801830543</v>
      </c>
      <c r="BA14" s="22">
        <f t="shared" si="11"/>
        <v>90.239103856528416</v>
      </c>
      <c r="BB14" s="22">
        <f t="shared" si="11"/>
        <v>93.174268240078447</v>
      </c>
      <c r="BC14" s="22">
        <f t="shared" si="11"/>
        <v>95.819706757051378</v>
      </c>
      <c r="BD14" s="22">
        <f t="shared" si="11"/>
        <v>98.79697174324707</v>
      </c>
      <c r="BE14" s="24"/>
      <c r="BF14" s="24"/>
      <c r="BH14" s="16"/>
      <c r="BI14" s="16"/>
      <c r="BK14" s="23"/>
    </row>
    <row r="15" spans="2:63" x14ac:dyDescent="0.15">
      <c r="B15" s="31" t="s">
        <v>73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9.1669917634173075</v>
      </c>
      <c r="N15" s="101" t="s">
        <v>72</v>
      </c>
      <c r="O15" s="101" t="s">
        <v>72</v>
      </c>
      <c r="P15" s="101" t="s">
        <v>72</v>
      </c>
      <c r="Q15" s="16">
        <v>6.3322124888253555</v>
      </c>
      <c r="R15" s="18">
        <v>7.4681126712149721</v>
      </c>
      <c r="S15" s="18">
        <v>8.024970731546178</v>
      </c>
      <c r="T15" s="18">
        <v>8.6562832879289555</v>
      </c>
      <c r="U15" s="18">
        <v>9.0344405975025381</v>
      </c>
      <c r="V15" s="18">
        <v>9.453969010653287</v>
      </c>
      <c r="Y15" s="31" t="s">
        <v>73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01" t="s">
        <v>72</v>
      </c>
      <c r="AK15" s="101" t="s">
        <v>72</v>
      </c>
      <c r="AL15" s="101" t="s">
        <v>72</v>
      </c>
      <c r="AM15" s="101" t="s">
        <v>72</v>
      </c>
      <c r="AN15" s="20">
        <f t="shared" ref="AN15" si="12">R15/Q15-1</f>
        <v>0.17938440701321601</v>
      </c>
      <c r="AO15" s="20">
        <f t="shared" ref="AO15" si="13">S15/R15-1</f>
        <v>7.4564764197727618E-2</v>
      </c>
      <c r="AP15" s="20">
        <f t="shared" ref="AP15" si="14">T15/S15-1</f>
        <v>7.8668518241578944E-2</v>
      </c>
      <c r="AQ15" s="20">
        <f t="shared" ref="AQ15" si="15">U15/T15-1</f>
        <v>4.3685874987584583E-2</v>
      </c>
      <c r="AR15" s="20">
        <f t="shared" ref="AR15" si="16">V15/U15-1</f>
        <v>4.6436567778941562E-2</v>
      </c>
      <c r="AS15" s="19"/>
      <c r="AU15" s="31" t="s">
        <v>73</v>
      </c>
      <c r="AV15" s="101" t="s">
        <v>72</v>
      </c>
      <c r="AW15" s="101" t="s">
        <v>72</v>
      </c>
      <c r="AX15" s="101" t="s">
        <v>72</v>
      </c>
      <c r="AY15" s="21">
        <f t="shared" ref="AY15" si="17">100*Q15/$M15</f>
        <v>69.076231900799783</v>
      </c>
      <c r="AZ15" s="22">
        <f t="shared" ref="AZ15" si="18">100*R15/$M15</f>
        <v>81.467430799032144</v>
      </c>
      <c r="BA15" s="22">
        <f t="shared" ref="BA15" si="19">100*S15/$M15</f>
        <v>87.542030566356686</v>
      </c>
      <c r="BB15" s="22">
        <f t="shared" ref="BB15" si="20">100*T15/$M15</f>
        <v>94.428832394870966</v>
      </c>
      <c r="BC15" s="22">
        <f t="shared" ref="BC15" si="21">100*U15/$M15</f>
        <v>98.554038562096878</v>
      </c>
      <c r="BD15" s="22">
        <f t="shared" ref="BD15" si="22">100*V15/$M15</f>
        <v>103.13054985367413</v>
      </c>
      <c r="BE15" s="24"/>
      <c r="BF15" s="24"/>
      <c r="BH15" s="16"/>
      <c r="BI15" s="16"/>
      <c r="BK15" s="23"/>
    </row>
    <row r="16" spans="2:63" x14ac:dyDescent="0.15">
      <c r="B16" s="30" t="s">
        <v>6</v>
      </c>
      <c r="C16" s="16">
        <v>138.53900081132073</v>
      </c>
      <c r="D16" s="16">
        <v>155.45300137144116</v>
      </c>
      <c r="E16" s="16">
        <v>164.38100130805606</v>
      </c>
      <c r="F16" s="16">
        <v>172.47999989530777</v>
      </c>
      <c r="G16" s="16">
        <v>184.24402810658538</v>
      </c>
      <c r="H16" s="16">
        <v>191.8076608036597</v>
      </c>
      <c r="I16" s="16">
        <v>202.05743268127216</v>
      </c>
      <c r="J16" s="16">
        <v>206.40285013222069</v>
      </c>
      <c r="K16" s="16">
        <v>210.93095191767392</v>
      </c>
      <c r="L16" s="16">
        <v>216.1728088269584</v>
      </c>
      <c r="M16" s="16">
        <v>220.75544895660056</v>
      </c>
      <c r="N16" s="16">
        <v>120.79141745494412</v>
      </c>
      <c r="O16" s="16">
        <v>183.07177221146821</v>
      </c>
      <c r="P16" s="16">
        <v>209.08732408164042</v>
      </c>
      <c r="Q16" s="16">
        <v>210.00923496176955</v>
      </c>
      <c r="R16" s="18">
        <v>213.13619762012485</v>
      </c>
      <c r="S16" s="18">
        <v>217.25003175801811</v>
      </c>
      <c r="T16" s="18">
        <v>222.95850388048859</v>
      </c>
      <c r="U16" s="18">
        <v>227.90778683060989</v>
      </c>
      <c r="V16" s="18">
        <v>233.58093252833035</v>
      </c>
      <c r="Y16" s="30" t="s">
        <v>6</v>
      </c>
      <c r="Z16" s="19">
        <f t="shared" si="9"/>
        <v>0.12208836833720182</v>
      </c>
      <c r="AA16" s="19">
        <f t="shared" si="9"/>
        <v>5.7432148995838483E-2</v>
      </c>
      <c r="AB16" s="19">
        <f t="shared" si="9"/>
        <v>4.9269675466168339E-2</v>
      </c>
      <c r="AC16" s="19">
        <f t="shared" si="9"/>
        <v>6.8205172880439147E-2</v>
      </c>
      <c r="AD16" s="19">
        <f t="shared" si="9"/>
        <v>4.1052254310781633E-2</v>
      </c>
      <c r="AE16" s="19">
        <f t="shared" si="9"/>
        <v>5.3437760695619119E-2</v>
      </c>
      <c r="AF16" s="19">
        <f t="shared" si="9"/>
        <v>2.1505853030425515E-2</v>
      </c>
      <c r="AG16" s="19">
        <f t="shared" si="9"/>
        <v>2.1938174703268531E-2</v>
      </c>
      <c r="AH16" s="19">
        <f t="shared" si="9"/>
        <v>2.4851056052363374E-2</v>
      </c>
      <c r="AI16" s="19">
        <f t="shared" si="9"/>
        <v>2.1198966486624338E-2</v>
      </c>
      <c r="AJ16" s="19">
        <f t="shared" si="10"/>
        <v>-0.45282701729056241</v>
      </c>
      <c r="AK16" s="19">
        <f t="shared" si="10"/>
        <v>0.51560248293099975</v>
      </c>
      <c r="AL16" s="19">
        <f t="shared" si="10"/>
        <v>0.14210575205510856</v>
      </c>
      <c r="AM16" s="19">
        <f t="shared" si="10"/>
        <v>4.4092145909770952E-3</v>
      </c>
      <c r="AN16" s="20">
        <f t="shared" si="10"/>
        <v>1.4889643586028622E-2</v>
      </c>
      <c r="AO16" s="20">
        <f t="shared" si="10"/>
        <v>1.9301433467558526E-2</v>
      </c>
      <c r="AP16" s="20">
        <f t="shared" si="10"/>
        <v>2.627604735555944E-2</v>
      </c>
      <c r="AQ16" s="20">
        <f t="shared" si="10"/>
        <v>2.2198224620193274E-2</v>
      </c>
      <c r="AR16" s="20">
        <f t="shared" si="10"/>
        <v>2.4892285501139755E-2</v>
      </c>
      <c r="AS16" s="19"/>
      <c r="AU16" s="30" t="s">
        <v>6</v>
      </c>
      <c r="AV16" s="21">
        <f t="shared" si="11"/>
        <v>54.717298270943758</v>
      </c>
      <c r="AW16" s="21">
        <f t="shared" si="11"/>
        <v>82.929673118718441</v>
      </c>
      <c r="AX16" s="21">
        <f t="shared" si="11"/>
        <v>94.714456684938241</v>
      </c>
      <c r="AY16" s="21">
        <f t="shared" si="11"/>
        <v>95.132073049329961</v>
      </c>
      <c r="AZ16" s="22">
        <f t="shared" si="11"/>
        <v>96.548555710634517</v>
      </c>
      <c r="BA16" s="22">
        <f t="shared" si="11"/>
        <v>98.412081235072222</v>
      </c>
      <c r="BB16" s="22">
        <f t="shared" si="11"/>
        <v>100.99796174196413</v>
      </c>
      <c r="BC16" s="22">
        <f t="shared" si="11"/>
        <v>103.23993718289394</v>
      </c>
      <c r="BD16" s="22">
        <f t="shared" si="11"/>
        <v>105.80981517437026</v>
      </c>
      <c r="BE16" s="24"/>
      <c r="BF16" s="24"/>
      <c r="BH16" s="16"/>
      <c r="BI16" s="16"/>
      <c r="BK16" s="23"/>
    </row>
    <row r="17" spans="1:63" ht="4.25" customHeight="1" x14ac:dyDescent="0.15"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  <c r="S17" s="25"/>
      <c r="T17" s="25"/>
      <c r="U17" s="25"/>
      <c r="V17" s="25"/>
      <c r="Y17" s="30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7"/>
      <c r="AO17" s="27"/>
      <c r="AP17" s="27"/>
      <c r="AQ17" s="27"/>
      <c r="AR17" s="27"/>
      <c r="AS17" s="26"/>
      <c r="AU17" s="30"/>
      <c r="AV17" s="24"/>
      <c r="AW17" s="24"/>
      <c r="AX17" s="24"/>
      <c r="AY17" s="24"/>
      <c r="AZ17" s="25"/>
      <c r="BA17" s="25"/>
      <c r="BB17" s="25"/>
      <c r="BC17" s="25"/>
      <c r="BD17" s="25"/>
      <c r="BE17" s="24"/>
      <c r="BF17" s="24"/>
      <c r="BH17" s="16"/>
      <c r="BI17" s="16"/>
      <c r="BK17" s="23"/>
    </row>
    <row r="18" spans="1:63" x14ac:dyDescent="0.15">
      <c r="A18" s="19"/>
      <c r="B18" s="30" t="s">
        <v>9</v>
      </c>
      <c r="C18" s="16">
        <v>94.868755152424555</v>
      </c>
      <c r="D18" s="16">
        <v>104.12634161069948</v>
      </c>
      <c r="E18" s="16">
        <v>109.56200130805604</v>
      </c>
      <c r="F18" s="16">
        <v>113.258</v>
      </c>
      <c r="G18" s="16">
        <v>120.11860763001491</v>
      </c>
      <c r="H18" s="16">
        <v>124.38664062064865</v>
      </c>
      <c r="I18" s="16">
        <v>131.154241099334</v>
      </c>
      <c r="J18" s="16">
        <v>133.27975154389799</v>
      </c>
      <c r="K18" s="16">
        <v>136.88782346629131</v>
      </c>
      <c r="L18" s="16">
        <v>141.13786348851693</v>
      </c>
      <c r="M18" s="16">
        <v>91.08950826492071</v>
      </c>
      <c r="N18" s="16">
        <v>51.540478922411232</v>
      </c>
      <c r="O18" s="16">
        <v>71.988051866045481</v>
      </c>
      <c r="P18" s="16">
        <v>80.939038063302149</v>
      </c>
      <c r="Q18" s="16">
        <v>82.210020803539663</v>
      </c>
      <c r="R18" s="18">
        <v>86.384939214211499</v>
      </c>
      <c r="S18" s="18">
        <v>90.121648553571958</v>
      </c>
      <c r="T18" s="18">
        <v>94.327223517651447</v>
      </c>
      <c r="U18" s="18">
        <v>98.285255624045931</v>
      </c>
      <c r="V18" s="18">
        <v>102.62792963526644</v>
      </c>
      <c r="Y18" s="30" t="s">
        <v>9</v>
      </c>
      <c r="Z18" s="19">
        <f t="shared" ref="Z18:AO21" si="23">D18/C18-1</f>
        <v>9.7583091961108481E-2</v>
      </c>
      <c r="AA18" s="19">
        <f t="shared" si="23"/>
        <v>5.2202541770640876E-2</v>
      </c>
      <c r="AB18" s="19">
        <f t="shared" si="23"/>
        <v>3.3734311602723333E-2</v>
      </c>
      <c r="AC18" s="19">
        <f t="shared" si="23"/>
        <v>6.0575037789956765E-2</v>
      </c>
      <c r="AD18" s="19">
        <f t="shared" si="23"/>
        <v>3.5531822045256956E-2</v>
      </c>
      <c r="AE18" s="19">
        <f t="shared" si="23"/>
        <v>5.4407775987173945E-2</v>
      </c>
      <c r="AF18" s="19">
        <f t="shared" si="23"/>
        <v>1.6206189191809273E-2</v>
      </c>
      <c r="AG18" s="19">
        <f t="shared" si="23"/>
        <v>2.7071418430765437E-2</v>
      </c>
      <c r="AH18" s="19">
        <f t="shared" si="23"/>
        <v>3.1047611939510444E-2</v>
      </c>
      <c r="AI18" s="19">
        <f t="shared" si="23"/>
        <v>-0.35460615589995936</v>
      </c>
      <c r="AJ18" s="19">
        <f t="shared" si="23"/>
        <v>-0.43417765773295014</v>
      </c>
      <c r="AK18" s="19">
        <f t="shared" si="23"/>
        <v>0.396728423389622</v>
      </c>
      <c r="AL18" s="19">
        <f t="shared" si="23"/>
        <v>0.12433988648439276</v>
      </c>
      <c r="AM18" s="19">
        <f t="shared" si="23"/>
        <v>1.5702963250483482E-2</v>
      </c>
      <c r="AN18" s="20">
        <f t="shared" si="23"/>
        <v>5.0783570784500798E-2</v>
      </c>
      <c r="AO18" s="20">
        <f t="shared" si="23"/>
        <v>4.3256490927132907E-2</v>
      </c>
      <c r="AP18" s="20">
        <f t="shared" ref="AJ18:AR21" si="24">T18/S18-1</f>
        <v>4.6665535213545439E-2</v>
      </c>
      <c r="AQ18" s="20">
        <f t="shared" si="24"/>
        <v>4.1960655246614076E-2</v>
      </c>
      <c r="AR18" s="20">
        <f t="shared" si="24"/>
        <v>4.4184389445267369E-2</v>
      </c>
      <c r="AS18" s="19"/>
      <c r="AU18" s="30" t="s">
        <v>9</v>
      </c>
      <c r="AV18" s="21">
        <f t="shared" ref="AV18:BD21" si="25">100*N18/$M18</f>
        <v>56.582234226704983</v>
      </c>
      <c r="AW18" s="21">
        <f t="shared" si="25"/>
        <v>79.030014803327958</v>
      </c>
      <c r="AX18" s="21">
        <f t="shared" si="25"/>
        <v>88.856597872833632</v>
      </c>
      <c r="AY18" s="21">
        <f t="shared" si="25"/>
        <v>90.251909763793719</v>
      </c>
      <c r="AZ18" s="22">
        <f t="shared" si="25"/>
        <v>94.835224011719717</v>
      </c>
      <c r="BA18" s="22">
        <f t="shared" si="25"/>
        <v>98.937463018755281</v>
      </c>
      <c r="BB18" s="22">
        <f t="shared" si="25"/>
        <v>103.55443268319587</v>
      </c>
      <c r="BC18" s="22">
        <f t="shared" si="25"/>
        <v>107.89964453227415</v>
      </c>
      <c r="BD18" s="22">
        <f t="shared" si="25"/>
        <v>112.66712444729409</v>
      </c>
      <c r="BE18" s="24"/>
      <c r="BF18" s="24"/>
      <c r="BH18" s="16"/>
      <c r="BI18" s="16"/>
      <c r="BK18" s="23"/>
    </row>
    <row r="19" spans="1:63" x14ac:dyDescent="0.15">
      <c r="A19" s="19"/>
      <c r="B19" s="30" t="s">
        <v>10</v>
      </c>
      <c r="C19" s="16">
        <v>87.913245658896159</v>
      </c>
      <c r="D19" s="16">
        <v>95.149659760741685</v>
      </c>
      <c r="E19" s="16">
        <v>99.053000000000026</v>
      </c>
      <c r="F19" s="16">
        <v>101.79800000000002</v>
      </c>
      <c r="G19" s="16">
        <v>107.05348047657044</v>
      </c>
      <c r="H19" s="16">
        <v>110.46229018301105</v>
      </c>
      <c r="I19" s="16">
        <v>115.15639158193817</v>
      </c>
      <c r="J19" s="16">
        <v>117.80498858832273</v>
      </c>
      <c r="K19" s="16">
        <v>119.21864845138261</v>
      </c>
      <c r="L19" s="16">
        <v>122.13950533844148</v>
      </c>
      <c r="M19" s="16">
        <v>177.01696069167986</v>
      </c>
      <c r="N19" s="16">
        <v>85.364076354733072</v>
      </c>
      <c r="O19" s="16">
        <v>136.30305973259348</v>
      </c>
      <c r="P19" s="16">
        <v>166.39594305017906</v>
      </c>
      <c r="Q19" s="16">
        <v>166.9112543587018</v>
      </c>
      <c r="R19" s="18">
        <v>167.65105318164649</v>
      </c>
      <c r="S19" s="18">
        <v>169.8575193193717</v>
      </c>
      <c r="T19" s="18">
        <v>172.75024675205034</v>
      </c>
      <c r="U19" s="18">
        <v>174.99413971703672</v>
      </c>
      <c r="V19" s="18">
        <v>177.73437674260319</v>
      </c>
      <c r="Y19" s="30" t="s">
        <v>10</v>
      </c>
      <c r="Z19" s="19">
        <f t="shared" si="23"/>
        <v>8.231312639648003E-2</v>
      </c>
      <c r="AA19" s="19">
        <f t="shared" si="23"/>
        <v>4.1023165496056224E-2</v>
      </c>
      <c r="AB19" s="19">
        <f t="shared" si="23"/>
        <v>2.771243677627111E-2</v>
      </c>
      <c r="AC19" s="19">
        <f t="shared" si="23"/>
        <v>5.1626559230735669E-2</v>
      </c>
      <c r="AD19" s="19">
        <f t="shared" si="23"/>
        <v>3.1842119389912327E-2</v>
      </c>
      <c r="AE19" s="19">
        <f t="shared" si="23"/>
        <v>4.2495057735540742E-2</v>
      </c>
      <c r="AF19" s="19">
        <f t="shared" si="23"/>
        <v>2.2999999999999909E-2</v>
      </c>
      <c r="AG19" s="19">
        <f t="shared" si="23"/>
        <v>1.2000000000000011E-2</v>
      </c>
      <c r="AH19" s="19">
        <f t="shared" si="23"/>
        <v>2.4499999999999966E-2</v>
      </c>
      <c r="AI19" s="19">
        <f t="shared" si="23"/>
        <v>0.44930143773856068</v>
      </c>
      <c r="AJ19" s="19">
        <f t="shared" si="24"/>
        <v>-0.51776329216601813</v>
      </c>
      <c r="AK19" s="19">
        <f t="shared" si="24"/>
        <v>0.59672622903083816</v>
      </c>
      <c r="AL19" s="19">
        <f t="shared" si="24"/>
        <v>0.22077922077922074</v>
      </c>
      <c r="AM19" s="19">
        <f t="shared" si="24"/>
        <v>3.0968982721371052E-3</v>
      </c>
      <c r="AN19" s="20">
        <f t="shared" si="24"/>
        <v>4.4322884384706551E-3</v>
      </c>
      <c r="AO19" s="20">
        <f t="shared" si="24"/>
        <v>1.3161063386428973E-2</v>
      </c>
      <c r="AP19" s="20">
        <f t="shared" si="24"/>
        <v>1.7030317199203004E-2</v>
      </c>
      <c r="AQ19" s="20">
        <f t="shared" si="24"/>
        <v>1.298923160559684E-2</v>
      </c>
      <c r="AR19" s="20">
        <f t="shared" si="24"/>
        <v>1.5659021667796313E-2</v>
      </c>
      <c r="AS19" s="19"/>
      <c r="AU19" s="30" t="s">
        <v>10</v>
      </c>
      <c r="AV19" s="21">
        <f t="shared" si="25"/>
        <v>48.223670783398191</v>
      </c>
      <c r="AW19" s="21">
        <f t="shared" si="25"/>
        <v>77</v>
      </c>
      <c r="AX19" s="21">
        <f t="shared" si="25"/>
        <v>93.999999999999986</v>
      </c>
      <c r="AY19" s="21">
        <f t="shared" si="25"/>
        <v>94.291108437580903</v>
      </c>
      <c r="AZ19" s="22">
        <f t="shared" si="25"/>
        <v>94.709033827359363</v>
      </c>
      <c r="BA19" s="22">
        <f t="shared" si="25"/>
        <v>95.955505424828672</v>
      </c>
      <c r="BB19" s="22">
        <f t="shared" si="25"/>
        <v>97.589658119223344</v>
      </c>
      <c r="BC19" s="22">
        <f t="shared" si="25"/>
        <v>98.857272790844931</v>
      </c>
      <c r="BD19" s="22">
        <f t="shared" si="25"/>
        <v>100.40528096749605</v>
      </c>
      <c r="BE19" s="24"/>
      <c r="BF19" s="24"/>
      <c r="BH19" s="16"/>
      <c r="BI19" s="16"/>
      <c r="BK19" s="23"/>
    </row>
    <row r="20" spans="1:63" x14ac:dyDescent="0.15">
      <c r="B20" s="31" t="s">
        <v>11</v>
      </c>
      <c r="C20" s="16">
        <v>61.639830000000003</v>
      </c>
      <c r="D20" s="16">
        <v>64.995500000000007</v>
      </c>
      <c r="E20" s="16">
        <v>67.584019999999995</v>
      </c>
      <c r="F20" s="16">
        <v>69.350359999999995</v>
      </c>
      <c r="G20" s="16">
        <v>72.359679999999997</v>
      </c>
      <c r="H20" s="16">
        <v>74.56456</v>
      </c>
      <c r="I20" s="16">
        <v>77.148780000000002</v>
      </c>
      <c r="J20" s="16">
        <v>78.833685000000003</v>
      </c>
      <c r="K20" s="16">
        <v>79.858522905000001</v>
      </c>
      <c r="L20" s="16">
        <v>82.310121643206301</v>
      </c>
      <c r="M20" s="16">
        <v>119.46388750021515</v>
      </c>
      <c r="N20" s="16">
        <v>72.753507487631026</v>
      </c>
      <c r="O20" s="16">
        <v>97.853744856370483</v>
      </c>
      <c r="P20" s="16">
        <v>111.10141537520009</v>
      </c>
      <c r="Q20" s="16">
        <v>111.83054042033021</v>
      </c>
      <c r="R20" s="18">
        <v>111.65560141897657</v>
      </c>
      <c r="S20" s="18">
        <v>113.4648229053403</v>
      </c>
      <c r="T20" s="18">
        <v>115.39716483036963</v>
      </c>
      <c r="U20" s="18">
        <v>116.54609705154645</v>
      </c>
      <c r="V20" s="18">
        <v>118.54882928731634</v>
      </c>
      <c r="Y20" s="31" t="s">
        <v>11</v>
      </c>
      <c r="Z20" s="19">
        <f t="shared" si="23"/>
        <v>5.4439961953172133E-2</v>
      </c>
      <c r="AA20" s="19">
        <f t="shared" si="23"/>
        <v>3.9826141809817361E-2</v>
      </c>
      <c r="AB20" s="19">
        <f t="shared" si="23"/>
        <v>2.6135468118055227E-2</v>
      </c>
      <c r="AC20" s="19">
        <f t="shared" si="23"/>
        <v>4.339299752733794E-2</v>
      </c>
      <c r="AD20" s="19">
        <f t="shared" si="23"/>
        <v>3.0471113194530552E-2</v>
      </c>
      <c r="AE20" s="19">
        <f t="shared" si="23"/>
        <v>3.4657483394255895E-2</v>
      </c>
      <c r="AF20" s="19">
        <f t="shared" si="23"/>
        <v>2.183968430868255E-2</v>
      </c>
      <c r="AG20" s="19">
        <f t="shared" si="23"/>
        <v>1.2999999999999901E-2</v>
      </c>
      <c r="AH20" s="19">
        <f t="shared" si="23"/>
        <v>3.0699274780260133E-2</v>
      </c>
      <c r="AI20" s="19">
        <f t="shared" si="23"/>
        <v>0.451387570754191</v>
      </c>
      <c r="AJ20" s="19">
        <f t="shared" si="24"/>
        <v>-0.39100000000000001</v>
      </c>
      <c r="AK20" s="19">
        <f t="shared" si="24"/>
        <v>0.3450038113008751</v>
      </c>
      <c r="AL20" s="19">
        <f t="shared" si="24"/>
        <v>0.13538235596680037</v>
      </c>
      <c r="AM20" s="19">
        <f t="shared" si="24"/>
        <v>6.5626980778579203E-3</v>
      </c>
      <c r="AN20" s="20">
        <f t="shared" si="24"/>
        <v>-1.5643222387740074E-3</v>
      </c>
      <c r="AO20" s="20">
        <f t="shared" si="24"/>
        <v>1.6203589102304017E-2</v>
      </c>
      <c r="AP20" s="20">
        <f t="shared" si="24"/>
        <v>1.7030317199203004E-2</v>
      </c>
      <c r="AQ20" s="20">
        <f t="shared" si="24"/>
        <v>9.9563297145619511E-3</v>
      </c>
      <c r="AR20" s="20">
        <f t="shared" si="24"/>
        <v>1.7184035213844151E-2</v>
      </c>
      <c r="AS20" s="19"/>
      <c r="AU20" s="31" t="s">
        <v>11</v>
      </c>
      <c r="AV20" s="21">
        <f t="shared" si="25"/>
        <v>60.9</v>
      </c>
      <c r="AW20" s="21">
        <f t="shared" si="25"/>
        <v>81.9107321082233</v>
      </c>
      <c r="AX20" s="21">
        <f t="shared" si="25"/>
        <v>93</v>
      </c>
      <c r="AY20" s="21">
        <f t="shared" si="25"/>
        <v>93.610330921240788</v>
      </c>
      <c r="AZ20" s="22">
        <f t="shared" si="25"/>
        <v>93.463894198801697</v>
      </c>
      <c r="BA20" s="22">
        <f t="shared" si="25"/>
        <v>94.978344736300286</v>
      </c>
      <c r="BB20" s="22">
        <f t="shared" si="25"/>
        <v>96.595856074214737</v>
      </c>
      <c r="BC20" s="22">
        <f t="shared" si="25"/>
        <v>97.557596266350004</v>
      </c>
      <c r="BD20" s="22">
        <f t="shared" si="25"/>
        <v>99.234029435968949</v>
      </c>
      <c r="BE20" s="24"/>
      <c r="BF20" s="24"/>
      <c r="BH20" s="16"/>
      <c r="BI20" s="16"/>
      <c r="BK20" s="23"/>
    </row>
    <row r="21" spans="1:63" x14ac:dyDescent="0.15">
      <c r="B21" s="31" t="s">
        <v>12</v>
      </c>
      <c r="C21" s="16">
        <v>26.273415658896141</v>
      </c>
      <c r="D21" s="16">
        <v>30.154159760741599</v>
      </c>
      <c r="E21" s="16">
        <v>31.468979999999998</v>
      </c>
      <c r="F21" s="16">
        <v>32.44764</v>
      </c>
      <c r="G21" s="16">
        <v>34.693800476570502</v>
      </c>
      <c r="H21" s="16">
        <v>35.897730183010999</v>
      </c>
      <c r="I21" s="16">
        <v>38.0076115819382</v>
      </c>
      <c r="J21" s="16">
        <v>38.971303588322698</v>
      </c>
      <c r="K21" s="16">
        <v>39.360125546382598</v>
      </c>
      <c r="L21" s="16">
        <v>39.829383695235201</v>
      </c>
      <c r="M21" s="16">
        <v>57.553073191464705</v>
      </c>
      <c r="N21" s="16">
        <v>12.610568867102046</v>
      </c>
      <c r="O21" s="16">
        <v>38.449314876222999</v>
      </c>
      <c r="P21" s="16">
        <v>55.294527674978966</v>
      </c>
      <c r="Q21" s="16">
        <v>55.080713938371588</v>
      </c>
      <c r="R21" s="18">
        <v>55.995451762669916</v>
      </c>
      <c r="S21" s="18">
        <v>56.392696414031406</v>
      </c>
      <c r="T21" s="18">
        <v>57.353081921680712</v>
      </c>
      <c r="U21" s="18">
        <v>58.448042665490263</v>
      </c>
      <c r="V21" s="18">
        <v>59.185547455286851</v>
      </c>
      <c r="Y21" s="31" t="s">
        <v>12</v>
      </c>
      <c r="Z21" s="19">
        <f t="shared" si="23"/>
        <v>0.14770611298616765</v>
      </c>
      <c r="AA21" s="19">
        <f t="shared" si="23"/>
        <v>4.3603278940313794E-2</v>
      </c>
      <c r="AB21" s="19">
        <f t="shared" si="23"/>
        <v>3.1099196732782719E-2</v>
      </c>
      <c r="AC21" s="19">
        <f t="shared" si="23"/>
        <v>6.9224155487748851E-2</v>
      </c>
      <c r="AD21" s="19">
        <f t="shared" si="23"/>
        <v>3.4701580394847165E-2</v>
      </c>
      <c r="AE21" s="19">
        <f t="shared" si="23"/>
        <v>5.8774785708477051E-2</v>
      </c>
      <c r="AF21" s="19">
        <f t="shared" si="23"/>
        <v>2.5355237182082213E-2</v>
      </c>
      <c r="AG21" s="19">
        <f t="shared" si="23"/>
        <v>9.9771350265123182E-3</v>
      </c>
      <c r="AH21" s="19">
        <f t="shared" si="23"/>
        <v>1.1922171038291518E-2</v>
      </c>
      <c r="AI21" s="19">
        <f t="shared" si="23"/>
        <v>0.4449903024321662</v>
      </c>
      <c r="AJ21" s="19">
        <f t="shared" si="24"/>
        <v>-0.78088800184223295</v>
      </c>
      <c r="AK21" s="19">
        <f t="shared" si="24"/>
        <v>2.048975449198652</v>
      </c>
      <c r="AL21" s="19">
        <f t="shared" si="24"/>
        <v>0.43811477143310618</v>
      </c>
      <c r="AM21" s="19">
        <f t="shared" si="24"/>
        <v>-3.8668154987085979E-3</v>
      </c>
      <c r="AN21" s="20">
        <f t="shared" si="24"/>
        <v>1.6607225268027603E-2</v>
      </c>
      <c r="AO21" s="20">
        <f t="shared" si="24"/>
        <v>7.094230671540247E-3</v>
      </c>
      <c r="AP21" s="20">
        <f t="shared" si="24"/>
        <v>1.7030317199202782E-2</v>
      </c>
      <c r="AQ21" s="20">
        <f t="shared" si="24"/>
        <v>1.9091576374305141E-2</v>
      </c>
      <c r="AR21" s="20">
        <f t="shared" si="24"/>
        <v>1.2618126393341811E-2</v>
      </c>
      <c r="AS21" s="19"/>
      <c r="AU21" s="31" t="s">
        <v>12</v>
      </c>
      <c r="AV21" s="21">
        <f t="shared" si="25"/>
        <v>21.911199815776705</v>
      </c>
      <c r="AW21" s="21">
        <f t="shared" si="25"/>
        <v>66.806710300789192</v>
      </c>
      <c r="AX21" s="21">
        <f t="shared" si="25"/>
        <v>96.0757169144172</v>
      </c>
      <c r="AY21" s="21">
        <f t="shared" si="25"/>
        <v>95.704209843203003</v>
      </c>
      <c r="AZ21" s="22">
        <f t="shared" si="25"/>
        <v>97.293591215167666</v>
      </c>
      <c r="BA21" s="22">
        <f t="shared" si="25"/>
        <v>97.98381439411061</v>
      </c>
      <c r="BB21" s="22">
        <f t="shared" si="25"/>
        <v>99.652509833630134</v>
      </c>
      <c r="BC21" s="22">
        <f t="shared" si="25"/>
        <v>101.55503333601008</v>
      </c>
      <c r="BD21" s="22">
        <f t="shared" si="25"/>
        <v>102.83646758252389</v>
      </c>
      <c r="BE21" s="24"/>
      <c r="BF21" s="24"/>
      <c r="BH21" s="16"/>
      <c r="BI21" s="16"/>
      <c r="BK21" s="23"/>
    </row>
    <row r="22" spans="1:63" ht="4.25" customHeight="1" x14ac:dyDescent="0.15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8"/>
      <c r="U22" s="18"/>
      <c r="V22" s="18"/>
      <c r="Y22" s="31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20"/>
      <c r="AO22" s="20"/>
      <c r="AP22" s="20"/>
      <c r="AQ22" s="20"/>
      <c r="AR22" s="20"/>
      <c r="AS22" s="19"/>
      <c r="AU22" s="31"/>
      <c r="AV22" s="21"/>
      <c r="AW22" s="21"/>
      <c r="AX22" s="21"/>
      <c r="AY22" s="21"/>
      <c r="AZ22" s="22"/>
      <c r="BA22" s="22"/>
      <c r="BB22" s="22"/>
      <c r="BC22" s="22"/>
      <c r="BD22" s="22"/>
      <c r="BE22" s="24"/>
      <c r="BF22" s="24"/>
      <c r="BH22" s="16"/>
      <c r="BI22" s="16"/>
      <c r="BK22" s="23"/>
    </row>
    <row r="23" spans="1:63" x14ac:dyDescent="0.15">
      <c r="B23" s="30" t="s">
        <v>13</v>
      </c>
      <c r="C23" s="16" t="e">
        <v>#DIV/0!</v>
      </c>
      <c r="D23" s="16">
        <v>0</v>
      </c>
      <c r="E23" s="16">
        <v>104.15</v>
      </c>
      <c r="F23" s="16">
        <v>107.48</v>
      </c>
      <c r="G23" s="16">
        <v>110.27</v>
      </c>
      <c r="H23" s="16">
        <v>113.64</v>
      </c>
      <c r="I23" s="16">
        <v>116.09</v>
      </c>
      <c r="J23" s="16">
        <v>117.78471</v>
      </c>
      <c r="K23" s="16">
        <v>118.76985051390172</v>
      </c>
      <c r="L23" s="16">
        <v>120.95359689010408</v>
      </c>
      <c r="M23" s="16">
        <v>118.64160632312363</v>
      </c>
      <c r="N23" s="16">
        <v>63.192315847576459</v>
      </c>
      <c r="O23" s="16">
        <v>87.773709572687906</v>
      </c>
      <c r="P23" s="16">
        <v>109.05094367338533</v>
      </c>
      <c r="Q23" s="16">
        <v>111.83452897577276</v>
      </c>
      <c r="R23" s="18">
        <v>114.82426856292781</v>
      </c>
      <c r="S23" s="18">
        <v>117.77056304644348</v>
      </c>
      <c r="T23" s="18">
        <v>121.25317150244462</v>
      </c>
      <c r="U23" s="18">
        <v>124.06884548485152</v>
      </c>
      <c r="V23" s="18">
        <v>127.14430594236389</v>
      </c>
      <c r="Y23" s="30" t="s">
        <v>13</v>
      </c>
      <c r="Z23" s="19"/>
      <c r="AA23" s="19"/>
      <c r="AB23" s="19">
        <f t="shared" ref="AB23:AQ24" si="26">F23/E23-1</f>
        <v>3.1973115698511689E-2</v>
      </c>
      <c r="AC23" s="19">
        <f t="shared" si="26"/>
        <v>2.5958317826572319E-2</v>
      </c>
      <c r="AD23" s="19">
        <f t="shared" si="26"/>
        <v>3.0561349415072048E-2</v>
      </c>
      <c r="AE23" s="19">
        <f t="shared" si="26"/>
        <v>2.155931010207679E-2</v>
      </c>
      <c r="AF23" s="19">
        <f t="shared" si="26"/>
        <v>1.4598242742699608E-2</v>
      </c>
      <c r="AG23" s="19">
        <f t="shared" si="26"/>
        <v>8.3639083027136074E-3</v>
      </c>
      <c r="AH23" s="19">
        <f t="shared" si="26"/>
        <v>1.8386369661606672E-2</v>
      </c>
      <c r="AI23" s="19">
        <f t="shared" si="26"/>
        <v>-1.9114690479862917E-2</v>
      </c>
      <c r="AJ23" s="19">
        <f t="shared" si="26"/>
        <v>-0.46736800178286131</v>
      </c>
      <c r="AK23" s="19">
        <f t="shared" si="26"/>
        <v>0.38899339888734574</v>
      </c>
      <c r="AL23" s="19">
        <f t="shared" si="26"/>
        <v>0.24241010439552113</v>
      </c>
      <c r="AM23" s="19">
        <f t="shared" si="26"/>
        <v>2.5525549881754817E-2</v>
      </c>
      <c r="AN23" s="20">
        <f t="shared" si="26"/>
        <v>2.6733600208596942E-2</v>
      </c>
      <c r="AO23" s="20">
        <f t="shared" si="26"/>
        <v>2.5659161781648843E-2</v>
      </c>
      <c r="AP23" s="20">
        <f t="shared" si="26"/>
        <v>2.9571128522394297E-2</v>
      </c>
      <c r="AQ23" s="20">
        <f t="shared" si="26"/>
        <v>2.3221446066259199E-2</v>
      </c>
      <c r="AR23" s="20">
        <f t="shared" ref="AL23:AR24" si="27">V23/U23-1</f>
        <v>2.4788337841733732E-2</v>
      </c>
      <c r="AS23" s="19"/>
      <c r="AU23" s="30" t="s">
        <v>13</v>
      </c>
      <c r="AV23" s="21">
        <f t="shared" ref="AV23:BD24" si="28">100*N23/$M23</f>
        <v>53.263199821713869</v>
      </c>
      <c r="AW23" s="21">
        <f t="shared" si="28"/>
        <v>73.982232955978219</v>
      </c>
      <c r="AX23" s="21">
        <f t="shared" si="28"/>
        <v>91.916273770250669</v>
      </c>
      <c r="AY23" s="21">
        <f t="shared" si="28"/>
        <v>94.262487201318223</v>
      </c>
      <c r="AZ23" s="22">
        <f t="shared" si="28"/>
        <v>96.782462848826242</v>
      </c>
      <c r="BA23" s="22">
        <f t="shared" si="28"/>
        <v>99.2658197206907</v>
      </c>
      <c r="BB23" s="22">
        <f t="shared" si="28"/>
        <v>102.20122203353209</v>
      </c>
      <c r="BC23" s="22">
        <f t="shared" si="28"/>
        <v>104.57448219888954</v>
      </c>
      <c r="BD23" s="22">
        <f t="shared" si="28"/>
        <v>107.16670979325998</v>
      </c>
      <c r="BE23" s="24"/>
      <c r="BF23" s="24"/>
      <c r="BH23" s="16"/>
      <c r="BI23" s="16"/>
      <c r="BK23" s="23"/>
    </row>
    <row r="24" spans="1:63" x14ac:dyDescent="0.15">
      <c r="B24" s="30" t="s">
        <v>14</v>
      </c>
      <c r="C24" s="16" t="e">
        <v>#DIV/0!</v>
      </c>
      <c r="D24" s="16">
        <v>0</v>
      </c>
      <c r="E24" s="16">
        <v>120.59</v>
      </c>
      <c r="F24" s="16">
        <v>125.4</v>
      </c>
      <c r="G24" s="16">
        <v>130.05000000000001</v>
      </c>
      <c r="H24" s="16">
        <v>136.47999999999999</v>
      </c>
      <c r="I24" s="16">
        <v>142.84</v>
      </c>
      <c r="J24" s="16">
        <v>146.54684080000001</v>
      </c>
      <c r="K24" s="16">
        <v>150.09393617214354</v>
      </c>
      <c r="L24" s="16">
        <v>154.0514603345249</v>
      </c>
      <c r="M24" s="16">
        <v>149.46486263347691</v>
      </c>
      <c r="N24" s="16">
        <v>73.712239429567859</v>
      </c>
      <c r="O24" s="16">
        <v>120.51740202595106</v>
      </c>
      <c r="P24" s="16">
        <v>138.28403744009586</v>
      </c>
      <c r="Q24" s="16">
        <v>137.28674618646869</v>
      </c>
      <c r="R24" s="18">
        <v>139.21172383293018</v>
      </c>
      <c r="S24" s="18">
        <v>142.20860482650016</v>
      </c>
      <c r="T24" s="18">
        <v>145.82429876725718</v>
      </c>
      <c r="U24" s="18">
        <v>149.21054985623113</v>
      </c>
      <c r="V24" s="18">
        <v>153.21800043550576</v>
      </c>
      <c r="Y24" s="30" t="s">
        <v>14</v>
      </c>
      <c r="Z24" s="19"/>
      <c r="AA24" s="19"/>
      <c r="AB24" s="19">
        <f t="shared" si="26"/>
        <v>3.9887221162617115E-2</v>
      </c>
      <c r="AC24" s="19">
        <f t="shared" si="26"/>
        <v>3.7081339712918604E-2</v>
      </c>
      <c r="AD24" s="19">
        <f t="shared" si="26"/>
        <v>4.9442522106881714E-2</v>
      </c>
      <c r="AE24" s="19">
        <f t="shared" si="26"/>
        <v>4.6600234466588564E-2</v>
      </c>
      <c r="AF24" s="19">
        <f t="shared" si="26"/>
        <v>2.5950999719966505E-2</v>
      </c>
      <c r="AG24" s="19">
        <f t="shared" si="26"/>
        <v>2.4204516131360654E-2</v>
      </c>
      <c r="AH24" s="19">
        <f t="shared" si="26"/>
        <v>2.6366982326604171E-2</v>
      </c>
      <c r="AI24" s="19">
        <f t="shared" si="26"/>
        <v>-2.9773153017103038E-2</v>
      </c>
      <c r="AJ24" s="19">
        <f t="shared" si="26"/>
        <v>-0.5068256302464369</v>
      </c>
      <c r="AK24" s="19">
        <f t="shared" si="26"/>
        <v>0.6349713827525969</v>
      </c>
      <c r="AL24" s="19">
        <f t="shared" si="27"/>
        <v>0.14741966815978258</v>
      </c>
      <c r="AM24" s="19">
        <f t="shared" si="27"/>
        <v>-7.2119043679151895E-3</v>
      </c>
      <c r="AN24" s="20">
        <f t="shared" si="27"/>
        <v>1.4021584019821454E-2</v>
      </c>
      <c r="AO24" s="20">
        <f t="shared" si="27"/>
        <v>2.1527504372883088E-2</v>
      </c>
      <c r="AP24" s="20">
        <f t="shared" si="27"/>
        <v>2.5425282423439111E-2</v>
      </c>
      <c r="AQ24" s="20">
        <f t="shared" si="27"/>
        <v>2.3221446066259421E-2</v>
      </c>
      <c r="AR24" s="20">
        <f t="shared" si="27"/>
        <v>2.6857689239373039E-2</v>
      </c>
      <c r="AS24" s="19"/>
      <c r="AU24" s="30" t="s">
        <v>14</v>
      </c>
      <c r="AV24" s="21">
        <f t="shared" si="28"/>
        <v>49.317436975356308</v>
      </c>
      <c r="AW24" s="21">
        <f t="shared" si="28"/>
        <v>80.632598125412358</v>
      </c>
      <c r="AX24" s="21">
        <f t="shared" si="28"/>
        <v>92.519428983921742</v>
      </c>
      <c r="AY24" s="21">
        <f t="shared" si="28"/>
        <v>91.852187709915583</v>
      </c>
      <c r="AZ24" s="22">
        <f t="shared" si="28"/>
        <v>93.140100877294586</v>
      </c>
      <c r="BA24" s="22">
        <f t="shared" si="28"/>
        <v>95.145174806221306</v>
      </c>
      <c r="BB24" s="22">
        <f t="shared" si="28"/>
        <v>97.564267746896959</v>
      </c>
      <c r="BC24" s="22">
        <f t="shared" si="28"/>
        <v>99.829851128375623</v>
      </c>
      <c r="BD24" s="22">
        <f t="shared" si="28"/>
        <v>102.51105024679441</v>
      </c>
      <c r="BE24" s="24"/>
      <c r="BF24" s="24"/>
      <c r="BH24" s="16"/>
      <c r="BI24" s="16"/>
      <c r="BK24" s="23"/>
    </row>
    <row r="25" spans="1:63" ht="4.25" customHeight="1" x14ac:dyDescent="0.15">
      <c r="B25" s="3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/>
      <c r="S25" s="18"/>
      <c r="T25" s="18"/>
      <c r="U25" s="18"/>
      <c r="V25" s="18"/>
      <c r="Y25" s="31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20"/>
      <c r="AO25" s="20"/>
      <c r="AP25" s="20"/>
      <c r="AQ25" s="20"/>
      <c r="AR25" s="20"/>
      <c r="AS25" s="19"/>
      <c r="AU25" s="31"/>
      <c r="AV25" s="21"/>
      <c r="AW25" s="21"/>
      <c r="AX25" s="21"/>
      <c r="AY25" s="21"/>
      <c r="AZ25" s="22"/>
      <c r="BA25" s="22"/>
      <c r="BB25" s="22"/>
      <c r="BC25" s="22"/>
      <c r="BD25" s="22"/>
      <c r="BE25" s="24"/>
      <c r="BF25" s="24"/>
      <c r="BH25" s="16"/>
      <c r="BI25" s="16"/>
      <c r="BK25" s="23"/>
    </row>
    <row r="26" spans="1:63" x14ac:dyDescent="0.15">
      <c r="B26" s="30" t="s">
        <v>15</v>
      </c>
      <c r="C26" s="16">
        <v>28.463066849955808</v>
      </c>
      <c r="D26" s="16">
        <v>27.121430900768601</v>
      </c>
      <c r="E26" s="16">
        <v>23.499251884411699</v>
      </c>
      <c r="F26" s="16">
        <v>30.820601447256099</v>
      </c>
      <c r="G26" s="16">
        <v>28.153241445678901</v>
      </c>
      <c r="H26" s="16">
        <v>29.1357732284063</v>
      </c>
      <c r="I26" s="16">
        <v>30.25135319</v>
      </c>
      <c r="J26" s="16">
        <v>32.234036588757</v>
      </c>
      <c r="K26" s="16">
        <v>33.392967420427297</v>
      </c>
      <c r="L26" s="16">
        <v>35.543862167955098</v>
      </c>
      <c r="M26" s="16">
        <v>54.649560708110563</v>
      </c>
      <c r="N26" s="16">
        <v>17.433209865887271</v>
      </c>
      <c r="O26" s="16">
        <v>41.77041208368329</v>
      </c>
      <c r="P26" s="16">
        <v>49.714331203809728</v>
      </c>
      <c r="Q26" s="16">
        <v>49.572642544534425</v>
      </c>
      <c r="R26" s="18">
        <v>49.792362794949</v>
      </c>
      <c r="S26" s="18">
        <v>50.702469516832444</v>
      </c>
      <c r="T26" s="18">
        <v>51.461775021839578</v>
      </c>
      <c r="U26" s="18">
        <v>52.13022393643336</v>
      </c>
      <c r="V26" s="18">
        <v>52.946532242601037</v>
      </c>
      <c r="Y26" s="30" t="s">
        <v>15</v>
      </c>
      <c r="Z26" s="19">
        <f t="shared" ref="Z26:AO27" si="29">D26/C26-1</f>
        <v>-4.7136029165785076E-2</v>
      </c>
      <c r="AA26" s="19">
        <f t="shared" si="29"/>
        <v>-0.13355412660967869</v>
      </c>
      <c r="AB26" s="19">
        <f t="shared" si="29"/>
        <v>0.31155670822444526</v>
      </c>
      <c r="AC26" s="19">
        <f t="shared" si="29"/>
        <v>-8.6544709587900281E-2</v>
      </c>
      <c r="AD26" s="19">
        <f t="shared" si="29"/>
        <v>3.4899419472644855E-2</v>
      </c>
      <c r="AE26" s="19">
        <f t="shared" si="29"/>
        <v>3.8289011684990992E-2</v>
      </c>
      <c r="AF26" s="19">
        <f t="shared" si="29"/>
        <v>6.5540321000000956E-2</v>
      </c>
      <c r="AG26" s="19">
        <f t="shared" si="29"/>
        <v>3.5953636414079337E-2</v>
      </c>
      <c r="AH26" s="19">
        <f t="shared" si="29"/>
        <v>6.4411608601517845E-2</v>
      </c>
      <c r="AI26" s="19">
        <f t="shared" si="29"/>
        <v>0.53752455064887084</v>
      </c>
      <c r="AJ26" s="19">
        <f t="shared" si="29"/>
        <v>-0.68100000000000005</v>
      </c>
      <c r="AK26" s="19">
        <f t="shared" si="29"/>
        <v>1.396025310600904</v>
      </c>
      <c r="AL26" s="19">
        <f t="shared" si="29"/>
        <v>0.1901805302808961</v>
      </c>
      <c r="AM26" s="19">
        <f t="shared" si="29"/>
        <v>-2.8500566304399122E-3</v>
      </c>
      <c r="AN26" s="20">
        <f t="shared" si="29"/>
        <v>4.4322884384706551E-3</v>
      </c>
      <c r="AO26" s="20">
        <f t="shared" si="29"/>
        <v>1.8278038454037082E-2</v>
      </c>
      <c r="AP26" s="20">
        <f t="shared" ref="AJ26:AR27" si="30">T26/S26-1</f>
        <v>1.4975710497790562E-2</v>
      </c>
      <c r="AQ26" s="20">
        <f t="shared" si="30"/>
        <v>1.2989231605596618E-2</v>
      </c>
      <c r="AR26" s="20">
        <f t="shared" si="30"/>
        <v>1.5659021667796091E-2</v>
      </c>
      <c r="AS26" s="19"/>
      <c r="AU26" s="30" t="s">
        <v>15</v>
      </c>
      <c r="AV26" s="21">
        <f t="shared" ref="AV26:BD27" si="31">100*N26/$M26</f>
        <v>31.900000000000002</v>
      </c>
      <c r="AW26" s="21">
        <f t="shared" si="31"/>
        <v>76.433207408168826</v>
      </c>
      <c r="AX26" s="21">
        <f t="shared" si="31"/>
        <v>90.969315324124096</v>
      </c>
      <c r="AY26" s="21">
        <f t="shared" si="31"/>
        <v>90.710047623818014</v>
      </c>
      <c r="AZ26" s="22">
        <f t="shared" si="31"/>
        <v>91.112100719154185</v>
      </c>
      <c r="BA26" s="22">
        <f t="shared" si="31"/>
        <v>92.777451199726968</v>
      </c>
      <c r="BB26" s="22">
        <f t="shared" si="31"/>
        <v>94.166859449616979</v>
      </c>
      <c r="BC26" s="22">
        <f t="shared" si="31"/>
        <v>95.390014596579718</v>
      </c>
      <c r="BD26" s="22">
        <f t="shared" si="31"/>
        <v>96.883728902038939</v>
      </c>
      <c r="BE26" s="24"/>
      <c r="BF26" s="24"/>
      <c r="BH26" s="16"/>
      <c r="BI26" s="16"/>
      <c r="BK26" s="23"/>
    </row>
    <row r="27" spans="1:63" x14ac:dyDescent="0.15">
      <c r="B27" s="30" t="s">
        <v>16</v>
      </c>
      <c r="C27" s="16">
        <v>154.31893396136488</v>
      </c>
      <c r="D27" s="16">
        <v>172.15457047067301</v>
      </c>
      <c r="E27" s="16">
        <v>185.11574942364399</v>
      </c>
      <c r="F27" s="16">
        <v>184.235398448052</v>
      </c>
      <c r="G27" s="16">
        <v>199.01884666090601</v>
      </c>
      <c r="H27" s="16">
        <v>205.71315757525301</v>
      </c>
      <c r="I27" s="16">
        <v>216.05927949127201</v>
      </c>
      <c r="J27" s="16">
        <v>218.85070354346399</v>
      </c>
      <c r="K27" s="16">
        <v>222.71350449724699</v>
      </c>
      <c r="L27" s="16">
        <v>227.73350665900301</v>
      </c>
      <c r="M27" s="16">
        <v>213.45690824849001</v>
      </c>
      <c r="N27" s="16">
        <v>119.47134541125703</v>
      </c>
      <c r="O27" s="16">
        <v>166.52069951495568</v>
      </c>
      <c r="P27" s="16">
        <v>197.62064990967147</v>
      </c>
      <c r="Q27" s="16">
        <v>199.54863261770703</v>
      </c>
      <c r="R27" s="18">
        <v>204.243629600909</v>
      </c>
      <c r="S27" s="18">
        <v>209.27669835611121</v>
      </c>
      <c r="T27" s="18">
        <v>215.61569524786222</v>
      </c>
      <c r="U27" s="18">
        <v>221.14917140464928</v>
      </c>
      <c r="V27" s="18">
        <v>227.41577413526858</v>
      </c>
      <c r="Y27" s="30" t="s">
        <v>16</v>
      </c>
      <c r="Z27" s="19">
        <f t="shared" si="29"/>
        <v>0.11557646266383248</v>
      </c>
      <c r="AA27" s="19">
        <f t="shared" si="29"/>
        <v>7.5288032827330431E-2</v>
      </c>
      <c r="AB27" s="19">
        <f t="shared" si="29"/>
        <v>-4.7556784246233219E-3</v>
      </c>
      <c r="AC27" s="19">
        <f t="shared" si="29"/>
        <v>8.0242170274473335E-2</v>
      </c>
      <c r="AD27" s="19">
        <f t="shared" si="29"/>
        <v>3.3636567725432442E-2</v>
      </c>
      <c r="AE27" s="19">
        <f t="shared" si="29"/>
        <v>5.0293924015211378E-2</v>
      </c>
      <c r="AF27" s="19">
        <f t="shared" si="29"/>
        <v>1.2919713787644893E-2</v>
      </c>
      <c r="AG27" s="19">
        <f t="shared" si="29"/>
        <v>1.7650393127549791E-2</v>
      </c>
      <c r="AH27" s="19">
        <f t="shared" si="29"/>
        <v>2.2540178571964775E-2</v>
      </c>
      <c r="AI27" s="19">
        <f t="shared" si="29"/>
        <v>-6.2689933598089609E-2</v>
      </c>
      <c r="AJ27" s="19">
        <f t="shared" si="30"/>
        <v>-0.44030227744057016</v>
      </c>
      <c r="AK27" s="19">
        <f t="shared" si="30"/>
        <v>0.39381287572965995</v>
      </c>
      <c r="AL27" s="19">
        <f t="shared" si="30"/>
        <v>0.18676327018385264</v>
      </c>
      <c r="AM27" s="19">
        <f t="shared" si="30"/>
        <v>9.7559779755647114E-3</v>
      </c>
      <c r="AN27" s="20">
        <f t="shared" si="30"/>
        <v>2.3528083964356572E-2</v>
      </c>
      <c r="AO27" s="20">
        <f t="shared" si="30"/>
        <v>2.464247607152692E-2</v>
      </c>
      <c r="AP27" s="20">
        <f t="shared" si="30"/>
        <v>3.0290027229712857E-2</v>
      </c>
      <c r="AQ27" s="20">
        <f t="shared" si="30"/>
        <v>2.5663605566496495E-2</v>
      </c>
      <c r="AR27" s="20">
        <f t="shared" si="30"/>
        <v>2.8336541759647504E-2</v>
      </c>
      <c r="AS27" s="19"/>
      <c r="AU27" s="30" t="s">
        <v>16</v>
      </c>
      <c r="AV27" s="21">
        <f t="shared" si="31"/>
        <v>55.969772255942978</v>
      </c>
      <c r="AW27" s="21">
        <f t="shared" si="31"/>
        <v>78.011389221990029</v>
      </c>
      <c r="AX27" s="21">
        <f t="shared" si="31"/>
        <v>92.58105138467424</v>
      </c>
      <c r="AY27" s="21">
        <f t="shared" si="31"/>
        <v>93.484270082937755</v>
      </c>
      <c r="AZ27" s="22">
        <f t="shared" si="31"/>
        <v>95.683775838795711</v>
      </c>
      <c r="BA27" s="22">
        <f t="shared" si="31"/>
        <v>98.041660995336585</v>
      </c>
      <c r="BB27" s="22">
        <f t="shared" si="31"/>
        <v>101.01134557653158</v>
      </c>
      <c r="BC27" s="22">
        <f t="shared" si="31"/>
        <v>103.60366090714878</v>
      </c>
      <c r="BD27" s="22">
        <f t="shared" si="31"/>
        <v>106.53943037089657</v>
      </c>
      <c r="BE27" s="24"/>
      <c r="BF27" s="24"/>
      <c r="BH27" s="16"/>
      <c r="BI27" s="16"/>
      <c r="BK27" s="23"/>
    </row>
    <row r="28" spans="1:63" ht="4.25" customHeight="1" x14ac:dyDescent="0.1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Y28" s="32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6"/>
      <c r="AO28" s="36"/>
      <c r="AP28" s="36"/>
      <c r="AQ28" s="36"/>
      <c r="AR28" s="36"/>
      <c r="AS28" s="26"/>
      <c r="AU28" s="32"/>
      <c r="AV28" s="32"/>
      <c r="AW28" s="32"/>
      <c r="AX28" s="32"/>
      <c r="AY28" s="32"/>
      <c r="AZ28" s="37"/>
      <c r="BA28" s="37"/>
      <c r="BB28" s="37"/>
      <c r="BC28" s="37"/>
      <c r="BD28" s="37"/>
      <c r="BE28" s="24"/>
      <c r="BF28" s="24"/>
      <c r="BH28" s="16"/>
      <c r="BI28" s="16"/>
      <c r="BK28" s="23"/>
    </row>
    <row r="29" spans="1:63" x14ac:dyDescent="0.15">
      <c r="B29" s="28" t="s">
        <v>17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25"/>
      <c r="T29" s="25"/>
      <c r="U29" s="25"/>
      <c r="V29" s="25"/>
      <c r="Y29" s="28" t="s">
        <v>17</v>
      </c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7"/>
      <c r="AO29" s="27"/>
      <c r="AP29" s="27"/>
      <c r="AQ29" s="27"/>
      <c r="AR29" s="27"/>
      <c r="AS29" s="26"/>
      <c r="AU29" s="28" t="s">
        <v>17</v>
      </c>
      <c r="AW29" s="24"/>
      <c r="AX29" s="24"/>
      <c r="AY29" s="24"/>
      <c r="AZ29" s="25"/>
      <c r="BA29" s="25"/>
      <c r="BB29" s="25"/>
      <c r="BC29" s="25"/>
      <c r="BD29" s="25"/>
      <c r="BE29" s="24"/>
      <c r="BF29" s="24"/>
      <c r="BH29" s="16"/>
      <c r="BI29" s="16"/>
      <c r="BK29" s="23"/>
    </row>
    <row r="30" spans="1:63" x14ac:dyDescent="0.15">
      <c r="B30" s="29" t="s">
        <v>8</v>
      </c>
      <c r="C30" s="9">
        <f>C102/1000</f>
        <v>12.156552599999999</v>
      </c>
      <c r="D30" s="9">
        <f t="shared" ref="D30:L30" si="32">D102/1000</f>
        <v>13.295751399999999</v>
      </c>
      <c r="E30" s="9">
        <f t="shared" si="32"/>
        <v>14.202951899999999</v>
      </c>
      <c r="F30" s="9">
        <f t="shared" si="32"/>
        <v>14.6810733</v>
      </c>
      <c r="G30" s="9">
        <f t="shared" si="32"/>
        <v>15.913174399999999</v>
      </c>
      <c r="H30" s="9">
        <f t="shared" si="32"/>
        <v>16.533595800000001</v>
      </c>
      <c r="I30" s="9">
        <f t="shared" si="32"/>
        <v>17.577940099999999</v>
      </c>
      <c r="J30" s="9">
        <f t="shared" si="32"/>
        <v>17.810059399999997</v>
      </c>
      <c r="K30" s="9">
        <f t="shared" si="32"/>
        <v>17.4861349</v>
      </c>
      <c r="L30" s="9">
        <f t="shared" si="32"/>
        <v>18.195846099999997</v>
      </c>
      <c r="M30" s="9">
        <v>17.457188900000002</v>
      </c>
      <c r="N30" s="9">
        <v>3.7436084000000003</v>
      </c>
      <c r="O30" s="9">
        <v>5.1411541298619996</v>
      </c>
      <c r="P30" s="9">
        <v>11.7563672651433</v>
      </c>
      <c r="Q30" s="9">
        <v>14.994439804854755</v>
      </c>
      <c r="R30" s="10">
        <v>17.082143587594164</v>
      </c>
      <c r="S30" s="10">
        <v>18.99257432601793</v>
      </c>
      <c r="T30" s="10">
        <v>20.22167984199411</v>
      </c>
      <c r="U30" s="10">
        <v>21.24668707680728</v>
      </c>
      <c r="V30" s="10">
        <v>22.010028660066546</v>
      </c>
      <c r="Y30" s="29" t="s">
        <v>8</v>
      </c>
      <c r="Z30" s="11">
        <f t="shared" ref="Z30:AO33" si="33">D30/C30-1</f>
        <v>9.3710679127896768E-2</v>
      </c>
      <c r="AA30" s="11">
        <f t="shared" si="33"/>
        <v>6.8232360301201167E-2</v>
      </c>
      <c r="AB30" s="11">
        <f t="shared" si="33"/>
        <v>3.3663523144086716E-2</v>
      </c>
      <c r="AC30" s="11">
        <f t="shared" si="33"/>
        <v>8.3924456667619829E-2</v>
      </c>
      <c r="AD30" s="11">
        <f t="shared" si="33"/>
        <v>3.8987909288545231E-2</v>
      </c>
      <c r="AE30" s="11">
        <f t="shared" si="33"/>
        <v>6.3164983142989239E-2</v>
      </c>
      <c r="AF30" s="11">
        <f t="shared" si="33"/>
        <v>1.3205147968390119E-2</v>
      </c>
      <c r="AG30" s="11">
        <f t="shared" si="33"/>
        <v>-1.818772709988814E-2</v>
      </c>
      <c r="AH30" s="11">
        <f t="shared" si="33"/>
        <v>4.0587082511870376E-2</v>
      </c>
      <c r="AI30" s="11">
        <f t="shared" si="33"/>
        <v>-4.0594825650893784E-2</v>
      </c>
      <c r="AJ30" s="11">
        <f t="shared" si="33"/>
        <v>-0.78555491256670773</v>
      </c>
      <c r="AK30" s="11">
        <f t="shared" si="33"/>
        <v>0.37331514959256928</v>
      </c>
      <c r="AL30" s="11">
        <f t="shared" si="33"/>
        <v>1.2867175284353647</v>
      </c>
      <c r="AM30" s="11">
        <f t="shared" si="33"/>
        <v>0.27543138681215606</v>
      </c>
      <c r="AN30" s="12">
        <f t="shared" si="33"/>
        <v>0.13923186260439491</v>
      </c>
      <c r="AO30" s="12">
        <f t="shared" si="33"/>
        <v>0.11183788080385937</v>
      </c>
      <c r="AP30" s="12">
        <f t="shared" ref="AJ30:AR33" si="34">T30/S30-1</f>
        <v>6.4715056257140802E-2</v>
      </c>
      <c r="AQ30" s="12">
        <f t="shared" si="34"/>
        <v>5.0688530469390036E-2</v>
      </c>
      <c r="AR30" s="12">
        <f t="shared" si="34"/>
        <v>3.5927558047038843E-2</v>
      </c>
      <c r="AS30" s="11"/>
      <c r="AU30" s="29" t="s">
        <v>8</v>
      </c>
      <c r="AV30" s="13">
        <f t="shared" ref="AV30:BD33" si="35">100*N30/$M30</f>
        <v>21.44450874332923</v>
      </c>
      <c r="AW30" s="13">
        <f t="shared" si="35"/>
        <v>29.450068732784345</v>
      </c>
      <c r="AX30" s="13">
        <f t="shared" si="35"/>
        <v>67.343988384884241</v>
      </c>
      <c r="AY30" s="13">
        <f t="shared" si="35"/>
        <v>85.892636499194637</v>
      </c>
      <c r="AZ30" s="14">
        <f t="shared" si="35"/>
        <v>97.851628262979744</v>
      </c>
      <c r="BA30" s="14">
        <f t="shared" si="35"/>
        <v>108.79514700111842</v>
      </c>
      <c r="BB30" s="14">
        <f t="shared" si="35"/>
        <v>115.83583105979972</v>
      </c>
      <c r="BC30" s="14">
        <f t="shared" si="35"/>
        <v>121.7073791119215</v>
      </c>
      <c r="BD30" s="14">
        <f t="shared" si="35"/>
        <v>126.08002803971803</v>
      </c>
      <c r="BE30" s="38"/>
      <c r="BF30" s="38"/>
      <c r="BH30" s="16"/>
      <c r="BI30" s="16"/>
      <c r="BK30" s="23"/>
    </row>
    <row r="31" spans="1:63" x14ac:dyDescent="0.15">
      <c r="B31" s="30" t="s">
        <v>18</v>
      </c>
      <c r="C31" s="16">
        <f>(C102-SUM(C116:C117))/1000</f>
        <v>4.6695525999999994</v>
      </c>
      <c r="D31" s="16">
        <f t="shared" ref="D31:L31" si="36">(D102-SUM(D116:D117))/1000</f>
        <v>5.5723215999999995</v>
      </c>
      <c r="E31" s="16">
        <f t="shared" si="36"/>
        <v>6.1449367999999982</v>
      </c>
      <c r="F31" s="16">
        <f t="shared" si="36"/>
        <v>6.069</v>
      </c>
      <c r="G31" s="16">
        <f t="shared" si="36"/>
        <v>6.8849999999999998</v>
      </c>
      <c r="H31" s="16">
        <f t="shared" si="36"/>
        <v>7.2939999999999996</v>
      </c>
      <c r="I31" s="16">
        <f t="shared" si="36"/>
        <v>8.2040000000000006</v>
      </c>
      <c r="J31" s="16">
        <f t="shared" si="36"/>
        <v>8.3499999999999979</v>
      </c>
      <c r="K31" s="16">
        <f t="shared" si="36"/>
        <v>8.1769999999999996</v>
      </c>
      <c r="L31" s="16">
        <f t="shared" si="36"/>
        <v>8.5329999999999995</v>
      </c>
      <c r="M31" s="16">
        <v>8.0490000000000013</v>
      </c>
      <c r="N31" s="16">
        <v>1.335</v>
      </c>
      <c r="O31" s="16">
        <v>1.1120000000000005</v>
      </c>
      <c r="P31" s="16">
        <v>4.455000000000001</v>
      </c>
      <c r="Q31" s="16">
        <v>6.282</v>
      </c>
      <c r="R31" s="18">
        <v>7.1169496421617859</v>
      </c>
      <c r="S31" s="18">
        <v>8.1394581367411334</v>
      </c>
      <c r="T31" s="18">
        <v>8.8679004138869946</v>
      </c>
      <c r="U31" s="18">
        <v>9.3645750993083698</v>
      </c>
      <c r="V31" s="18">
        <v>9.798930344351076</v>
      </c>
      <c r="Y31" s="30" t="s">
        <v>18</v>
      </c>
      <c r="Z31" s="19">
        <f t="shared" si="33"/>
        <v>0.19333094138397766</v>
      </c>
      <c r="AA31" s="19">
        <f t="shared" si="33"/>
        <v>0.10276061597019082</v>
      </c>
      <c r="AB31" s="19">
        <f t="shared" si="33"/>
        <v>-1.2357620992944685E-2</v>
      </c>
      <c r="AC31" s="19">
        <f t="shared" si="33"/>
        <v>0.13445378151260501</v>
      </c>
      <c r="AD31" s="19">
        <f t="shared" si="33"/>
        <v>5.9404502541757331E-2</v>
      </c>
      <c r="AE31" s="19">
        <f t="shared" si="33"/>
        <v>0.12476007677543199</v>
      </c>
      <c r="AF31" s="19">
        <f t="shared" si="33"/>
        <v>1.7796196977084122E-2</v>
      </c>
      <c r="AG31" s="19">
        <f t="shared" si="33"/>
        <v>-2.0718562874251334E-2</v>
      </c>
      <c r="AH31" s="19">
        <f t="shared" si="33"/>
        <v>4.353674941910235E-2</v>
      </c>
      <c r="AI31" s="19">
        <f t="shared" si="33"/>
        <v>-5.6720965662721001E-2</v>
      </c>
      <c r="AJ31" s="19">
        <f t="shared" si="34"/>
        <v>-0.83414088706671641</v>
      </c>
      <c r="AK31" s="19">
        <f t="shared" si="34"/>
        <v>-0.16704119850187227</v>
      </c>
      <c r="AL31" s="19">
        <f t="shared" si="34"/>
        <v>3.0062949640287755</v>
      </c>
      <c r="AM31" s="19">
        <f t="shared" si="34"/>
        <v>0.41010101010100986</v>
      </c>
      <c r="AN31" s="20">
        <f t="shared" si="34"/>
        <v>0.13291143619257983</v>
      </c>
      <c r="AO31" s="20">
        <f t="shared" si="34"/>
        <v>0.14367229585577879</v>
      </c>
      <c r="AP31" s="20">
        <f t="shared" si="34"/>
        <v>8.9495180748913272E-2</v>
      </c>
      <c r="AQ31" s="20">
        <f t="shared" si="34"/>
        <v>5.6008148743257324E-2</v>
      </c>
      <c r="AR31" s="20">
        <f t="shared" si="34"/>
        <v>4.6382803323856692E-2</v>
      </c>
      <c r="AS31" s="19"/>
      <c r="AU31" s="30" t="s">
        <v>18</v>
      </c>
      <c r="AV31" s="21">
        <f t="shared" si="35"/>
        <v>16.585911293328362</v>
      </c>
      <c r="AW31" s="21">
        <f t="shared" si="35"/>
        <v>13.815380792645055</v>
      </c>
      <c r="AX31" s="21">
        <f t="shared" si="35"/>
        <v>55.348490495713762</v>
      </c>
      <c r="AY31" s="21">
        <f t="shared" si="35"/>
        <v>78.04696235557212</v>
      </c>
      <c r="AZ31" s="22">
        <f t="shared" si="35"/>
        <v>88.420296212719407</v>
      </c>
      <c r="BA31" s="22">
        <f t="shared" si="35"/>
        <v>101.12384316984883</v>
      </c>
      <c r="BB31" s="22">
        <f t="shared" si="35"/>
        <v>110.17393979235922</v>
      </c>
      <c r="BC31" s="22">
        <f t="shared" si="35"/>
        <v>116.34457819988033</v>
      </c>
      <c r="BD31" s="22">
        <f t="shared" si="35"/>
        <v>121.74096588832245</v>
      </c>
      <c r="BE31" s="38"/>
      <c r="BF31" s="38"/>
      <c r="BH31" s="16"/>
      <c r="BI31" s="16"/>
      <c r="BK31" s="23"/>
    </row>
    <row r="32" spans="1:63" x14ac:dyDescent="0.15">
      <c r="B32" s="30" t="s">
        <v>19</v>
      </c>
      <c r="C32" s="16">
        <f>C117/1000</f>
        <v>6.2539999999999996</v>
      </c>
      <c r="D32" s="16">
        <f t="shared" ref="D32:L32" si="37">D117/1000</f>
        <v>6.3674597999999998</v>
      </c>
      <c r="E32" s="16">
        <f t="shared" si="37"/>
        <v>6.5825150999999993</v>
      </c>
      <c r="F32" s="16">
        <f t="shared" si="37"/>
        <v>7.0690733000000003</v>
      </c>
      <c r="G32" s="16">
        <f t="shared" si="37"/>
        <v>7.4608169000000002</v>
      </c>
      <c r="H32" s="16">
        <f t="shared" si="37"/>
        <v>7.6145502999999994</v>
      </c>
      <c r="I32" s="16">
        <f t="shared" si="37"/>
        <v>7.7945064000000004</v>
      </c>
      <c r="J32" s="16">
        <f t="shared" si="37"/>
        <v>7.9182386999999999</v>
      </c>
      <c r="K32" s="16">
        <f t="shared" si="37"/>
        <v>7.6516776000000002</v>
      </c>
      <c r="L32" s="16">
        <f t="shared" si="37"/>
        <v>7.9407479999999993</v>
      </c>
      <c r="M32" s="16">
        <v>7.6765303999999999</v>
      </c>
      <c r="N32" s="16">
        <v>2.0078325000000001</v>
      </c>
      <c r="O32" s="16">
        <v>3.7189135056719991</v>
      </c>
      <c r="P32" s="16">
        <v>5.9996565370595745</v>
      </c>
      <c r="Q32" s="16">
        <v>6.9435303999999993</v>
      </c>
      <c r="R32" s="18">
        <v>8.19233651366571</v>
      </c>
      <c r="S32" s="18">
        <v>8.9509789579858943</v>
      </c>
      <c r="T32" s="18">
        <v>9.3532255066363454</v>
      </c>
      <c r="U32" s="18">
        <v>9.7609263057671907</v>
      </c>
      <c r="V32" s="18">
        <v>9.9754532342951112</v>
      </c>
      <c r="Y32" s="30" t="s">
        <v>19</v>
      </c>
      <c r="Z32" s="19">
        <f t="shared" si="33"/>
        <v>1.8141957147425725E-2</v>
      </c>
      <c r="AA32" s="19">
        <f t="shared" si="33"/>
        <v>3.3774111930789052E-2</v>
      </c>
      <c r="AB32" s="19">
        <f t="shared" si="33"/>
        <v>7.3916761694933442E-2</v>
      </c>
      <c r="AC32" s="19">
        <f t="shared" si="33"/>
        <v>5.5416542363480703E-2</v>
      </c>
      <c r="AD32" s="19">
        <f t="shared" si="33"/>
        <v>2.0605437991649378E-2</v>
      </c>
      <c r="AE32" s="19">
        <f t="shared" si="33"/>
        <v>2.3633188160829599E-2</v>
      </c>
      <c r="AF32" s="19">
        <f t="shared" si="33"/>
        <v>1.5874295773238289E-2</v>
      </c>
      <c r="AG32" s="19">
        <f t="shared" si="33"/>
        <v>-3.3664191002476307E-2</v>
      </c>
      <c r="AH32" s="19">
        <f t="shared" si="33"/>
        <v>3.7778695746407243E-2</v>
      </c>
      <c r="AI32" s="19">
        <f t="shared" si="33"/>
        <v>-3.3273641223723449E-2</v>
      </c>
      <c r="AJ32" s="19">
        <f t="shared" si="34"/>
        <v>-0.73844531378394596</v>
      </c>
      <c r="AK32" s="19">
        <f t="shared" si="34"/>
        <v>0.85220306259212308</v>
      </c>
      <c r="AL32" s="19">
        <f t="shared" si="34"/>
        <v>0.61328208572451071</v>
      </c>
      <c r="AM32" s="19">
        <f t="shared" si="34"/>
        <v>0.15732131616371103</v>
      </c>
      <c r="AN32" s="20">
        <f t="shared" si="34"/>
        <v>0.17985175288722166</v>
      </c>
      <c r="AO32" s="20">
        <f t="shared" si="34"/>
        <v>9.2603916239852424E-2</v>
      </c>
      <c r="AP32" s="20">
        <f t="shared" si="34"/>
        <v>4.4938833007932999E-2</v>
      </c>
      <c r="AQ32" s="20">
        <f t="shared" si="34"/>
        <v>4.3589326360363279E-2</v>
      </c>
      <c r="AR32" s="20">
        <f t="shared" si="34"/>
        <v>2.1978132178005261E-2</v>
      </c>
      <c r="AS32" s="19"/>
      <c r="AU32" s="30" t="s">
        <v>19</v>
      </c>
      <c r="AV32" s="21">
        <f t="shared" si="35"/>
        <v>26.155468621605408</v>
      </c>
      <c r="AW32" s="21">
        <f t="shared" si="35"/>
        <v>48.445239084469712</v>
      </c>
      <c r="AX32" s="21">
        <f t="shared" si="35"/>
        <v>78.155836353615882</v>
      </c>
      <c r="AY32" s="21">
        <f t="shared" si="35"/>
        <v>90.451415394642353</v>
      </c>
      <c r="AZ32" s="22">
        <f t="shared" si="35"/>
        <v>106.71926100449899</v>
      </c>
      <c r="BA32" s="22">
        <f t="shared" si="35"/>
        <v>116.60188251173857</v>
      </c>
      <c r="BB32" s="22">
        <f t="shared" si="35"/>
        <v>121.84183503834421</v>
      </c>
      <c r="BC32" s="22">
        <f t="shared" si="35"/>
        <v>127.15283855017614</v>
      </c>
      <c r="BD32" s="22">
        <f t="shared" si="35"/>
        <v>129.94742044264049</v>
      </c>
      <c r="BE32" s="38"/>
      <c r="BF32" s="38"/>
      <c r="BH32" s="16"/>
      <c r="BI32" s="16"/>
      <c r="BK32" s="23"/>
    </row>
    <row r="33" spans="2:63" x14ac:dyDescent="0.15">
      <c r="B33" s="30" t="s">
        <v>20</v>
      </c>
      <c r="C33" s="16">
        <f>C116/1000</f>
        <v>1.2330000000000001</v>
      </c>
      <c r="D33" s="16">
        <f t="shared" ref="D33:L33" si="38">D116/1000</f>
        <v>1.3559700000000001</v>
      </c>
      <c r="E33" s="16">
        <f t="shared" si="38"/>
        <v>1.4755</v>
      </c>
      <c r="F33" s="16">
        <f t="shared" si="38"/>
        <v>1.5429999999999999</v>
      </c>
      <c r="G33" s="16">
        <f t="shared" si="38"/>
        <v>1.5673575000000002</v>
      </c>
      <c r="H33" s="16">
        <f t="shared" si="38"/>
        <v>1.6250454999999999</v>
      </c>
      <c r="I33" s="16">
        <f t="shared" si="38"/>
        <v>1.5794337000000001</v>
      </c>
      <c r="J33" s="16">
        <f t="shared" si="38"/>
        <v>1.5418206999999999</v>
      </c>
      <c r="K33" s="16">
        <f t="shared" si="38"/>
        <v>1.6574573000000001</v>
      </c>
      <c r="L33" s="16">
        <f t="shared" si="38"/>
        <v>1.7220981</v>
      </c>
      <c r="M33" s="16">
        <v>1.7316585</v>
      </c>
      <c r="N33" s="16">
        <v>0.40077589999999996</v>
      </c>
      <c r="O33" s="16">
        <v>0.31024062418999998</v>
      </c>
      <c r="P33" s="16">
        <v>1.3017107280837257</v>
      </c>
      <c r="Q33" s="16">
        <v>1.7689094048547549</v>
      </c>
      <c r="R33" s="18">
        <v>1.7728574317666688</v>
      </c>
      <c r="S33" s="18">
        <v>1.9021372312909024</v>
      </c>
      <c r="T33" s="18">
        <v>2.0005539214707713</v>
      </c>
      <c r="U33" s="18">
        <v>2.121185671731721</v>
      </c>
      <c r="V33" s="18">
        <v>2.2356450814203574</v>
      </c>
      <c r="Y33" s="30" t="s">
        <v>20</v>
      </c>
      <c r="Z33" s="19">
        <f t="shared" si="33"/>
        <v>9.9732360097323669E-2</v>
      </c>
      <c r="AA33" s="19">
        <f t="shared" si="33"/>
        <v>8.8150917793166528E-2</v>
      </c>
      <c r="AB33" s="19">
        <f t="shared" si="33"/>
        <v>4.574720433751267E-2</v>
      </c>
      <c r="AC33" s="19">
        <f t="shared" si="33"/>
        <v>1.578580686973452E-2</v>
      </c>
      <c r="AD33" s="19">
        <f t="shared" si="33"/>
        <v>3.6805897824842004E-2</v>
      </c>
      <c r="AE33" s="19">
        <f t="shared" si="33"/>
        <v>-2.806801409560522E-2</v>
      </c>
      <c r="AF33" s="19">
        <f t="shared" si="33"/>
        <v>-2.3814231645177708E-2</v>
      </c>
      <c r="AG33" s="19">
        <f t="shared" si="33"/>
        <v>7.5000030807732765E-2</v>
      </c>
      <c r="AH33" s="19">
        <f t="shared" si="33"/>
        <v>3.8999979064317181E-2</v>
      </c>
      <c r="AI33" s="19">
        <f t="shared" si="33"/>
        <v>5.5516001091924227E-3</v>
      </c>
      <c r="AJ33" s="19">
        <f t="shared" si="34"/>
        <v>-0.7685595052373202</v>
      </c>
      <c r="AK33" s="19">
        <f t="shared" si="34"/>
        <v>-0.22589999999999999</v>
      </c>
      <c r="AL33" s="19">
        <f t="shared" si="34"/>
        <v>3.1958100473860629</v>
      </c>
      <c r="AM33" s="19">
        <f t="shared" si="34"/>
        <v>0.35891129011343526</v>
      </c>
      <c r="AN33" s="20">
        <f t="shared" si="34"/>
        <v>2.2318988757019653E-3</v>
      </c>
      <c r="AO33" s="20">
        <f t="shared" si="34"/>
        <v>7.2921712263915639E-2</v>
      </c>
      <c r="AP33" s="20">
        <f t="shared" si="34"/>
        <v>5.1740057741826329E-2</v>
      </c>
      <c r="AQ33" s="20">
        <f t="shared" si="34"/>
        <v>6.0299174626727181E-2</v>
      </c>
      <c r="AR33" s="20">
        <f t="shared" si="34"/>
        <v>5.3960108826867748E-2</v>
      </c>
      <c r="AS33" s="19"/>
      <c r="AU33" s="30" t="s">
        <v>20</v>
      </c>
      <c r="AV33" s="21">
        <f t="shared" si="35"/>
        <v>23.14404947626798</v>
      </c>
      <c r="AW33" s="21">
        <f t="shared" si="35"/>
        <v>17.915808699579042</v>
      </c>
      <c r="AX33" s="21">
        <f t="shared" si="35"/>
        <v>75.171330148740395</v>
      </c>
      <c r="AY33" s="21">
        <f t="shared" si="35"/>
        <v>102.15116923196778</v>
      </c>
      <c r="AZ33" s="22">
        <f t="shared" si="35"/>
        <v>102.37916031172824</v>
      </c>
      <c r="BA33" s="22">
        <f t="shared" si="35"/>
        <v>109.8448239818014</v>
      </c>
      <c r="BB33" s="22">
        <f t="shared" si="35"/>
        <v>115.52820151726056</v>
      </c>
      <c r="BC33" s="22">
        <f t="shared" si="35"/>
        <v>122.49445671486156</v>
      </c>
      <c r="BD33" s="22">
        <f t="shared" si="35"/>
        <v>129.10427092988354</v>
      </c>
      <c r="BE33" s="38"/>
      <c r="BF33" s="38"/>
      <c r="BH33" s="16"/>
      <c r="BI33" s="16"/>
      <c r="BK33" s="23"/>
    </row>
    <row r="34" spans="2:63" ht="4.25" customHeight="1" x14ac:dyDescent="0.15">
      <c r="B34" s="3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8"/>
      <c r="S34" s="18"/>
      <c r="T34" s="18"/>
      <c r="U34" s="18"/>
      <c r="V34" s="18"/>
      <c r="Y34" s="30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20"/>
      <c r="AO34" s="20"/>
      <c r="AP34" s="20"/>
      <c r="AQ34" s="20"/>
      <c r="AR34" s="20"/>
      <c r="AS34" s="19"/>
      <c r="AU34" s="30"/>
      <c r="AV34" s="16"/>
      <c r="AW34" s="23"/>
      <c r="AX34" s="23"/>
      <c r="AY34" s="23"/>
      <c r="AZ34" s="39"/>
      <c r="BA34" s="39"/>
      <c r="BB34" s="39"/>
      <c r="BC34" s="39"/>
      <c r="BD34" s="39"/>
      <c r="BE34" s="38"/>
      <c r="BF34" s="38"/>
      <c r="BH34" s="16"/>
      <c r="BI34" s="16"/>
      <c r="BK34" s="23"/>
    </row>
    <row r="35" spans="2:63" x14ac:dyDescent="0.15">
      <c r="B35" s="30" t="s">
        <v>5</v>
      </c>
      <c r="C35" s="16">
        <f>C123/1000</f>
        <v>3.4039844584659704</v>
      </c>
      <c r="D35" s="16">
        <f t="shared" ref="D35:L36" si="39">D123/1000</f>
        <v>3.5731800767188577</v>
      </c>
      <c r="E35" s="16">
        <f t="shared" si="39"/>
        <v>4.0604789999999999</v>
      </c>
      <c r="F35" s="16">
        <f t="shared" si="39"/>
        <v>3.6409061783999999</v>
      </c>
      <c r="G35" s="16">
        <f t="shared" si="39"/>
        <v>3.7873355071999999</v>
      </c>
      <c r="H35" s="16">
        <f t="shared" si="39"/>
        <v>3.4885887138</v>
      </c>
      <c r="I35" s="16">
        <f t="shared" si="39"/>
        <v>3.7616791813999999</v>
      </c>
      <c r="J35" s="16">
        <f t="shared" si="39"/>
        <v>3.7401124739999996</v>
      </c>
      <c r="K35" s="16">
        <f t="shared" si="39"/>
        <v>3.9168942176000003</v>
      </c>
      <c r="L35" s="16">
        <f t="shared" si="39"/>
        <v>3.8211276809999997</v>
      </c>
      <c r="M35" s="16">
        <v>3.6136381022999999</v>
      </c>
      <c r="N35" s="16">
        <v>0.82733745640000012</v>
      </c>
      <c r="O35" s="16">
        <v>0.62722080384316392</v>
      </c>
      <c r="P35" s="16">
        <v>1.716429620710922</v>
      </c>
      <c r="Q35" s="16">
        <v>2.4631072110266126</v>
      </c>
      <c r="R35" s="18">
        <v>3.5872501533947743</v>
      </c>
      <c r="S35" s="18">
        <v>4.0682094206330408</v>
      </c>
      <c r="T35" s="18">
        <v>4.2881689839335868</v>
      </c>
      <c r="U35" s="18">
        <v>4.5956405674962699</v>
      </c>
      <c r="V35" s="18">
        <v>4.7131432036408363</v>
      </c>
      <c r="Y35" s="30" t="s">
        <v>5</v>
      </c>
      <c r="Z35" s="19">
        <f t="shared" ref="Z35:AO36" si="40">D35/C35-1</f>
        <v>4.9705167669636285E-2</v>
      </c>
      <c r="AA35" s="19">
        <f t="shared" si="40"/>
        <v>0.13637681639840937</v>
      </c>
      <c r="AB35" s="19">
        <f t="shared" si="40"/>
        <v>-0.10333086850098228</v>
      </c>
      <c r="AC35" s="19">
        <f t="shared" si="40"/>
        <v>4.0217825350377101E-2</v>
      </c>
      <c r="AD35" s="19">
        <f t="shared" si="40"/>
        <v>-7.8880466975281283E-2</v>
      </c>
      <c r="AE35" s="19">
        <f t="shared" si="40"/>
        <v>7.8281072950709518E-2</v>
      </c>
      <c r="AF35" s="19">
        <f t="shared" si="40"/>
        <v>-5.733266012327487E-3</v>
      </c>
      <c r="AG35" s="19">
        <f t="shared" si="40"/>
        <v>4.7266424426785969E-2</v>
      </c>
      <c r="AH35" s="19">
        <f t="shared" si="40"/>
        <v>-2.4449610145121481E-2</v>
      </c>
      <c r="AI35" s="19">
        <f t="shared" si="40"/>
        <v>-5.4300613855881141E-2</v>
      </c>
      <c r="AJ35" s="19">
        <f t="shared" si="40"/>
        <v>-0.77105138008329654</v>
      </c>
      <c r="AK35" s="19">
        <f t="shared" si="40"/>
        <v>-0.24188032465930565</v>
      </c>
      <c r="AL35" s="19">
        <f t="shared" si="40"/>
        <v>1.7365635996029778</v>
      </c>
      <c r="AM35" s="19">
        <f t="shared" si="40"/>
        <v>0.4350178890564862</v>
      </c>
      <c r="AN35" s="20">
        <f t="shared" si="40"/>
        <v>0.4563922095374906</v>
      </c>
      <c r="AO35" s="20">
        <f t="shared" si="40"/>
        <v>0.13407463841993672</v>
      </c>
      <c r="AP35" s="20">
        <f t="shared" ref="AJ35:AR36" si="41">T35/S35-1</f>
        <v>5.4067905694569429E-2</v>
      </c>
      <c r="AQ35" s="20">
        <f t="shared" si="41"/>
        <v>7.1702301078777841E-2</v>
      </c>
      <c r="AR35" s="20">
        <f t="shared" si="41"/>
        <v>2.5568282466568615E-2</v>
      </c>
      <c r="AS35" s="19"/>
      <c r="AU35" s="30" t="s">
        <v>5</v>
      </c>
      <c r="AV35" s="21">
        <f t="shared" ref="AV35:BD36" si="42">100*N35/$M35</f>
        <v>22.894861991670343</v>
      </c>
      <c r="AW35" s="21">
        <f t="shared" si="42"/>
        <v>17.357045340095123</v>
      </c>
      <c r="AX35" s="21">
        <f t="shared" si="42"/>
        <v>47.498658474362799</v>
      </c>
      <c r="AY35" s="21">
        <f t="shared" si="42"/>
        <v>68.16142461689509</v>
      </c>
      <c r="AZ35" s="22">
        <f t="shared" si="42"/>
        <v>99.26976780302293</v>
      </c>
      <c r="BA35" s="22">
        <f t="shared" si="42"/>
        <v>112.57932602724429</v>
      </c>
      <c r="BB35" s="22">
        <f t="shared" si="42"/>
        <v>118.66625441004352</v>
      </c>
      <c r="BC35" s="22">
        <f t="shared" si="42"/>
        <v>127.17489791164333</v>
      </c>
      <c r="BD35" s="22">
        <f t="shared" si="42"/>
        <v>130.42654162410525</v>
      </c>
      <c r="BE35" s="38"/>
      <c r="BF35" s="38"/>
      <c r="BH35" s="16"/>
      <c r="BI35" s="16"/>
      <c r="BK35" s="23"/>
    </row>
    <row r="36" spans="2:63" x14ac:dyDescent="0.15">
      <c r="B36" s="30" t="s">
        <v>6</v>
      </c>
      <c r="C36" s="16">
        <f>C124/1000</f>
        <v>8.7525681351328739</v>
      </c>
      <c r="D36" s="16">
        <f t="shared" si="39"/>
        <v>9.7225715873760787</v>
      </c>
      <c r="E36" s="16">
        <f t="shared" si="39"/>
        <v>10.141999999999999</v>
      </c>
      <c r="F36" s="16">
        <f t="shared" si="39"/>
        <v>11.0401671216</v>
      </c>
      <c r="G36" s="16">
        <f t="shared" si="39"/>
        <v>12.125838892800001</v>
      </c>
      <c r="H36" s="16">
        <f t="shared" si="39"/>
        <v>13.0450070862</v>
      </c>
      <c r="I36" s="16">
        <f t="shared" si="39"/>
        <v>13.816260918600001</v>
      </c>
      <c r="J36" s="16">
        <f t="shared" si="39"/>
        <v>14.069946925999998</v>
      </c>
      <c r="K36" s="16">
        <f t="shared" si="39"/>
        <v>13.5692406824</v>
      </c>
      <c r="L36" s="16">
        <f t="shared" si="39"/>
        <v>14.374718418999999</v>
      </c>
      <c r="M36" s="16">
        <v>13.843550797700001</v>
      </c>
      <c r="N36" s="16">
        <v>2.9162709435999998</v>
      </c>
      <c r="O36" s="16">
        <v>4.5139333260188357</v>
      </c>
      <c r="P36" s="16">
        <v>10.03993764443238</v>
      </c>
      <c r="Q36" s="16">
        <v>12.531332593828143</v>
      </c>
      <c r="R36" s="18">
        <v>13.49489343419939</v>
      </c>
      <c r="S36" s="18">
        <v>14.924364905384889</v>
      </c>
      <c r="T36" s="18">
        <v>15.933510858060524</v>
      </c>
      <c r="U36" s="18">
        <v>16.651046509311012</v>
      </c>
      <c r="V36" s="18">
        <v>17.296885456425709</v>
      </c>
      <c r="Y36" s="30" t="s">
        <v>6</v>
      </c>
      <c r="Z36" s="19">
        <f t="shared" si="40"/>
        <v>0.11082501013041002</v>
      </c>
      <c r="AA36" s="19">
        <f t="shared" si="40"/>
        <v>4.3139657944870402E-2</v>
      </c>
      <c r="AB36" s="19">
        <f t="shared" si="40"/>
        <v>8.8559171918753732E-2</v>
      </c>
      <c r="AC36" s="19">
        <f t="shared" si="40"/>
        <v>9.8338345719050979E-2</v>
      </c>
      <c r="AD36" s="19">
        <f t="shared" si="40"/>
        <v>7.580244150743054E-2</v>
      </c>
      <c r="AE36" s="19">
        <f t="shared" si="40"/>
        <v>5.9122530735601586E-2</v>
      </c>
      <c r="AF36" s="19">
        <f t="shared" si="40"/>
        <v>1.8361408263394496E-2</v>
      </c>
      <c r="AG36" s="19">
        <f t="shared" si="40"/>
        <v>-3.5586931936092636E-2</v>
      </c>
      <c r="AH36" s="19">
        <f t="shared" si="40"/>
        <v>5.9360560804610385E-2</v>
      </c>
      <c r="AI36" s="19">
        <f t="shared" si="40"/>
        <v>-3.6951514862226364E-2</v>
      </c>
      <c r="AJ36" s="19">
        <f t="shared" si="41"/>
        <v>-0.78934082835998143</v>
      </c>
      <c r="AK36" s="19">
        <f t="shared" si="41"/>
        <v>0.54784428927121454</v>
      </c>
      <c r="AL36" s="19">
        <f t="shared" si="41"/>
        <v>1.2242104433756285</v>
      </c>
      <c r="AM36" s="19">
        <f t="shared" si="41"/>
        <v>0.2481484484893548</v>
      </c>
      <c r="AN36" s="20">
        <f t="shared" si="41"/>
        <v>7.6892128842371843E-2</v>
      </c>
      <c r="AO36" s="20">
        <f t="shared" si="41"/>
        <v>0.10592684396920582</v>
      </c>
      <c r="AP36" s="20">
        <f t="shared" si="41"/>
        <v>6.761734647157569E-2</v>
      </c>
      <c r="AQ36" s="20">
        <f t="shared" si="41"/>
        <v>4.5033116532976702E-2</v>
      </c>
      <c r="AR36" s="20">
        <f t="shared" si="41"/>
        <v>3.8786688077145914E-2</v>
      </c>
      <c r="AS36" s="19"/>
      <c r="AU36" s="30" t="s">
        <v>6</v>
      </c>
      <c r="AV36" s="21">
        <f t="shared" si="42"/>
        <v>21.065917164001853</v>
      </c>
      <c r="AW36" s="21">
        <f t="shared" si="42"/>
        <v>32.606759580560727</v>
      </c>
      <c r="AX36" s="21">
        <f t="shared" si="42"/>
        <v>72.524295183721492</v>
      </c>
      <c r="AY36" s="21">
        <f t="shared" si="42"/>
        <v>90.52108651134597</v>
      </c>
      <c r="AZ36" s="22">
        <f t="shared" si="42"/>
        <v>97.481445558327877</v>
      </c>
      <c r="BA36" s="22">
        <f t="shared" si="42"/>
        <v>107.8073474318775</v>
      </c>
      <c r="BB36" s="22">
        <f t="shared" si="42"/>
        <v>115.0969941953603</v>
      </c>
      <c r="BC36" s="22">
        <f t="shared" si="42"/>
        <v>120.28017054755529</v>
      </c>
      <c r="BD36" s="22">
        <f t="shared" si="42"/>
        <v>124.94544000444925</v>
      </c>
      <c r="BE36" s="38"/>
      <c r="BF36" s="38"/>
      <c r="BH36" s="16"/>
      <c r="BI36" s="16"/>
      <c r="BK36" s="23"/>
    </row>
    <row r="37" spans="2:63" ht="4.25" customHeight="1" x14ac:dyDescent="0.15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  <c r="S37" s="34"/>
      <c r="T37" s="34"/>
      <c r="U37" s="34"/>
      <c r="V37" s="34"/>
      <c r="Y37" s="32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36"/>
      <c r="AP37" s="36"/>
      <c r="AQ37" s="36"/>
      <c r="AR37" s="36"/>
      <c r="AS37" s="26"/>
      <c r="AU37" s="32"/>
      <c r="AV37" s="33"/>
      <c r="AW37" s="33"/>
      <c r="AX37" s="33"/>
      <c r="AY37" s="33"/>
      <c r="AZ37" s="34"/>
      <c r="BA37" s="34"/>
      <c r="BB37" s="34"/>
      <c r="BC37" s="34"/>
      <c r="BD37" s="34"/>
      <c r="BE37" s="24"/>
      <c r="BF37" s="24"/>
      <c r="BH37" s="16"/>
      <c r="BI37" s="16"/>
      <c r="BK37" s="23"/>
    </row>
    <row r="38" spans="2:63" ht="4.25" customHeight="1" x14ac:dyDescent="0.15">
      <c r="B38" s="2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25"/>
      <c r="T38" s="25"/>
      <c r="U38" s="25"/>
      <c r="V38" s="25"/>
      <c r="Y38" s="28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  <c r="AO38" s="27"/>
      <c r="AP38" s="27"/>
      <c r="AQ38" s="27"/>
      <c r="AR38" s="27"/>
      <c r="AS38" s="26"/>
      <c r="AU38" s="28"/>
      <c r="AV38" s="24"/>
      <c r="AW38" s="24"/>
      <c r="AX38" s="24"/>
      <c r="AY38" s="24"/>
      <c r="AZ38" s="25"/>
      <c r="BA38" s="25"/>
      <c r="BB38" s="25"/>
      <c r="BC38" s="25"/>
      <c r="BD38" s="25"/>
      <c r="BE38" s="24"/>
      <c r="BF38" s="24"/>
      <c r="BH38" s="16"/>
      <c r="BI38" s="16"/>
      <c r="BK38" s="23"/>
    </row>
    <row r="39" spans="2:63" x14ac:dyDescent="0.15">
      <c r="B39" s="104" t="s">
        <v>21</v>
      </c>
      <c r="C39" s="24"/>
      <c r="D39" s="24"/>
      <c r="R39" s="8"/>
      <c r="S39" s="8"/>
      <c r="T39" s="8"/>
      <c r="U39" s="8"/>
      <c r="V39" s="8"/>
      <c r="Y39" s="104" t="s">
        <v>21</v>
      </c>
      <c r="Z39" s="26"/>
      <c r="AA39" s="19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  <c r="AO39" s="27"/>
      <c r="AP39" s="27"/>
      <c r="AQ39" s="27"/>
      <c r="AR39" s="27"/>
      <c r="AS39" s="26"/>
      <c r="AU39" s="104" t="s">
        <v>21</v>
      </c>
      <c r="AV39" s="24"/>
      <c r="AW39" s="24"/>
      <c r="AX39" s="23"/>
      <c r="AY39" s="23"/>
      <c r="AZ39" s="8"/>
      <c r="BA39" s="8"/>
      <c r="BB39" s="8"/>
      <c r="BC39" s="8"/>
      <c r="BD39" s="8"/>
      <c r="BH39" s="16"/>
      <c r="BI39" s="16"/>
      <c r="BK39" s="23"/>
    </row>
    <row r="40" spans="2:63" x14ac:dyDescent="0.15">
      <c r="B40" s="104"/>
      <c r="C40" s="24"/>
      <c r="D40" s="24"/>
      <c r="E40" s="40">
        <f t="shared" ref="E40:L40" si="43">SUM(E41:E44)</f>
        <v>86.573463687150834</v>
      </c>
      <c r="F40" s="40">
        <f t="shared" si="43"/>
        <v>108.60044823737461</v>
      </c>
      <c r="G40" s="40">
        <f t="shared" si="43"/>
        <v>111.90614944831047</v>
      </c>
      <c r="H40" s="40">
        <f t="shared" si="43"/>
        <v>117.48502318722919</v>
      </c>
      <c r="I40" s="40">
        <f t="shared" si="43"/>
        <v>123.03934378597413</v>
      </c>
      <c r="J40" s="40">
        <f t="shared" si="43"/>
        <v>127.56270325766684</v>
      </c>
      <c r="K40" s="40">
        <f t="shared" si="43"/>
        <v>133.10763336476964</v>
      </c>
      <c r="L40" s="40">
        <f t="shared" si="43"/>
        <v>140.55061796170955</v>
      </c>
      <c r="M40" s="41">
        <v>144.85065166800001</v>
      </c>
      <c r="N40" s="41">
        <v>68.255537027000003</v>
      </c>
      <c r="O40" s="41">
        <v>105.02807364500001</v>
      </c>
      <c r="P40" s="41">
        <v>142.50601855100001</v>
      </c>
      <c r="Q40" s="41">
        <v>152.36909591599999</v>
      </c>
      <c r="R40" s="42">
        <v>156.42619794894918</v>
      </c>
      <c r="S40" s="42">
        <v>166.13776295762608</v>
      </c>
      <c r="T40" s="42">
        <v>176.88908897755414</v>
      </c>
      <c r="U40" s="42">
        <v>185.95324362311598</v>
      </c>
      <c r="V40" s="42">
        <v>195.24046258288359</v>
      </c>
      <c r="Y40" s="104"/>
      <c r="Z40" s="26"/>
      <c r="AA40" s="26"/>
      <c r="AB40" s="19">
        <f t="shared" ref="AB40:AQ42" si="44">F40/E40-1</f>
        <v>0.25443113411544149</v>
      </c>
      <c r="AC40" s="19">
        <f t="shared" si="44"/>
        <v>3.0439112034882143E-2</v>
      </c>
      <c r="AD40" s="19">
        <f t="shared" si="44"/>
        <v>4.9853147181117219E-2</v>
      </c>
      <c r="AE40" s="19">
        <f t="shared" si="44"/>
        <v>4.7276839618044963E-2</v>
      </c>
      <c r="AF40" s="19">
        <f t="shared" si="44"/>
        <v>3.676352077723255E-2</v>
      </c>
      <c r="AG40" s="19">
        <f t="shared" si="44"/>
        <v>4.3468270626896954E-2</v>
      </c>
      <c r="AH40" s="19">
        <f t="shared" si="44"/>
        <v>5.5917038029990929E-2</v>
      </c>
      <c r="AI40" s="19">
        <f t="shared" si="44"/>
        <v>3.059419993060386E-2</v>
      </c>
      <c r="AJ40" s="11">
        <f t="shared" si="44"/>
        <v>-0.52878681427376129</v>
      </c>
      <c r="AK40" s="11">
        <f t="shared" si="44"/>
        <v>0.53874803744425614</v>
      </c>
      <c r="AL40" s="11">
        <f t="shared" si="44"/>
        <v>0.35683740170915912</v>
      </c>
      <c r="AM40" s="11">
        <f t="shared" si="44"/>
        <v>6.921165481491709E-2</v>
      </c>
      <c r="AN40" s="12">
        <f t="shared" si="44"/>
        <v>2.6626803870949178E-2</v>
      </c>
      <c r="AO40" s="12">
        <f t="shared" si="44"/>
        <v>6.2084005978629841E-2</v>
      </c>
      <c r="AP40" s="12">
        <f t="shared" si="44"/>
        <v>6.471331880561193E-2</v>
      </c>
      <c r="AQ40" s="12">
        <f t="shared" si="44"/>
        <v>5.1242022320054037E-2</v>
      </c>
      <c r="AR40" s="12">
        <f t="shared" ref="AJ40:AR46" si="45">V40/U40-1</f>
        <v>4.9943839530923517E-2</v>
      </c>
      <c r="AS40" s="11"/>
      <c r="AU40" s="104"/>
      <c r="AV40" s="13">
        <f t="shared" ref="AV40:BD46" si="46">100*N40/$M40</f>
        <v>47.121318572623871</v>
      </c>
      <c r="AW40" s="13">
        <f t="shared" si="46"/>
        <v>72.507836475410556</v>
      </c>
      <c r="AX40" s="13">
        <f t="shared" si="46"/>
        <v>98.381344446848658</v>
      </c>
      <c r="AY40" s="13">
        <f t="shared" si="46"/>
        <v>105.19048009893139</v>
      </c>
      <c r="AZ40" s="14">
        <f t="shared" si="46"/>
        <v>107.99136638161663</v>
      </c>
      <c r="BA40" s="14">
        <f t="shared" si="46"/>
        <v>114.69590301769333</v>
      </c>
      <c r="BB40" s="14">
        <f t="shared" si="46"/>
        <v>122.11825555537487</v>
      </c>
      <c r="BC40" s="14">
        <f t="shared" si="46"/>
        <v>128.37584193222946</v>
      </c>
      <c r="BD40" s="14">
        <f t="shared" si="46"/>
        <v>134.78742438133992</v>
      </c>
      <c r="BE40" s="38"/>
      <c r="BF40" s="38"/>
      <c r="BH40" s="16"/>
      <c r="BI40" s="16"/>
      <c r="BK40" s="23"/>
    </row>
    <row r="41" spans="2:63" ht="13.25" customHeight="1" x14ac:dyDescent="0.15">
      <c r="B41" s="43" t="s">
        <v>7</v>
      </c>
      <c r="C41" s="24"/>
      <c r="D41" s="24"/>
      <c r="E41" s="44">
        <v>86.573463687150834</v>
      </c>
      <c r="F41" s="44">
        <v>89.326674081408896</v>
      </c>
      <c r="G41" s="44">
        <v>89.951802319988275</v>
      </c>
      <c r="H41" s="44">
        <v>94.276475314538345</v>
      </c>
      <c r="I41" s="44">
        <v>97.484144945397588</v>
      </c>
      <c r="J41" s="44">
        <v>101.12650330860369</v>
      </c>
      <c r="K41" s="44">
        <v>106.16222231100001</v>
      </c>
      <c r="L41" s="44">
        <v>111.97652872820422</v>
      </c>
      <c r="M41" s="45">
        <v>116.713835668</v>
      </c>
      <c r="N41" s="45">
        <v>62.955578184824752</v>
      </c>
      <c r="O41" s="45">
        <v>99.854221812570231</v>
      </c>
      <c r="P41" s="45">
        <v>124.9200216012249</v>
      </c>
      <c r="Q41" s="45">
        <v>129.82035649702277</v>
      </c>
      <c r="R41" s="46">
        <v>129.93147421330957</v>
      </c>
      <c r="S41" s="46">
        <v>134.84522540239405</v>
      </c>
      <c r="T41" s="46">
        <v>141.93202546576504</v>
      </c>
      <c r="U41" s="46">
        <v>148.37141993717739</v>
      </c>
      <c r="V41" s="46">
        <v>155.41095562399894</v>
      </c>
      <c r="Y41" s="43" t="s">
        <v>7</v>
      </c>
      <c r="Z41" s="26"/>
      <c r="AA41" s="19"/>
      <c r="AB41" s="19">
        <f t="shared" si="44"/>
        <v>3.1802012729989615E-2</v>
      </c>
      <c r="AC41" s="19">
        <f t="shared" si="44"/>
        <v>6.9982258380028028E-3</v>
      </c>
      <c r="AD41" s="19">
        <f t="shared" si="44"/>
        <v>4.8077669185168537E-2</v>
      </c>
      <c r="AE41" s="19">
        <f t="shared" si="44"/>
        <v>3.4024072496954938E-2</v>
      </c>
      <c r="AF41" s="19">
        <f t="shared" si="44"/>
        <v>3.736359759062613E-2</v>
      </c>
      <c r="AG41" s="19">
        <f t="shared" si="44"/>
        <v>4.9796233802616774E-2</v>
      </c>
      <c r="AH41" s="19">
        <f t="shared" si="44"/>
        <v>5.4768130231593215E-2</v>
      </c>
      <c r="AI41" s="19">
        <f t="shared" si="44"/>
        <v>4.2306249297068721E-2</v>
      </c>
      <c r="AJ41" s="19">
        <f t="shared" si="44"/>
        <v>-0.46059884139266971</v>
      </c>
      <c r="AK41" s="19">
        <f t="shared" si="44"/>
        <v>0.58610602414640023</v>
      </c>
      <c r="AL41" s="19">
        <f t="shared" si="45"/>
        <v>0.25102393603050688</v>
      </c>
      <c r="AM41" s="19">
        <f t="shared" si="45"/>
        <v>3.9227778165464411E-2</v>
      </c>
      <c r="AN41" s="20">
        <f t="shared" si="45"/>
        <v>8.559344565453042E-4</v>
      </c>
      <c r="AO41" s="20">
        <f t="shared" si="45"/>
        <v>3.7818020759292859E-2</v>
      </c>
      <c r="AP41" s="20">
        <f t="shared" si="45"/>
        <v>5.2555068540418359E-2</v>
      </c>
      <c r="AQ41" s="20">
        <f t="shared" si="45"/>
        <v>4.5369566525108151E-2</v>
      </c>
      <c r="AR41" s="20">
        <f t="shared" si="45"/>
        <v>4.7445361713207346E-2</v>
      </c>
      <c r="AS41" s="19"/>
      <c r="AU41" s="43" t="s">
        <v>7</v>
      </c>
      <c r="AV41" s="21">
        <f t="shared" si="46"/>
        <v>53.94011586073303</v>
      </c>
      <c r="AW41" s="21">
        <f t="shared" si="46"/>
        <v>85.554742709863447</v>
      </c>
      <c r="AX41" s="21">
        <f t="shared" si="46"/>
        <v>107.03103097097068</v>
      </c>
      <c r="AY41" s="21">
        <f t="shared" si="46"/>
        <v>111.22962051072086</v>
      </c>
      <c r="AZ41" s="22">
        <f t="shared" si="46"/>
        <v>111.32482577550445</v>
      </c>
      <c r="BA41" s="22">
        <f t="shared" si="46"/>
        <v>115.53491034770714</v>
      </c>
      <c r="BB41" s="22">
        <f t="shared" si="46"/>
        <v>121.606855479842</v>
      </c>
      <c r="BC41" s="22">
        <f t="shared" si="46"/>
        <v>127.12410579944388</v>
      </c>
      <c r="BD41" s="22">
        <f t="shared" si="46"/>
        <v>133.15555498156652</v>
      </c>
      <c r="BE41" s="38"/>
      <c r="BF41" s="38"/>
      <c r="BH41" s="16"/>
      <c r="BI41" s="16"/>
      <c r="BK41" s="23"/>
    </row>
    <row r="42" spans="2:63" ht="13.25" customHeight="1" x14ac:dyDescent="0.15">
      <c r="B42" s="47" t="s">
        <v>5</v>
      </c>
      <c r="C42" s="24"/>
      <c r="D42" s="24"/>
      <c r="E42" s="44"/>
      <c r="F42" s="44"/>
      <c r="G42" s="44"/>
      <c r="H42" s="44"/>
      <c r="I42" s="44"/>
      <c r="J42" s="44"/>
      <c r="K42" s="44"/>
      <c r="L42" s="44"/>
      <c r="M42" s="45">
        <v>28.47540004004145</v>
      </c>
      <c r="N42" s="45">
        <v>10.245024291812809</v>
      </c>
      <c r="O42" s="45">
        <v>16.73379955585429</v>
      </c>
      <c r="P42" s="45">
        <v>26.386273515297376</v>
      </c>
      <c r="Q42" s="45">
        <v>27.806056364525165</v>
      </c>
      <c r="R42" s="46">
        <v>28.468938585654588</v>
      </c>
      <c r="S42" s="46">
        <v>30.103441015778117</v>
      </c>
      <c r="T42" s="46">
        <v>31.819858312625151</v>
      </c>
      <c r="U42" s="46">
        <v>33.403534354270221</v>
      </c>
      <c r="V42" s="46">
        <v>35.134625991114483</v>
      </c>
      <c r="Y42" s="47" t="s">
        <v>5</v>
      </c>
      <c r="Z42" s="26"/>
      <c r="AA42" s="19"/>
      <c r="AB42" s="19"/>
      <c r="AC42" s="19"/>
      <c r="AD42" s="19"/>
      <c r="AE42" s="19"/>
      <c r="AF42" s="19"/>
      <c r="AG42" s="19"/>
      <c r="AH42" s="19"/>
      <c r="AI42" s="19"/>
      <c r="AJ42" s="19">
        <f t="shared" si="44"/>
        <v>-0.64021491261206187</v>
      </c>
      <c r="AK42" s="19">
        <f t="shared" si="44"/>
        <v>0.63335869971796055</v>
      </c>
      <c r="AL42" s="19">
        <f t="shared" si="44"/>
        <v>0.57682500183087138</v>
      </c>
      <c r="AM42" s="19">
        <f t="shared" si="44"/>
        <v>5.3807630259145034E-2</v>
      </c>
      <c r="AN42" s="20">
        <f t="shared" si="44"/>
        <v>2.3839490664887109E-2</v>
      </c>
      <c r="AO42" s="20">
        <f t="shared" si="44"/>
        <v>5.7413535991368114E-2</v>
      </c>
      <c r="AP42" s="20">
        <f t="shared" si="44"/>
        <v>5.7017312271623988E-2</v>
      </c>
      <c r="AQ42" s="20">
        <f t="shared" si="44"/>
        <v>4.9770053219146959E-2</v>
      </c>
      <c r="AR42" s="20">
        <f t="shared" si="45"/>
        <v>5.1823607001723282E-2</v>
      </c>
      <c r="AS42" s="19"/>
      <c r="AU42" s="47" t="s">
        <v>5</v>
      </c>
      <c r="AV42" s="21">
        <f t="shared" si="46"/>
        <v>35.978508738793806</v>
      </c>
      <c r="AW42" s="21">
        <f t="shared" si="46"/>
        <v>58.765810251387535</v>
      </c>
      <c r="AX42" s="21">
        <f t="shared" si="46"/>
        <v>92.6633988572368</v>
      </c>
      <c r="AY42" s="21">
        <f t="shared" si="46"/>
        <v>97.649396761502672</v>
      </c>
      <c r="AZ42" s="22">
        <f t="shared" si="46"/>
        <v>99.977308644030373</v>
      </c>
      <c r="BA42" s="22">
        <f t="shared" si="46"/>
        <v>105.71735945218452</v>
      </c>
      <c r="BB42" s="22">
        <f t="shared" si="46"/>
        <v>111.74507914860125</v>
      </c>
      <c r="BC42" s="22">
        <f t="shared" si="46"/>
        <v>117.30663768480494</v>
      </c>
      <c r="BD42" s="22">
        <f t="shared" si="46"/>
        <v>123.38589077487579</v>
      </c>
      <c r="BE42" s="38"/>
      <c r="BF42" s="38"/>
      <c r="BH42" s="16"/>
      <c r="BI42" s="16"/>
      <c r="BK42" s="23"/>
    </row>
    <row r="43" spans="2:63" ht="13.25" customHeight="1" x14ac:dyDescent="0.15">
      <c r="B43" s="47" t="s">
        <v>6</v>
      </c>
      <c r="C43" s="24"/>
      <c r="D43" s="24"/>
      <c r="E43" s="44"/>
      <c r="F43" s="44"/>
      <c r="G43" s="44"/>
      <c r="H43" s="44"/>
      <c r="I43" s="44"/>
      <c r="J43" s="44"/>
      <c r="K43" s="44"/>
      <c r="L43" s="44"/>
      <c r="M43" s="45">
        <v>88.238435627958566</v>
      </c>
      <c r="N43" s="45">
        <v>52.710553893011948</v>
      </c>
      <c r="O43" s="45">
        <v>83.120422256715941</v>
      </c>
      <c r="P43" s="45">
        <v>98.533748085927527</v>
      </c>
      <c r="Q43" s="45">
        <v>102.01430013249761</v>
      </c>
      <c r="R43" s="46">
        <v>101.46253562765499</v>
      </c>
      <c r="S43" s="46">
        <v>104.74178438661593</v>
      </c>
      <c r="T43" s="46">
        <v>110.11216715313989</v>
      </c>
      <c r="U43" s="46">
        <v>114.96788558290717</v>
      </c>
      <c r="V43" s="46">
        <v>120.27632963288445</v>
      </c>
      <c r="Y43" s="47" t="s">
        <v>6</v>
      </c>
      <c r="Z43" s="26"/>
      <c r="AA43" s="19"/>
      <c r="AB43" s="19"/>
      <c r="AC43" s="19"/>
      <c r="AD43" s="19"/>
      <c r="AE43" s="19"/>
      <c r="AF43" s="19"/>
      <c r="AG43" s="19"/>
      <c r="AH43" s="19"/>
      <c r="AI43" s="19"/>
      <c r="AJ43" s="19">
        <f t="shared" si="45"/>
        <v>-0.40263499100033362</v>
      </c>
      <c r="AK43" s="19">
        <f t="shared" si="45"/>
        <v>0.57692181390140074</v>
      </c>
      <c r="AL43" s="19">
        <f t="shared" si="45"/>
        <v>0.18543368056538267</v>
      </c>
      <c r="AM43" s="19">
        <f t="shared" si="45"/>
        <v>3.532345124570746E-2</v>
      </c>
      <c r="AN43" s="20">
        <f t="shared" si="45"/>
        <v>-5.4086976446046098E-3</v>
      </c>
      <c r="AO43" s="20">
        <f t="shared" si="45"/>
        <v>3.2319799014239647E-2</v>
      </c>
      <c r="AP43" s="20">
        <f t="shared" si="45"/>
        <v>5.1272591907553844E-2</v>
      </c>
      <c r="AQ43" s="20">
        <f t="shared" si="45"/>
        <v>4.4097928097392991E-2</v>
      </c>
      <c r="AR43" s="20">
        <f t="shared" si="45"/>
        <v>4.6173277198780838E-2</v>
      </c>
      <c r="AS43" s="19"/>
      <c r="AU43" s="47" t="s">
        <v>6</v>
      </c>
      <c r="AV43" s="21">
        <f t="shared" si="46"/>
        <v>59.736500899966636</v>
      </c>
      <c r="AW43" s="21">
        <f t="shared" si="46"/>
        <v>94.199791355298032</v>
      </c>
      <c r="AX43" s="21">
        <f t="shared" si="46"/>
        <v>111.66760537480208</v>
      </c>
      <c r="AY43" s="21">
        <f t="shared" si="46"/>
        <v>115.61209058898379</v>
      </c>
      <c r="AZ43" s="22">
        <f t="shared" si="46"/>
        <v>114.98677974692734</v>
      </c>
      <c r="BA43" s="22">
        <f t="shared" si="46"/>
        <v>118.70312935764268</v>
      </c>
      <c r="BB43" s="22">
        <f t="shared" si="46"/>
        <v>124.78934646734669</v>
      </c>
      <c r="BC43" s="22">
        <f t="shared" si="46"/>
        <v>130.29229809518441</v>
      </c>
      <c r="BD43" s="22">
        <f t="shared" si="46"/>
        <v>136.30832049199952</v>
      </c>
      <c r="BE43" s="38"/>
      <c r="BF43" s="38"/>
      <c r="BH43" s="16"/>
      <c r="BI43" s="16"/>
      <c r="BK43" s="23"/>
    </row>
    <row r="44" spans="2:63" x14ac:dyDescent="0.15">
      <c r="B44" s="43" t="s">
        <v>17</v>
      </c>
      <c r="C44" s="48"/>
      <c r="D44" s="48"/>
      <c r="E44" s="44">
        <f>E134/1000</f>
        <v>0</v>
      </c>
      <c r="F44" s="44">
        <f t="shared" ref="F44:L44" si="47">F134/1000</f>
        <v>19.273774155965707</v>
      </c>
      <c r="G44" s="44">
        <f t="shared" si="47"/>
        <v>21.954347128322194</v>
      </c>
      <c r="H44" s="44">
        <f t="shared" si="47"/>
        <v>23.208547872690847</v>
      </c>
      <c r="I44" s="44">
        <f t="shared" si="47"/>
        <v>25.555198840576544</v>
      </c>
      <c r="J44" s="44">
        <f t="shared" si="47"/>
        <v>26.436199949063152</v>
      </c>
      <c r="K44" s="44">
        <f t="shared" si="47"/>
        <v>26.945411053769643</v>
      </c>
      <c r="L44" s="44">
        <f t="shared" si="47"/>
        <v>28.574089233505322</v>
      </c>
      <c r="M44" s="49">
        <v>28.136815999999996</v>
      </c>
      <c r="N44" s="49">
        <v>5.299958842175247</v>
      </c>
      <c r="O44" s="49">
        <v>5.1738518324297704</v>
      </c>
      <c r="P44" s="49">
        <v>17.585996949775105</v>
      </c>
      <c r="Q44" s="49">
        <v>22.548739418977213</v>
      </c>
      <c r="R44" s="50">
        <v>26.494723735639621</v>
      </c>
      <c r="S44" s="50">
        <v>31.292537555232038</v>
      </c>
      <c r="T44" s="50">
        <v>34.957063511789116</v>
      </c>
      <c r="U44" s="50">
        <v>37.581823685938581</v>
      </c>
      <c r="V44" s="50">
        <v>39.829506958884636</v>
      </c>
      <c r="Y44" s="43" t="s">
        <v>17</v>
      </c>
      <c r="Z44" s="51"/>
      <c r="AA44" s="19"/>
      <c r="AB44" s="19" t="e">
        <f t="shared" ref="AB44:AI44" si="48">F44/E44-1</f>
        <v>#DIV/0!</v>
      </c>
      <c r="AC44" s="19">
        <f t="shared" si="48"/>
        <v>0.13907877879365849</v>
      </c>
      <c r="AD44" s="19">
        <f t="shared" si="48"/>
        <v>5.7127672120601103E-2</v>
      </c>
      <c r="AE44" s="19">
        <f t="shared" si="48"/>
        <v>0.10111149481467407</v>
      </c>
      <c r="AF44" s="19">
        <f t="shared" si="48"/>
        <v>3.4474437627452614E-2</v>
      </c>
      <c r="AG44" s="19">
        <f t="shared" si="48"/>
        <v>1.9261887324488081E-2</v>
      </c>
      <c r="AH44" s="19">
        <f t="shared" si="48"/>
        <v>6.0443619749783961E-2</v>
      </c>
      <c r="AI44" s="19">
        <f t="shared" si="48"/>
        <v>-1.5303138095914881E-2</v>
      </c>
      <c r="AJ44" s="11">
        <f t="shared" si="45"/>
        <v>-0.8116361552005299</v>
      </c>
      <c r="AK44" s="11">
        <f t="shared" si="45"/>
        <v>-2.3793960198702058E-2</v>
      </c>
      <c r="AL44" s="11">
        <f t="shared" si="45"/>
        <v>2.3990144131198052</v>
      </c>
      <c r="AM44" s="11">
        <f t="shared" si="45"/>
        <v>0.28219852894183362</v>
      </c>
      <c r="AN44" s="12">
        <f t="shared" si="45"/>
        <v>0.17499800070160165</v>
      </c>
      <c r="AO44" s="12">
        <f t="shared" si="45"/>
        <v>0.18108563302883551</v>
      </c>
      <c r="AP44" s="12">
        <f t="shared" si="45"/>
        <v>0.11710542649630473</v>
      </c>
      <c r="AQ44" s="12">
        <f t="shared" si="45"/>
        <v>7.5085259185579956E-2</v>
      </c>
      <c r="AR44" s="12">
        <f t="shared" si="45"/>
        <v>5.9807722257689155E-2</v>
      </c>
      <c r="AS44" s="11"/>
      <c r="AU44" s="43" t="s">
        <v>17</v>
      </c>
      <c r="AV44" s="13">
        <f t="shared" si="46"/>
        <v>18.836384479947011</v>
      </c>
      <c r="AW44" s="13">
        <f t="shared" si="46"/>
        <v>18.388192297343707</v>
      </c>
      <c r="AX44" s="13">
        <f t="shared" si="46"/>
        <v>62.501730649889829</v>
      </c>
      <c r="AY44" s="13">
        <f t="shared" si="46"/>
        <v>80.139627095607452</v>
      </c>
      <c r="AZ44" s="14">
        <f t="shared" si="46"/>
        <v>94.163901614310689</v>
      </c>
      <c r="BA44" s="14">
        <f t="shared" si="46"/>
        <v>111.21563134660312</v>
      </c>
      <c r="BB44" s="14">
        <f t="shared" si="46"/>
        <v>124.23958528850287</v>
      </c>
      <c r="BC44" s="14">
        <f t="shared" si="46"/>
        <v>133.56814675099906</v>
      </c>
      <c r="BD44" s="14">
        <f t="shared" si="46"/>
        <v>141.55655337435707</v>
      </c>
      <c r="BE44" s="38"/>
      <c r="BF44" s="38"/>
      <c r="BH44" s="16"/>
      <c r="BI44" s="16"/>
      <c r="BK44" s="23"/>
    </row>
    <row r="45" spans="2:63" x14ac:dyDescent="0.15">
      <c r="B45" s="47" t="s">
        <v>5</v>
      </c>
      <c r="C45" s="48"/>
      <c r="D45" s="48"/>
      <c r="E45" s="44"/>
      <c r="F45" s="44"/>
      <c r="G45" s="44"/>
      <c r="H45" s="44"/>
      <c r="I45" s="44"/>
      <c r="J45" s="44"/>
      <c r="K45" s="44"/>
      <c r="L45" s="44"/>
      <c r="M45" s="45">
        <v>6.5425467671709967</v>
      </c>
      <c r="N45" s="45">
        <v>1.400225419671943</v>
      </c>
      <c r="O45" s="45">
        <v>0.77229638497572906</v>
      </c>
      <c r="P45" s="45">
        <v>2.9103122732302111</v>
      </c>
      <c r="Q45" s="45">
        <v>4.0809312334060124</v>
      </c>
      <c r="R45" s="46">
        <v>5.9825086195074277</v>
      </c>
      <c r="S45" s="46">
        <v>7.3176034446032396</v>
      </c>
      <c r="T45" s="46">
        <v>7.9638077449350995</v>
      </c>
      <c r="U45" s="46">
        <v>9.0125040982786757</v>
      </c>
      <c r="V45" s="46">
        <v>9.4679550779201342</v>
      </c>
      <c r="Y45" s="47" t="s">
        <v>5</v>
      </c>
      <c r="Z45" s="51"/>
      <c r="AA45" s="19"/>
      <c r="AB45" s="19"/>
      <c r="AC45" s="19"/>
      <c r="AD45" s="19"/>
      <c r="AE45" s="19"/>
      <c r="AF45" s="19"/>
      <c r="AG45" s="19"/>
      <c r="AH45" s="19"/>
      <c r="AI45" s="19"/>
      <c r="AJ45" s="19">
        <f t="shared" si="45"/>
        <v>-0.78598159562298364</v>
      </c>
      <c r="AK45" s="19">
        <f t="shared" si="45"/>
        <v>-0.44844853255365891</v>
      </c>
      <c r="AL45" s="19">
        <f t="shared" si="45"/>
        <v>2.768387797544428</v>
      </c>
      <c r="AM45" s="19">
        <f t="shared" si="45"/>
        <v>0.40223139315442213</v>
      </c>
      <c r="AN45" s="20">
        <f t="shared" si="45"/>
        <v>0.4659665349259825</v>
      </c>
      <c r="AO45" s="20">
        <f t="shared" si="45"/>
        <v>0.22316638554308299</v>
      </c>
      <c r="AP45" s="20">
        <f t="shared" si="45"/>
        <v>8.8308187950310035E-2</v>
      </c>
      <c r="AQ45" s="20">
        <f t="shared" si="45"/>
        <v>0.13168278126886435</v>
      </c>
      <c r="AR45" s="20">
        <f t="shared" si="45"/>
        <v>5.0535453263033325E-2</v>
      </c>
      <c r="AS45" s="19"/>
      <c r="AU45" s="47" t="s">
        <v>5</v>
      </c>
      <c r="AV45" s="21">
        <f t="shared" si="46"/>
        <v>21.40184043770163</v>
      </c>
      <c r="AW45" s="21">
        <f t="shared" si="46"/>
        <v>11.804216499466778</v>
      </c>
      <c r="AX45" s="21">
        <f t="shared" si="46"/>
        <v>44.4828654161632</v>
      </c>
      <c r="AY45" s="21">
        <f t="shared" si="46"/>
        <v>62.375270344007191</v>
      </c>
      <c r="AZ45" s="22">
        <f t="shared" si="46"/>
        <v>91.44005893127563</v>
      </c>
      <c r="BA45" s="22">
        <f t="shared" si="46"/>
        <v>111.84640637681491</v>
      </c>
      <c r="BB45" s="22">
        <f t="shared" si="46"/>
        <v>121.72335985270546</v>
      </c>
      <c r="BC45" s="22">
        <f t="shared" si="46"/>
        <v>137.75223042350052</v>
      </c>
      <c r="BD45" s="22">
        <f t="shared" si="46"/>
        <v>144.71360182594591</v>
      </c>
      <c r="BE45" s="38"/>
      <c r="BF45" s="38"/>
      <c r="BH45" s="16"/>
      <c r="BI45" s="16"/>
      <c r="BK45" s="23"/>
    </row>
    <row r="46" spans="2:63" x14ac:dyDescent="0.15">
      <c r="B46" s="47" t="s">
        <v>6</v>
      </c>
      <c r="C46" s="48"/>
      <c r="D46" s="48"/>
      <c r="E46" s="44"/>
      <c r="F46" s="44"/>
      <c r="G46" s="44"/>
      <c r="H46" s="44"/>
      <c r="I46" s="44"/>
      <c r="J46" s="44"/>
      <c r="K46" s="44"/>
      <c r="L46" s="44"/>
      <c r="M46" s="45">
        <v>21.594269232828999</v>
      </c>
      <c r="N46" s="45">
        <v>3.8997334225033038</v>
      </c>
      <c r="O46" s="45">
        <v>4.401555447454041</v>
      </c>
      <c r="P46" s="45">
        <v>14.675684676544893</v>
      </c>
      <c r="Q46" s="45">
        <v>18.467808185571201</v>
      </c>
      <c r="R46" s="46">
        <v>20.512215116132193</v>
      </c>
      <c r="S46" s="46">
        <v>23.974934110628798</v>
      </c>
      <c r="T46" s="46">
        <v>26.993255766854016</v>
      </c>
      <c r="U46" s="46">
        <v>28.569319587659905</v>
      </c>
      <c r="V46" s="46">
        <v>30.361551880964502</v>
      </c>
      <c r="Y46" s="47" t="s">
        <v>6</v>
      </c>
      <c r="Z46" s="51"/>
      <c r="AA46" s="19"/>
      <c r="AB46" s="19"/>
      <c r="AC46" s="19"/>
      <c r="AD46" s="19"/>
      <c r="AE46" s="19"/>
      <c r="AF46" s="19"/>
      <c r="AG46" s="19"/>
      <c r="AH46" s="19"/>
      <c r="AI46" s="19"/>
      <c r="AJ46" s="19">
        <f t="shared" si="45"/>
        <v>-0.81940887276821217</v>
      </c>
      <c r="AK46" s="19">
        <f t="shared" si="45"/>
        <v>0.1286811098561218</v>
      </c>
      <c r="AL46" s="19">
        <f t="shared" si="45"/>
        <v>2.3342042038874329</v>
      </c>
      <c r="AM46" s="19">
        <f t="shared" si="45"/>
        <v>0.25839499775346009</v>
      </c>
      <c r="AN46" s="20">
        <f t="shared" si="45"/>
        <v>0.11070111352782375</v>
      </c>
      <c r="AO46" s="20">
        <f t="shared" si="45"/>
        <v>0.16881253316095002</v>
      </c>
      <c r="AP46" s="20">
        <f t="shared" si="45"/>
        <v>0.12589488848217978</v>
      </c>
      <c r="AQ46" s="20">
        <f t="shared" si="45"/>
        <v>5.8387318462754356E-2</v>
      </c>
      <c r="AR46" s="20">
        <f t="shared" si="45"/>
        <v>6.2732760848764668E-2</v>
      </c>
      <c r="AS46" s="19"/>
      <c r="AU46" s="47" t="s">
        <v>6</v>
      </c>
      <c r="AV46" s="21">
        <f t="shared" si="46"/>
        <v>18.059112723178789</v>
      </c>
      <c r="AW46" s="21">
        <f t="shared" si="46"/>
        <v>20.382979391414239</v>
      </c>
      <c r="AX46" s="21">
        <f t="shared" si="46"/>
        <v>67.961015574604261</v>
      </c>
      <c r="AY46" s="21">
        <f t="shared" si="46"/>
        <v>85.521802041327007</v>
      </c>
      <c r="AZ46" s="22">
        <f t="shared" si="46"/>
        <v>94.98916075820803</v>
      </c>
      <c r="BA46" s="22">
        <f t="shared" si="46"/>
        <v>111.02452160863382</v>
      </c>
      <c r="BB46" s="22">
        <f t="shared" si="46"/>
        <v>125.00194137534014</v>
      </c>
      <c r="BC46" s="22">
        <f t="shared" si="46"/>
        <v>132.30046953488468</v>
      </c>
      <c r="BD46" s="22">
        <f t="shared" si="46"/>
        <v>140.60004325039588</v>
      </c>
      <c r="BE46" s="38"/>
      <c r="BF46" s="38"/>
      <c r="BH46" s="16"/>
      <c r="BI46" s="16"/>
      <c r="BK46" s="23"/>
    </row>
    <row r="47" spans="2:63" ht="4.25" customHeight="1" x14ac:dyDescent="0.15"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  <c r="R47" s="53"/>
      <c r="S47" s="53"/>
      <c r="T47" s="53"/>
      <c r="U47" s="53"/>
      <c r="V47" s="53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3"/>
      <c r="AN47" s="53"/>
      <c r="AO47" s="53"/>
      <c r="AP47" s="53"/>
      <c r="AQ47" s="53"/>
      <c r="AR47" s="53"/>
      <c r="AX47" s="52"/>
      <c r="AY47" s="53"/>
      <c r="AZ47" s="53"/>
      <c r="BA47" s="53"/>
      <c r="BB47" s="53"/>
      <c r="BC47" s="53"/>
      <c r="BD47" s="53"/>
      <c r="BK47" s="23"/>
    </row>
    <row r="48" spans="2:63" x14ac:dyDescent="0.15">
      <c r="B48" s="54" t="s">
        <v>67</v>
      </c>
      <c r="C48" s="54"/>
      <c r="D48" s="54"/>
      <c r="E48" s="55"/>
      <c r="Y48" s="54"/>
      <c r="Z48" s="54"/>
      <c r="AA48" s="55"/>
      <c r="AU48" s="54"/>
      <c r="AV48" s="54"/>
      <c r="AW48" s="54"/>
      <c r="AX48" s="55"/>
    </row>
    <row r="50" spans="2:56" x14ac:dyDescent="0.15">
      <c r="K50" s="2" t="s">
        <v>22</v>
      </c>
    </row>
    <row r="51" spans="2:56" ht="16" x14ac:dyDescent="0.2">
      <c r="B51" s="103" t="s">
        <v>23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"/>
      <c r="U51" s="1"/>
      <c r="V51" s="1"/>
      <c r="Y51" s="103" t="s">
        <v>24</v>
      </c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"/>
      <c r="AQ51" s="1"/>
      <c r="AR51" s="1"/>
      <c r="AS51" s="1"/>
      <c r="AU51" s="4" t="s">
        <v>25</v>
      </c>
      <c r="AV51" s="4"/>
      <c r="AW51" s="4"/>
      <c r="AX51" s="4"/>
      <c r="AY51" s="4"/>
      <c r="AZ51" s="4"/>
      <c r="BA51" s="4"/>
      <c r="BB51" s="1"/>
      <c r="BC51" s="1"/>
      <c r="BD51" s="1"/>
    </row>
    <row r="52" spans="2:56" ht="16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R52" s="3" t="s">
        <v>3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3"/>
      <c r="AN52" s="3" t="s">
        <v>3</v>
      </c>
      <c r="AV52" s="4"/>
      <c r="AW52" s="4"/>
      <c r="AX52" s="4"/>
      <c r="AZ52" s="3" t="s">
        <v>3</v>
      </c>
      <c r="BA52" s="4"/>
      <c r="BB52" s="4"/>
      <c r="BC52" s="4"/>
      <c r="BD52" s="4"/>
    </row>
    <row r="53" spans="2:56" ht="4.25" customHeight="1" x14ac:dyDescent="0.2">
      <c r="B53" s="4"/>
      <c r="Y53" s="4" t="s">
        <v>22</v>
      </c>
      <c r="AU53" s="4" t="s">
        <v>22</v>
      </c>
    </row>
    <row r="54" spans="2:56" x14ac:dyDescent="0.15">
      <c r="B54" s="56"/>
      <c r="C54" s="5">
        <v>2009</v>
      </c>
      <c r="D54" s="5">
        <f>C54+1</f>
        <v>2010</v>
      </c>
      <c r="E54" s="5">
        <f t="shared" ref="E54:Q54" si="49">D54+1</f>
        <v>2011</v>
      </c>
      <c r="F54" s="5">
        <f t="shared" si="49"/>
        <v>2012</v>
      </c>
      <c r="G54" s="5">
        <f t="shared" si="49"/>
        <v>2013</v>
      </c>
      <c r="H54" s="5">
        <f t="shared" si="49"/>
        <v>2014</v>
      </c>
      <c r="I54" s="5">
        <f t="shared" si="49"/>
        <v>2015</v>
      </c>
      <c r="J54" s="5">
        <f t="shared" si="49"/>
        <v>2016</v>
      </c>
      <c r="K54" s="5">
        <f t="shared" si="49"/>
        <v>2017</v>
      </c>
      <c r="L54" s="5">
        <f t="shared" si="49"/>
        <v>2018</v>
      </c>
      <c r="M54" s="5">
        <f t="shared" si="49"/>
        <v>2019</v>
      </c>
      <c r="N54" s="5">
        <f t="shared" si="49"/>
        <v>2020</v>
      </c>
      <c r="O54" s="5">
        <f t="shared" si="49"/>
        <v>2021</v>
      </c>
      <c r="P54" s="5">
        <f t="shared" si="49"/>
        <v>2022</v>
      </c>
      <c r="Q54" s="5">
        <f t="shared" si="49"/>
        <v>2023</v>
      </c>
      <c r="R54" s="6">
        <f>Q54+1</f>
        <v>2024</v>
      </c>
      <c r="S54" s="6">
        <f>R54+1</f>
        <v>2025</v>
      </c>
      <c r="T54" s="6">
        <f>S54+1</f>
        <v>2026</v>
      </c>
      <c r="U54" s="6">
        <f>T54+1</f>
        <v>2027</v>
      </c>
      <c r="V54" s="6">
        <f>U54+1</f>
        <v>2028</v>
      </c>
      <c r="Y54" s="56"/>
      <c r="Z54" s="5">
        <v>2010</v>
      </c>
      <c r="AA54" s="5">
        <f t="shared" ref="AA54:AM54" si="50">Z54+1</f>
        <v>2011</v>
      </c>
      <c r="AB54" s="5">
        <f t="shared" si="50"/>
        <v>2012</v>
      </c>
      <c r="AC54" s="5">
        <f t="shared" si="50"/>
        <v>2013</v>
      </c>
      <c r="AD54" s="5">
        <f t="shared" si="50"/>
        <v>2014</v>
      </c>
      <c r="AE54" s="5">
        <f t="shared" si="50"/>
        <v>2015</v>
      </c>
      <c r="AF54" s="5">
        <f t="shared" si="50"/>
        <v>2016</v>
      </c>
      <c r="AG54" s="5">
        <f t="shared" si="50"/>
        <v>2017</v>
      </c>
      <c r="AH54" s="5">
        <f t="shared" si="50"/>
        <v>2018</v>
      </c>
      <c r="AI54" s="5">
        <f t="shared" si="50"/>
        <v>2019</v>
      </c>
      <c r="AJ54" s="5">
        <f t="shared" si="50"/>
        <v>2020</v>
      </c>
      <c r="AK54" s="5">
        <f t="shared" si="50"/>
        <v>2021</v>
      </c>
      <c r="AL54" s="5">
        <f t="shared" si="50"/>
        <v>2022</v>
      </c>
      <c r="AM54" s="5">
        <f t="shared" si="50"/>
        <v>2023</v>
      </c>
      <c r="AN54" s="6">
        <f>AM54+1</f>
        <v>2024</v>
      </c>
      <c r="AO54" s="6">
        <f>AN54+1</f>
        <v>2025</v>
      </c>
      <c r="AP54" s="6">
        <f>AO54+1</f>
        <v>2026</v>
      </c>
      <c r="AQ54" s="6">
        <f>AP54+1</f>
        <v>2027</v>
      </c>
      <c r="AR54" s="6">
        <f>AQ54+1</f>
        <v>2028</v>
      </c>
      <c r="AS54" s="7"/>
      <c r="AU54" s="56"/>
      <c r="AV54" s="5">
        <v>2020</v>
      </c>
      <c r="AW54" s="5">
        <f t="shared" ref="AW54:BD54" si="51">AV54+1</f>
        <v>2021</v>
      </c>
      <c r="AX54" s="5">
        <f t="shared" si="51"/>
        <v>2022</v>
      </c>
      <c r="AY54" s="6">
        <f t="shared" si="51"/>
        <v>2023</v>
      </c>
      <c r="AZ54" s="6">
        <f t="shared" si="51"/>
        <v>2024</v>
      </c>
      <c r="BA54" s="6">
        <f t="shared" si="51"/>
        <v>2025</v>
      </c>
      <c r="BB54" s="6">
        <f t="shared" si="51"/>
        <v>2026</v>
      </c>
      <c r="BC54" s="6">
        <f t="shared" si="51"/>
        <v>2027</v>
      </c>
      <c r="BD54" s="6">
        <f t="shared" si="51"/>
        <v>2028</v>
      </c>
    </row>
    <row r="55" spans="2:56" x14ac:dyDescent="0.15">
      <c r="B55" s="56"/>
      <c r="C55" s="56"/>
      <c r="R55" s="8"/>
      <c r="S55" s="8"/>
      <c r="T55" s="8"/>
      <c r="U55" s="8"/>
      <c r="V55" s="8"/>
      <c r="Y55" s="56"/>
      <c r="AN55" s="8"/>
      <c r="AO55" s="8"/>
      <c r="AP55" s="8"/>
      <c r="AQ55" s="8"/>
      <c r="AR55" s="8"/>
      <c r="AU55" s="56"/>
      <c r="AV55" s="56"/>
      <c r="AY55" s="8"/>
      <c r="AZ55" s="8"/>
      <c r="BA55" s="8"/>
      <c r="BB55" s="8"/>
      <c r="BC55" s="8"/>
      <c r="BD55" s="8"/>
    </row>
    <row r="56" spans="2:56" x14ac:dyDescent="0.15">
      <c r="B56" s="56" t="s">
        <v>8</v>
      </c>
      <c r="C56" s="57">
        <v>138.5390008113207</v>
      </c>
      <c r="D56" s="57">
        <v>155.45300137144113</v>
      </c>
      <c r="E56" s="57">
        <v>164.38100130805603</v>
      </c>
      <c r="F56" s="57">
        <v>172.47999989530774</v>
      </c>
      <c r="G56" s="57">
        <v>184.24402810658535</v>
      </c>
      <c r="H56" s="57">
        <v>191.8076608036597</v>
      </c>
      <c r="I56" s="57">
        <v>202.05743268127219</v>
      </c>
      <c r="J56" s="57">
        <v>206.40285013222072</v>
      </c>
      <c r="K56" s="57">
        <v>210.93095191767392</v>
      </c>
      <c r="L56" s="57">
        <v>216.1728088269584</v>
      </c>
      <c r="M56" s="57">
        <v>220.75544895660056</v>
      </c>
      <c r="N56" s="57">
        <v>120.79141745494412</v>
      </c>
      <c r="O56" s="58">
        <v>183.07177221146821</v>
      </c>
      <c r="P56" s="58">
        <v>209.08732408164042</v>
      </c>
      <c r="Q56" s="58">
        <v>210.00923496176955</v>
      </c>
      <c r="R56" s="59">
        <v>213.13619762012485</v>
      </c>
      <c r="S56" s="59">
        <v>217.25003175801811</v>
      </c>
      <c r="T56" s="59">
        <v>222.95850388048859</v>
      </c>
      <c r="U56" s="59">
        <v>227.90778683060989</v>
      </c>
      <c r="V56" s="59">
        <v>233.58093252833035</v>
      </c>
      <c r="Y56" s="56" t="s">
        <v>8</v>
      </c>
      <c r="Z56" s="60">
        <f t="shared" ref="Z56:AR56" si="52">D56/C56-1</f>
        <v>0.12208836833720182</v>
      </c>
      <c r="AA56" s="60">
        <f t="shared" si="52"/>
        <v>5.7432148995838483E-2</v>
      </c>
      <c r="AB56" s="60">
        <f t="shared" si="52"/>
        <v>4.9269675466168339E-2</v>
      </c>
      <c r="AC56" s="60">
        <f t="shared" si="52"/>
        <v>6.8205172880439147E-2</v>
      </c>
      <c r="AD56" s="60">
        <f t="shared" si="52"/>
        <v>4.1052254310781633E-2</v>
      </c>
      <c r="AE56" s="60">
        <f t="shared" si="52"/>
        <v>5.3437760695619341E-2</v>
      </c>
      <c r="AF56" s="60">
        <f t="shared" si="52"/>
        <v>2.1505853030425515E-2</v>
      </c>
      <c r="AG56" s="60">
        <f t="shared" si="52"/>
        <v>2.1938174703268531E-2</v>
      </c>
      <c r="AH56" s="60">
        <f t="shared" si="52"/>
        <v>2.4851056052363374E-2</v>
      </c>
      <c r="AI56" s="60">
        <f t="shared" si="52"/>
        <v>2.1198966486624338E-2</v>
      </c>
      <c r="AJ56" s="11">
        <f t="shared" si="52"/>
        <v>-0.45282701729056241</v>
      </c>
      <c r="AK56" s="11">
        <f t="shared" si="52"/>
        <v>0.51560248293099975</v>
      </c>
      <c r="AL56" s="11">
        <f t="shared" si="52"/>
        <v>0.14210575205510856</v>
      </c>
      <c r="AM56" s="11">
        <f t="shared" si="52"/>
        <v>4.4092145909770952E-3</v>
      </c>
      <c r="AN56" s="12">
        <f t="shared" si="52"/>
        <v>1.4889643586028622E-2</v>
      </c>
      <c r="AO56" s="12">
        <f t="shared" si="52"/>
        <v>1.9301433467558526E-2</v>
      </c>
      <c r="AP56" s="12">
        <f t="shared" si="52"/>
        <v>2.627604735555944E-2</v>
      </c>
      <c r="AQ56" s="12">
        <f t="shared" si="52"/>
        <v>2.2198224620193274E-2</v>
      </c>
      <c r="AR56" s="12">
        <f t="shared" si="52"/>
        <v>2.4892285501139755E-2</v>
      </c>
      <c r="AS56" s="11"/>
      <c r="AU56" s="56" t="s">
        <v>8</v>
      </c>
      <c r="AV56" s="13">
        <f t="shared" ref="AV56:BD56" si="53">100*N56/$M56</f>
        <v>54.717298270943758</v>
      </c>
      <c r="AW56" s="13">
        <f t="shared" si="53"/>
        <v>82.929673118718441</v>
      </c>
      <c r="AX56" s="13">
        <f t="shared" si="53"/>
        <v>94.714456684938241</v>
      </c>
      <c r="AY56" s="14">
        <f t="shared" si="53"/>
        <v>95.132073049329961</v>
      </c>
      <c r="AZ56" s="14">
        <f t="shared" si="53"/>
        <v>96.548555710634517</v>
      </c>
      <c r="BA56" s="14">
        <f t="shared" si="53"/>
        <v>98.412081235072222</v>
      </c>
      <c r="BB56" s="14">
        <f t="shared" si="53"/>
        <v>100.99796174196413</v>
      </c>
      <c r="BC56" s="14">
        <f t="shared" si="53"/>
        <v>103.23993718289394</v>
      </c>
      <c r="BD56" s="14">
        <f t="shared" si="53"/>
        <v>105.80981517437026</v>
      </c>
    </row>
    <row r="57" spans="2:56" ht="4.25" customHeight="1" x14ac:dyDescent="0.15">
      <c r="B57" s="56"/>
      <c r="C57" s="56"/>
      <c r="R57" s="8"/>
      <c r="S57" s="8"/>
      <c r="T57" s="8"/>
      <c r="U57" s="8"/>
      <c r="V57" s="8"/>
      <c r="Y57" s="56"/>
      <c r="AJ57" s="26"/>
      <c r="AK57" s="26"/>
      <c r="AL57" s="26"/>
      <c r="AM57" s="26"/>
      <c r="AN57" s="27"/>
      <c r="AO57" s="27"/>
      <c r="AP57" s="27"/>
      <c r="AQ57" s="27"/>
      <c r="AR57" s="27"/>
      <c r="AS57" s="26"/>
      <c r="AU57" s="56"/>
      <c r="AV57" s="21"/>
      <c r="AW57" s="21"/>
      <c r="AX57" s="21"/>
      <c r="AY57" s="22"/>
      <c r="AZ57" s="22"/>
      <c r="BA57" s="22"/>
      <c r="BB57" s="22"/>
      <c r="BC57" s="22"/>
      <c r="BD57" s="22"/>
    </row>
    <row r="58" spans="2:56" outlineLevel="1" x14ac:dyDescent="0.15">
      <c r="B58" s="43" t="s">
        <v>26</v>
      </c>
      <c r="C58" s="61"/>
      <c r="M58" s="62">
        <v>126.37304793406194</v>
      </c>
      <c r="N58" s="62">
        <v>84.902830514454521</v>
      </c>
      <c r="O58" s="62">
        <v>101.63178631639249</v>
      </c>
      <c r="P58" s="62">
        <v>117.39064787965428</v>
      </c>
      <c r="Q58" s="62">
        <v>117.43657194530515</v>
      </c>
      <c r="R58" s="63">
        <v>119.08663354976619</v>
      </c>
      <c r="S58" s="63">
        <v>120.88207906358137</v>
      </c>
      <c r="T58" s="63">
        <v>124.04869637395058</v>
      </c>
      <c r="U58" s="63">
        <v>126.83309236432896</v>
      </c>
      <c r="V58" s="63">
        <v>129.79951703500623</v>
      </c>
      <c r="Y58" s="43" t="s">
        <v>26</v>
      </c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11">
        <f t="shared" ref="AJ58:AR58" si="54">N58/M58-1</f>
        <v>-0.32815713554084303</v>
      </c>
      <c r="AK58" s="11">
        <f t="shared" si="54"/>
        <v>0.19703649101651455</v>
      </c>
      <c r="AL58" s="11">
        <f t="shared" si="54"/>
        <v>0.15505839397727872</v>
      </c>
      <c r="AM58" s="11">
        <f t="shared" si="54"/>
        <v>3.9120719137653026E-4</v>
      </c>
      <c r="AN58" s="12">
        <f t="shared" si="54"/>
        <v>1.4050662218150878E-2</v>
      </c>
      <c r="AO58" s="12">
        <f t="shared" si="54"/>
        <v>1.5076801319308997E-2</v>
      </c>
      <c r="AP58" s="12">
        <f t="shared" si="54"/>
        <v>2.6195920312585219E-2</v>
      </c>
      <c r="AQ58" s="12">
        <f t="shared" si="54"/>
        <v>2.2445991548228017E-2</v>
      </c>
      <c r="AR58" s="12">
        <f t="shared" si="54"/>
        <v>2.3388412403887449E-2</v>
      </c>
      <c r="AS58" s="11"/>
      <c r="AU58" s="43" t="s">
        <v>26</v>
      </c>
      <c r="AV58" s="13">
        <f t="shared" ref="AV58:BD58" si="55">100*N58/$M58</f>
        <v>67.184286445915703</v>
      </c>
      <c r="AW58" s="13">
        <f t="shared" si="55"/>
        <v>80.422042498667309</v>
      </c>
      <c r="AX58" s="13">
        <f t="shared" si="55"/>
        <v>92.8921552488831</v>
      </c>
      <c r="AY58" s="14">
        <f t="shared" si="55"/>
        <v>92.928495328038935</v>
      </c>
      <c r="AZ58" s="14">
        <f t="shared" si="55"/>
        <v>94.234202226334205</v>
      </c>
      <c r="BA58" s="14">
        <f t="shared" si="55"/>
        <v>95.654952570784232</v>
      </c>
      <c r="BB58" s="14">
        <f t="shared" si="55"/>
        <v>98.160722085832603</v>
      </c>
      <c r="BC58" s="14">
        <f t="shared" si="55"/>
        <v>100.36403682413916</v>
      </c>
      <c r="BD58" s="14">
        <f t="shared" si="55"/>
        <v>102.71139230790106</v>
      </c>
    </row>
    <row r="59" spans="2:56" ht="4.25" customHeight="1" outlineLevel="1" x14ac:dyDescent="0.15">
      <c r="B59" s="43"/>
      <c r="C59" s="61"/>
      <c r="M59" s="64"/>
      <c r="R59" s="8"/>
      <c r="S59" s="8"/>
      <c r="T59" s="8"/>
      <c r="U59" s="8"/>
      <c r="V59" s="8"/>
      <c r="Y59" s="43"/>
      <c r="AJ59" s="26"/>
      <c r="AK59" s="26"/>
      <c r="AL59" s="26"/>
      <c r="AM59" s="26"/>
      <c r="AN59" s="27"/>
      <c r="AO59" s="27"/>
      <c r="AP59" s="27"/>
      <c r="AQ59" s="27"/>
      <c r="AR59" s="27"/>
      <c r="AS59" s="26"/>
      <c r="AU59" s="43"/>
      <c r="AV59" s="21"/>
      <c r="AW59" s="21"/>
      <c r="AX59" s="21"/>
      <c r="AY59" s="22"/>
      <c r="AZ59" s="22"/>
      <c r="BA59" s="22"/>
      <c r="BB59" s="22"/>
      <c r="BC59" s="22"/>
      <c r="BD59" s="22"/>
    </row>
    <row r="60" spans="2:56" outlineLevel="1" x14ac:dyDescent="0.15">
      <c r="B60" s="43" t="s">
        <v>27</v>
      </c>
      <c r="C60" s="56"/>
      <c r="M60" s="62">
        <v>41.106538462092608</v>
      </c>
      <c r="N60" s="62">
        <v>13.995912046045948</v>
      </c>
      <c r="O60" s="62">
        <v>35.554586404704551</v>
      </c>
      <c r="P60" s="62">
        <v>40.257056236129579</v>
      </c>
      <c r="Q60" s="62">
        <v>40.658114296207337</v>
      </c>
      <c r="R60" s="63">
        <v>41.164940110029804</v>
      </c>
      <c r="S60" s="63">
        <v>42.031903255968409</v>
      </c>
      <c r="T60" s="63">
        <v>43.014856155690794</v>
      </c>
      <c r="U60" s="63">
        <v>43.906021201211203</v>
      </c>
      <c r="V60" s="63">
        <v>44.845188297591569</v>
      </c>
      <c r="Y60" s="43" t="s">
        <v>27</v>
      </c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11">
        <f t="shared" ref="AJ60:AR66" si="56">N60/M60-1</f>
        <v>-0.65952102585936256</v>
      </c>
      <c r="AK60" s="11">
        <f t="shared" si="56"/>
        <v>1.5403550899528016</v>
      </c>
      <c r="AL60" s="11">
        <f t="shared" si="56"/>
        <v>0.13226056908379058</v>
      </c>
      <c r="AM60" s="11">
        <f t="shared" si="56"/>
        <v>9.9624288901138947E-3</v>
      </c>
      <c r="AN60" s="12">
        <f t="shared" si="56"/>
        <v>1.2465551405804964E-2</v>
      </c>
      <c r="AO60" s="12">
        <f t="shared" si="56"/>
        <v>2.1060716804671697E-2</v>
      </c>
      <c r="AP60" s="12">
        <f t="shared" si="56"/>
        <v>2.3385876526607507E-2</v>
      </c>
      <c r="AQ60" s="12">
        <f t="shared" si="56"/>
        <v>2.0717610731856739E-2</v>
      </c>
      <c r="AR60" s="12">
        <f t="shared" si="56"/>
        <v>2.1390394089147335E-2</v>
      </c>
      <c r="AS60" s="11"/>
      <c r="AU60" s="43" t="s">
        <v>27</v>
      </c>
      <c r="AV60" s="13">
        <f t="shared" ref="AV60:BD66" si="57">100*N60/$M60</f>
        <v>34.047897414063748</v>
      </c>
      <c r="AW60" s="13">
        <f t="shared" si="57"/>
        <v>86.493749498007659</v>
      </c>
      <c r="AX60" s="13">
        <f t="shared" si="57"/>
        <v>97.933462028804982</v>
      </c>
      <c r="AY60" s="14">
        <f t="shared" si="57"/>
        <v>98.909117180229615</v>
      </c>
      <c r="AZ60" s="14">
        <f t="shared" si="57"/>
        <v>100.14207386494256</v>
      </c>
      <c r="BA60" s="14">
        <f t="shared" si="57"/>
        <v>102.25113772284462</v>
      </c>
      <c r="BB60" s="14">
        <f t="shared" si="57"/>
        <v>104.6423702043362</v>
      </c>
      <c r="BC60" s="14">
        <f t="shared" si="57"/>
        <v>106.81031009628848</v>
      </c>
      <c r="BD60" s="14">
        <f t="shared" si="57"/>
        <v>109.09502472203211</v>
      </c>
    </row>
    <row r="61" spans="2:56" outlineLevel="1" x14ac:dyDescent="0.15">
      <c r="B61" s="47" t="s">
        <v>28</v>
      </c>
      <c r="C61" s="56"/>
      <c r="M61" s="64">
        <v>12.319846041117485</v>
      </c>
      <c r="N61" s="64">
        <v>3.8948974888331156</v>
      </c>
      <c r="O61" s="64">
        <v>11.37115912789799</v>
      </c>
      <c r="P61" s="64">
        <v>13.127959279458302</v>
      </c>
      <c r="Q61" s="64">
        <v>13.265035242832592</v>
      </c>
      <c r="R61" s="65">
        <v>13.343469645692563</v>
      </c>
      <c r="S61" s="65">
        <v>13.61081578239992</v>
      </c>
      <c r="T61" s="65">
        <v>13.97180223515892</v>
      </c>
      <c r="U61" s="65">
        <v>14.240068951946341</v>
      </c>
      <c r="V61" s="65">
        <v>14.543588399682308</v>
      </c>
      <c r="Y61" s="47" t="s">
        <v>28</v>
      </c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19">
        <f t="shared" si="56"/>
        <v>-0.68385177251128826</v>
      </c>
      <c r="AK61" s="19">
        <f t="shared" si="56"/>
        <v>1.9195015171772107</v>
      </c>
      <c r="AL61" s="19">
        <f t="shared" si="56"/>
        <v>0.15449613639212756</v>
      </c>
      <c r="AM61" s="19">
        <f t="shared" si="56"/>
        <v>1.0441528683652779E-2</v>
      </c>
      <c r="AN61" s="20">
        <f t="shared" si="56"/>
        <v>5.9128680342066531E-3</v>
      </c>
      <c r="AO61" s="20">
        <f t="shared" si="56"/>
        <v>2.0035728622776805E-2</v>
      </c>
      <c r="AP61" s="20">
        <f t="shared" si="56"/>
        <v>2.6522029136988978E-2</v>
      </c>
      <c r="AQ61" s="20">
        <f t="shared" si="56"/>
        <v>1.92005807319795E-2</v>
      </c>
      <c r="AR61" s="20">
        <f t="shared" si="56"/>
        <v>2.1314464751554629E-2</v>
      </c>
      <c r="AS61" s="19"/>
      <c r="AU61" s="47" t="s">
        <v>28</v>
      </c>
      <c r="AV61" s="21">
        <f t="shared" si="57"/>
        <v>31.614822748871177</v>
      </c>
      <c r="AW61" s="21">
        <f t="shared" si="57"/>
        <v>92.299522980618008</v>
      </c>
      <c r="AX61" s="21">
        <f t="shared" si="57"/>
        <v>106.55944267195986</v>
      </c>
      <c r="AY61" s="22">
        <f t="shared" si="57"/>
        <v>107.67208614913318</v>
      </c>
      <c r="AZ61" s="22">
        <f t="shared" si="57"/>
        <v>108.30873698550074</v>
      </c>
      <c r="BA61" s="22">
        <f t="shared" si="57"/>
        <v>110.47878144721797</v>
      </c>
      <c r="BB61" s="22">
        <f t="shared" si="57"/>
        <v>113.40890290778012</v>
      </c>
      <c r="BC61" s="22">
        <f t="shared" si="57"/>
        <v>115.58641970378618</v>
      </c>
      <c r="BD61" s="22">
        <f t="shared" si="57"/>
        <v>118.05008237232092</v>
      </c>
    </row>
    <row r="62" spans="2:56" outlineLevel="1" x14ac:dyDescent="0.15">
      <c r="B62" s="47" t="s">
        <v>29</v>
      </c>
      <c r="C62" s="56"/>
      <c r="M62" s="64">
        <v>4.0578004217356876</v>
      </c>
      <c r="N62" s="64">
        <v>1.3008608783003475</v>
      </c>
      <c r="O62" s="64">
        <v>3.3752100481970744</v>
      </c>
      <c r="P62" s="64">
        <v>3.7744311488132358</v>
      </c>
      <c r="Q62" s="64">
        <v>3.8288747701506827</v>
      </c>
      <c r="R62" s="65">
        <v>3.8710940890767183</v>
      </c>
      <c r="S62" s="65">
        <v>3.9383198946096574</v>
      </c>
      <c r="T62" s="65">
        <v>4.0408520520530411</v>
      </c>
      <c r="U62" s="65">
        <v>4.1307940203253573</v>
      </c>
      <c r="V62" s="65">
        <v>4.234267797436801</v>
      </c>
      <c r="Y62" s="47" t="s">
        <v>29</v>
      </c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19">
        <f t="shared" si="56"/>
        <v>-0.679417235176905</v>
      </c>
      <c r="AK62" s="19">
        <f t="shared" si="56"/>
        <v>1.5945972428711888</v>
      </c>
      <c r="AL62" s="19">
        <f t="shared" si="56"/>
        <v>0.1182803721591823</v>
      </c>
      <c r="AM62" s="19">
        <f t="shared" si="56"/>
        <v>1.4424324935577326E-2</v>
      </c>
      <c r="AN62" s="20">
        <f t="shared" si="56"/>
        <v>1.1026560402332963E-2</v>
      </c>
      <c r="AO62" s="20">
        <f t="shared" si="56"/>
        <v>1.7366099605440777E-2</v>
      </c>
      <c r="AP62" s="20">
        <f t="shared" si="56"/>
        <v>2.6034491912076074E-2</v>
      </c>
      <c r="AQ62" s="20">
        <f t="shared" si="56"/>
        <v>2.2258169097435498E-2</v>
      </c>
      <c r="AR62" s="20">
        <f t="shared" si="56"/>
        <v>2.5049367410310497E-2</v>
      </c>
      <c r="AS62" s="19"/>
      <c r="AU62" s="47" t="s">
        <v>29</v>
      </c>
      <c r="AV62" s="21">
        <f t="shared" si="57"/>
        <v>32.058276482309495</v>
      </c>
      <c r="AW62" s="21">
        <f t="shared" si="57"/>
        <v>83.178315772202495</v>
      </c>
      <c r="AX62" s="21">
        <f t="shared" si="57"/>
        <v>93.016677917312578</v>
      </c>
      <c r="AY62" s="22">
        <f t="shared" si="57"/>
        <v>94.358380704019837</v>
      </c>
      <c r="AZ62" s="22">
        <f t="shared" si="57"/>
        <v>95.398829088319047</v>
      </c>
      <c r="BA62" s="22">
        <f t="shared" si="57"/>
        <v>97.055534656509224</v>
      </c>
      <c r="BB62" s="22">
        <f t="shared" si="57"/>
        <v>99.582326188546332</v>
      </c>
      <c r="BC62" s="22">
        <f t="shared" si="57"/>
        <v>101.79884644396698</v>
      </c>
      <c r="BD62" s="22">
        <f t="shared" si="57"/>
        <v>104.34884315048771</v>
      </c>
    </row>
    <row r="63" spans="2:56" outlineLevel="1" x14ac:dyDescent="0.15">
      <c r="B63" s="47" t="s">
        <v>30</v>
      </c>
      <c r="C63" s="56"/>
      <c r="M63" s="64">
        <v>10.028678540802387</v>
      </c>
      <c r="N63" s="64">
        <v>3.0784771530229094</v>
      </c>
      <c r="O63" s="64">
        <v>7.9074531483701422</v>
      </c>
      <c r="P63" s="64">
        <v>9.0225387652993216</v>
      </c>
      <c r="Q63" s="64">
        <v>9.1110753270368185</v>
      </c>
      <c r="R63" s="65">
        <v>9.2785631162745812</v>
      </c>
      <c r="S63" s="65">
        <v>9.5019234441449765</v>
      </c>
      <c r="T63" s="65">
        <v>9.6789442169166353</v>
      </c>
      <c r="U63" s="65">
        <v>9.931427281479996</v>
      </c>
      <c r="V63" s="65">
        <v>10.136953867487387</v>
      </c>
      <c r="Y63" s="47" t="s">
        <v>30</v>
      </c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19">
        <f t="shared" si="56"/>
        <v>-0.69303262234421936</v>
      </c>
      <c r="AK63" s="19">
        <f t="shared" si="56"/>
        <v>1.568624925673209</v>
      </c>
      <c r="AL63" s="19">
        <f t="shared" si="56"/>
        <v>0.14101703747166905</v>
      </c>
      <c r="AM63" s="19">
        <f t="shared" si="56"/>
        <v>9.8128214287100946E-3</v>
      </c>
      <c r="AN63" s="20">
        <f t="shared" si="56"/>
        <v>1.8382878334980646E-2</v>
      </c>
      <c r="AO63" s="20">
        <f t="shared" si="56"/>
        <v>2.407272818768913E-2</v>
      </c>
      <c r="AP63" s="20">
        <f t="shared" si="56"/>
        <v>1.8629993581008808E-2</v>
      </c>
      <c r="AQ63" s="20">
        <f t="shared" si="56"/>
        <v>2.6085806355002683E-2</v>
      </c>
      <c r="AR63" s="20">
        <f t="shared" si="56"/>
        <v>2.0694566871637399E-2</v>
      </c>
      <c r="AS63" s="19"/>
      <c r="AU63" s="47" t="s">
        <v>30</v>
      </c>
      <c r="AV63" s="21">
        <f t="shared" si="57"/>
        <v>30.69673776557806</v>
      </c>
      <c r="AW63" s="21">
        <f t="shared" si="57"/>
        <v>78.848405761517938</v>
      </c>
      <c r="AX63" s="21">
        <f t="shared" si="57"/>
        <v>89.967374351371276</v>
      </c>
      <c r="AY63" s="22">
        <f t="shared" si="57"/>
        <v>90.850208130291193</v>
      </c>
      <c r="AZ63" s="22">
        <f t="shared" si="57"/>
        <v>92.520296453058009</v>
      </c>
      <c r="BA63" s="22">
        <f t="shared" si="57"/>
        <v>94.747512401416884</v>
      </c>
      <c r="BB63" s="22">
        <f t="shared" si="57"/>
        <v>96.512657949271855</v>
      </c>
      <c r="BC63" s="22">
        <f t="shared" si="57"/>
        <v>99.030268455343176</v>
      </c>
      <c r="BD63" s="22">
        <f t="shared" si="57"/>
        <v>101.07965696820845</v>
      </c>
    </row>
    <row r="64" spans="2:56" outlineLevel="1" x14ac:dyDescent="0.15">
      <c r="B64" s="47" t="s">
        <v>31</v>
      </c>
      <c r="C64" s="56"/>
      <c r="M64" s="64">
        <v>5.1999789111769807</v>
      </c>
      <c r="N64" s="64">
        <v>2.1292246797558114</v>
      </c>
      <c r="O64" s="64">
        <v>4.4957868636630742</v>
      </c>
      <c r="P64" s="64">
        <v>5.0110298439347707</v>
      </c>
      <c r="Q64" s="64">
        <v>5.0043885446437528</v>
      </c>
      <c r="R64" s="65">
        <v>5.0477461701347908</v>
      </c>
      <c r="S64" s="65">
        <v>5.1431679950272766</v>
      </c>
      <c r="T64" s="65">
        <v>5.2456184822809826</v>
      </c>
      <c r="U64" s="65">
        <v>5.3208432830192569</v>
      </c>
      <c r="V64" s="65">
        <v>5.436370729527634</v>
      </c>
      <c r="Y64" s="47" t="s">
        <v>31</v>
      </c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19">
        <f t="shared" si="56"/>
        <v>-0.59053205481676163</v>
      </c>
      <c r="AK64" s="19">
        <f t="shared" si="56"/>
        <v>1.1114666321539493</v>
      </c>
      <c r="AL64" s="19">
        <f t="shared" si="56"/>
        <v>0.11460573997315504</v>
      </c>
      <c r="AM64" s="19">
        <f t="shared" si="56"/>
        <v>-1.3253362078967657E-3</v>
      </c>
      <c r="AN64" s="20">
        <f t="shared" si="56"/>
        <v>8.6639206976533156E-3</v>
      </c>
      <c r="AO64" s="20">
        <f t="shared" si="56"/>
        <v>1.8903847712678834E-2</v>
      </c>
      <c r="AP64" s="20">
        <f t="shared" si="56"/>
        <v>1.9919724059715982E-2</v>
      </c>
      <c r="AQ64" s="20">
        <f t="shared" si="56"/>
        <v>1.4340501695343288E-2</v>
      </c>
      <c r="AR64" s="20">
        <f t="shared" si="56"/>
        <v>2.1712243786068175E-2</v>
      </c>
      <c r="AS64" s="19"/>
      <c r="AU64" s="47" t="s">
        <v>31</v>
      </c>
      <c r="AV64" s="21">
        <f t="shared" si="57"/>
        <v>40.946794518323834</v>
      </c>
      <c r="AW64" s="21">
        <f t="shared" si="57"/>
        <v>86.457790319105015</v>
      </c>
      <c r="AX64" s="21">
        <f t="shared" si="57"/>
        <v>96.366349355069929</v>
      </c>
      <c r="AY64" s="22">
        <f t="shared" si="57"/>
        <v>96.238631543046822</v>
      </c>
      <c r="AZ64" s="22">
        <f t="shared" si="57"/>
        <v>97.072435414786455</v>
      </c>
      <c r="BA64" s="22">
        <f t="shared" si="57"/>
        <v>98.907477950966438</v>
      </c>
      <c r="BB64" s="22">
        <f t="shared" si="57"/>
        <v>100.87768761919213</v>
      </c>
      <c r="BC64" s="22">
        <f t="shared" si="57"/>
        <v>102.32432426951745</v>
      </c>
      <c r="BD64" s="22">
        <f t="shared" si="57"/>
        <v>104.54601494330191</v>
      </c>
    </row>
    <row r="65" spans="2:56" outlineLevel="1" x14ac:dyDescent="0.15">
      <c r="B65" s="47" t="s">
        <v>32</v>
      </c>
      <c r="C65" s="61"/>
      <c r="M65" s="64">
        <v>3.4042087582944642</v>
      </c>
      <c r="N65" s="64">
        <v>1.1147733556289565</v>
      </c>
      <c r="O65" s="64">
        <v>3.0588834527834181</v>
      </c>
      <c r="P65" s="64">
        <v>3.4234178406977578</v>
      </c>
      <c r="Q65" s="64">
        <v>3.4588075497185606</v>
      </c>
      <c r="R65" s="65">
        <v>3.5187793497404121</v>
      </c>
      <c r="S65" s="65">
        <v>3.5891188443008502</v>
      </c>
      <c r="T65" s="65">
        <v>3.6801432860155936</v>
      </c>
      <c r="U65" s="65">
        <v>3.7584463899144529</v>
      </c>
      <c r="V65" s="65">
        <v>3.8416087558273309</v>
      </c>
      <c r="Y65" s="47" t="s">
        <v>32</v>
      </c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19">
        <f t="shared" si="56"/>
        <v>-0.67253084790620576</v>
      </c>
      <c r="AK65" s="19">
        <f t="shared" si="56"/>
        <v>1.7439509899818089</v>
      </c>
      <c r="AL65" s="19">
        <f t="shared" si="56"/>
        <v>0.11917236911482632</v>
      </c>
      <c r="AM65" s="19">
        <f t="shared" si="56"/>
        <v>1.0337537124474938E-2</v>
      </c>
      <c r="AN65" s="20">
        <f t="shared" si="56"/>
        <v>1.7338865825804906E-2</v>
      </c>
      <c r="AO65" s="20">
        <f t="shared" si="56"/>
        <v>1.9989742910599739E-2</v>
      </c>
      <c r="AP65" s="20">
        <f t="shared" si="56"/>
        <v>2.536122253496309E-2</v>
      </c>
      <c r="AQ65" s="20">
        <f t="shared" si="56"/>
        <v>2.1277188906314581E-2</v>
      </c>
      <c r="AR65" s="20">
        <f t="shared" si="56"/>
        <v>2.2126793170720527E-2</v>
      </c>
      <c r="AS65" s="19"/>
      <c r="AU65" s="47" t="s">
        <v>32</v>
      </c>
      <c r="AV65" s="21">
        <f t="shared" si="57"/>
        <v>32.746915209379431</v>
      </c>
      <c r="AW65" s="21">
        <f t="shared" si="57"/>
        <v>89.855930407627042</v>
      </c>
      <c r="AX65" s="21">
        <f t="shared" si="57"/>
        <v>100.5642745133209</v>
      </c>
      <c r="AY65" s="22">
        <f t="shared" si="57"/>
        <v>101.60386143449824</v>
      </c>
      <c r="AZ65" s="22">
        <f t="shared" si="57"/>
        <v>103.36555715529468</v>
      </c>
      <c r="BA65" s="22">
        <f t="shared" si="57"/>
        <v>105.43180806863994</v>
      </c>
      <c r="BB65" s="22">
        <f t="shared" si="57"/>
        <v>108.10568761533223</v>
      </c>
      <c r="BC65" s="22">
        <f t="shared" si="57"/>
        <v>110.40587275257069</v>
      </c>
      <c r="BD65" s="22">
        <f t="shared" si="57"/>
        <v>112.84880066379969</v>
      </c>
    </row>
    <row r="66" spans="2:56" outlineLevel="1" x14ac:dyDescent="0.15">
      <c r="B66" s="47" t="s">
        <v>33</v>
      </c>
      <c r="C66" s="56"/>
      <c r="M66" s="64">
        <v>6.0960257889656049</v>
      </c>
      <c r="N66" s="64">
        <v>2.4776784905048075</v>
      </c>
      <c r="O66" s="64">
        <v>5.3460937637928518</v>
      </c>
      <c r="P66" s="64">
        <v>5.8976793579261848</v>
      </c>
      <c r="Q66" s="64">
        <v>5.989932861824931</v>
      </c>
      <c r="R66" s="65">
        <v>6.1052877391107465</v>
      </c>
      <c r="S66" s="65">
        <v>6.24855729548573</v>
      </c>
      <c r="T66" s="65">
        <v>6.3974958832656172</v>
      </c>
      <c r="U66" s="65">
        <v>6.5244412745258025</v>
      </c>
      <c r="V66" s="65">
        <v>6.6523987476301096</v>
      </c>
      <c r="Y66" s="47" t="s">
        <v>33</v>
      </c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19">
        <f t="shared" si="56"/>
        <v>-0.59355839750716854</v>
      </c>
      <c r="AK66" s="19">
        <f t="shared" si="56"/>
        <v>1.1577027787425429</v>
      </c>
      <c r="AL66" s="19">
        <f t="shared" si="56"/>
        <v>0.10317544332443651</v>
      </c>
      <c r="AM66" s="19">
        <f t="shared" si="56"/>
        <v>1.5642339689892149E-2</v>
      </c>
      <c r="AN66" s="20">
        <f t="shared" si="56"/>
        <v>1.9258125248948321E-2</v>
      </c>
      <c r="AO66" s="20">
        <f t="shared" si="56"/>
        <v>2.3466470786821736E-2</v>
      </c>
      <c r="AP66" s="20">
        <f t="shared" si="56"/>
        <v>2.3835676098783232E-2</v>
      </c>
      <c r="AQ66" s="20">
        <f t="shared" si="56"/>
        <v>1.9842981312773622E-2</v>
      </c>
      <c r="AR66" s="20">
        <f t="shared" si="56"/>
        <v>1.961202005203222E-2</v>
      </c>
      <c r="AS66" s="19"/>
      <c r="AU66" s="47" t="s">
        <v>33</v>
      </c>
      <c r="AV66" s="21">
        <f t="shared" si="57"/>
        <v>40.644160249283146</v>
      </c>
      <c r="AW66" s="21">
        <f t="shared" si="57"/>
        <v>87.698017509535433</v>
      </c>
      <c r="AX66" s="21">
        <f t="shared" si="57"/>
        <v>96.746299344755954</v>
      </c>
      <c r="AY66" s="22">
        <f t="shared" si="57"/>
        <v>98.259637822846614</v>
      </c>
      <c r="AZ66" s="22">
        <f t="shared" si="57"/>
        <v>100.15193423495528</v>
      </c>
      <c r="BA66" s="22">
        <f t="shared" si="57"/>
        <v>102.50214667392355</v>
      </c>
      <c r="BB66" s="22">
        <f t="shared" si="57"/>
        <v>104.94535464147317</v>
      </c>
      <c r="BC66" s="22">
        <f t="shared" si="57"/>
        <v>107.02778335248632</v>
      </c>
      <c r="BD66" s="22">
        <f t="shared" si="57"/>
        <v>109.12681438571985</v>
      </c>
    </row>
    <row r="67" spans="2:56" ht="4.25" customHeight="1" outlineLevel="1" x14ac:dyDescent="0.15">
      <c r="B67" s="47"/>
      <c r="C67" s="56"/>
      <c r="M67" s="64"/>
      <c r="R67" s="8"/>
      <c r="S67" s="8"/>
      <c r="T67" s="8"/>
      <c r="U67" s="8"/>
      <c r="V67" s="8"/>
      <c r="Y67" s="47"/>
      <c r="AJ67" s="26"/>
      <c r="AK67" s="26"/>
      <c r="AL67" s="26"/>
      <c r="AM67" s="26"/>
      <c r="AN67" s="27"/>
      <c r="AO67" s="27"/>
      <c r="AP67" s="27"/>
      <c r="AQ67" s="27"/>
      <c r="AR67" s="27"/>
      <c r="AS67" s="26"/>
      <c r="AU67" s="47"/>
      <c r="AV67" s="21"/>
      <c r="AW67" s="21"/>
      <c r="AX67" s="21"/>
      <c r="AY67" s="22"/>
      <c r="AZ67" s="22"/>
      <c r="BA67" s="22"/>
      <c r="BB67" s="22"/>
      <c r="BC67" s="22"/>
      <c r="BD67" s="22"/>
    </row>
    <row r="68" spans="2:56" outlineLevel="1" x14ac:dyDescent="0.15">
      <c r="B68" s="43" t="s">
        <v>34</v>
      </c>
      <c r="C68" s="56"/>
      <c r="M68" s="62">
        <v>4.5841081760336255</v>
      </c>
      <c r="N68" s="62">
        <v>1.7456203120217715</v>
      </c>
      <c r="O68" s="62">
        <v>4.1527561317277231</v>
      </c>
      <c r="P68" s="62">
        <v>4.6774408860142325</v>
      </c>
      <c r="Q68" s="62">
        <v>4.7259034129640778</v>
      </c>
      <c r="R68" s="63">
        <v>4.8092366477218738</v>
      </c>
      <c r="S68" s="63">
        <v>4.9113475696283881</v>
      </c>
      <c r="T68" s="63">
        <v>4.9983511075551812</v>
      </c>
      <c r="U68" s="63">
        <v>5.0832706770395326</v>
      </c>
      <c r="V68" s="63">
        <v>5.1931084795999958</v>
      </c>
      <c r="Y68" s="43" t="s">
        <v>34</v>
      </c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11">
        <f t="shared" ref="AJ68:AR72" si="58">N68/M68-1</f>
        <v>-0.61920176291909412</v>
      </c>
      <c r="AK68" s="11">
        <f t="shared" si="58"/>
        <v>1.3789572698761825</v>
      </c>
      <c r="AL68" s="11">
        <f t="shared" si="58"/>
        <v>0.12634615124105975</v>
      </c>
      <c r="AM68" s="11">
        <f t="shared" si="58"/>
        <v>1.0360906344054621E-2</v>
      </c>
      <c r="AN68" s="12">
        <f t="shared" si="58"/>
        <v>1.7633291981633992E-2</v>
      </c>
      <c r="AO68" s="12">
        <f t="shared" si="58"/>
        <v>2.1232251474853969E-2</v>
      </c>
      <c r="AP68" s="12">
        <f t="shared" si="58"/>
        <v>1.7714799592849051E-2</v>
      </c>
      <c r="AQ68" s="12">
        <f t="shared" si="58"/>
        <v>1.6989516674007277E-2</v>
      </c>
      <c r="AR68" s="12">
        <f t="shared" si="58"/>
        <v>2.1607702902107118E-2</v>
      </c>
      <c r="AS68" s="11"/>
      <c r="AU68" s="43" t="s">
        <v>34</v>
      </c>
      <c r="AV68" s="13">
        <f t="shared" ref="AV68:BD72" si="59">100*N68/$M68</f>
        <v>38.079823708090586</v>
      </c>
      <c r="AW68" s="13">
        <f t="shared" si="59"/>
        <v>90.590273445965508</v>
      </c>
      <c r="AX68" s="13">
        <f t="shared" si="59"/>
        <v>102.03600583573842</v>
      </c>
      <c r="AY68" s="14">
        <f t="shared" si="59"/>
        <v>103.09319133592392</v>
      </c>
      <c r="AZ68" s="14">
        <f t="shared" si="59"/>
        <v>104.91106368006872</v>
      </c>
      <c r="BA68" s="14">
        <f t="shared" si="59"/>
        <v>107.13856176661837</v>
      </c>
      <c r="BB68" s="14">
        <f t="shared" si="59"/>
        <v>109.03649991698009</v>
      </c>
      <c r="BC68" s="14">
        <f t="shared" si="59"/>
        <v>110.88897735039501</v>
      </c>
      <c r="BD68" s="14">
        <f t="shared" si="59"/>
        <v>113.28503342810083</v>
      </c>
    </row>
    <row r="69" spans="2:56" outlineLevel="1" x14ac:dyDescent="0.15">
      <c r="B69" s="47" t="s">
        <v>35</v>
      </c>
      <c r="C69" s="56"/>
      <c r="M69" s="64">
        <v>1.8405804427255599</v>
      </c>
      <c r="N69" s="64">
        <v>0.69918258736801142</v>
      </c>
      <c r="O69" s="64">
        <v>1.6587186615692167</v>
      </c>
      <c r="P69" s="64">
        <v>1.8769191275247339</v>
      </c>
      <c r="Q69" s="64">
        <v>1.8818979460341716</v>
      </c>
      <c r="R69" s="65">
        <v>1.9183568382802982</v>
      </c>
      <c r="S69" s="65">
        <v>1.9541957502927507</v>
      </c>
      <c r="T69" s="65">
        <v>1.9987553559672493</v>
      </c>
      <c r="U69" s="65">
        <v>2.0418885835112266</v>
      </c>
      <c r="V69" s="65">
        <v>2.0836613925768526</v>
      </c>
      <c r="Y69" s="47" t="s">
        <v>35</v>
      </c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19">
        <f t="shared" si="58"/>
        <v>-0.62012929664043859</v>
      </c>
      <c r="AK69" s="19">
        <f t="shared" si="58"/>
        <v>1.3723683792144525</v>
      </c>
      <c r="AL69" s="19">
        <f t="shared" si="58"/>
        <v>0.13154760419050837</v>
      </c>
      <c r="AM69" s="19">
        <f t="shared" si="58"/>
        <v>2.6526547875314055E-3</v>
      </c>
      <c r="AN69" s="20">
        <f t="shared" si="58"/>
        <v>1.9373469386561926E-2</v>
      </c>
      <c r="AO69" s="20">
        <f t="shared" si="58"/>
        <v>1.8682088387987239E-2</v>
      </c>
      <c r="AP69" s="20">
        <f t="shared" si="58"/>
        <v>2.2802017488689819E-2</v>
      </c>
      <c r="AQ69" s="20">
        <f t="shared" si="58"/>
        <v>2.1580043508178104E-2</v>
      </c>
      <c r="AR69" s="20">
        <f t="shared" si="58"/>
        <v>2.0457927725808345E-2</v>
      </c>
      <c r="AS69" s="19"/>
      <c r="AU69" s="47" t="s">
        <v>35</v>
      </c>
      <c r="AV69" s="21">
        <f t="shared" si="59"/>
        <v>37.98707033595614</v>
      </c>
      <c r="AW69" s="21">
        <f t="shared" si="59"/>
        <v>90.119324484017696</v>
      </c>
      <c r="AX69" s="21">
        <f t="shared" si="59"/>
        <v>101.97430571115726</v>
      </c>
      <c r="AY69" s="22">
        <f t="shared" si="59"/>
        <v>102.24480834140714</v>
      </c>
      <c r="AZ69" s="22">
        <f t="shared" si="59"/>
        <v>104.22564500574427</v>
      </c>
      <c r="BA69" s="22">
        <f t="shared" si="59"/>
        <v>106.17279771803658</v>
      </c>
      <c r="BB69" s="22">
        <f t="shared" si="59"/>
        <v>108.59375170842637</v>
      </c>
      <c r="BC69" s="22">
        <f t="shared" si="59"/>
        <v>110.9372095950105</v>
      </c>
      <c r="BD69" s="22">
        <f t="shared" si="59"/>
        <v>113.20675501100808</v>
      </c>
    </row>
    <row r="70" spans="2:56" outlineLevel="1" x14ac:dyDescent="0.15">
      <c r="B70" s="47" t="s">
        <v>36</v>
      </c>
      <c r="C70" s="56"/>
      <c r="M70" s="64">
        <v>1.3482338492890438</v>
      </c>
      <c r="N70" s="64">
        <v>0.50147086760118587</v>
      </c>
      <c r="O70" s="64">
        <v>1.2348020749189714</v>
      </c>
      <c r="P70" s="64">
        <v>1.4061534722283435</v>
      </c>
      <c r="Q70" s="64">
        <v>1.4348995619953062</v>
      </c>
      <c r="R70" s="65">
        <v>1.4621099630017094</v>
      </c>
      <c r="S70" s="65">
        <v>1.4964628573281518</v>
      </c>
      <c r="T70" s="65">
        <v>1.5236811333404889</v>
      </c>
      <c r="U70" s="65">
        <v>1.5465932368849125</v>
      </c>
      <c r="V70" s="65">
        <v>1.5826205621156209</v>
      </c>
      <c r="Y70" s="47" t="s">
        <v>36</v>
      </c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19">
        <f t="shared" si="58"/>
        <v>-0.62805349541874833</v>
      </c>
      <c r="AK70" s="19">
        <f t="shared" si="58"/>
        <v>1.4623605371648343</v>
      </c>
      <c r="AL70" s="19">
        <f t="shared" si="58"/>
        <v>0.1387683101525532</v>
      </c>
      <c r="AM70" s="19">
        <f t="shared" si="58"/>
        <v>2.0443067086701738E-2</v>
      </c>
      <c r="AN70" s="20">
        <f t="shared" si="58"/>
        <v>1.8963279191865912E-2</v>
      </c>
      <c r="AO70" s="20">
        <f t="shared" si="58"/>
        <v>2.3495424554741406E-2</v>
      </c>
      <c r="AP70" s="20">
        <f t="shared" si="58"/>
        <v>1.8188407336038992E-2</v>
      </c>
      <c r="AQ70" s="20">
        <f t="shared" si="58"/>
        <v>1.5037334940409375E-2</v>
      </c>
      <c r="AR70" s="20">
        <f t="shared" si="58"/>
        <v>2.3294635183633172E-2</v>
      </c>
      <c r="AS70" s="19"/>
      <c r="AU70" s="47" t="s">
        <v>36</v>
      </c>
      <c r="AV70" s="21">
        <f t="shared" si="59"/>
        <v>37.19465045812516</v>
      </c>
      <c r="AW70" s="21">
        <f t="shared" si="59"/>
        <v>91.586639481727332</v>
      </c>
      <c r="AX70" s="21">
        <f t="shared" si="59"/>
        <v>104.29596267515774</v>
      </c>
      <c r="AY70" s="22">
        <f t="shared" si="59"/>
        <v>106.42809203699812</v>
      </c>
      <c r="AZ70" s="22">
        <f t="shared" si="59"/>
        <v>108.44631766015333</v>
      </c>
      <c r="BA70" s="22">
        <f t="shared" si="59"/>
        <v>110.994309934977</v>
      </c>
      <c r="BB70" s="22">
        <f t="shared" si="59"/>
        <v>113.01311965605692</v>
      </c>
      <c r="BC70" s="22">
        <f t="shared" si="59"/>
        <v>114.71253578898559</v>
      </c>
      <c r="BD70" s="22">
        <f t="shared" si="59"/>
        <v>117.38472246117948</v>
      </c>
    </row>
    <row r="71" spans="2:56" outlineLevel="1" x14ac:dyDescent="0.15">
      <c r="B71" s="47" t="s">
        <v>37</v>
      </c>
      <c r="C71" s="56"/>
      <c r="M71" s="64">
        <v>1.022351271254204</v>
      </c>
      <c r="N71" s="64">
        <v>0.37764499545818253</v>
      </c>
      <c r="O71" s="64">
        <v>0.92504638299658093</v>
      </c>
      <c r="P71" s="64">
        <v>1.0209946121459681</v>
      </c>
      <c r="Q71" s="64">
        <v>1.0325936832921863</v>
      </c>
      <c r="R71" s="65">
        <v>1.0504561033041189</v>
      </c>
      <c r="S71" s="65">
        <v>1.0738877312793711</v>
      </c>
      <c r="T71" s="65">
        <v>1.0838647373412709</v>
      </c>
      <c r="U71" s="65">
        <v>1.0965807031599646</v>
      </c>
      <c r="V71" s="65">
        <v>1.1197309625901997</v>
      </c>
      <c r="Y71" s="47" t="s">
        <v>37</v>
      </c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19">
        <f t="shared" si="58"/>
        <v>-0.63061131132072279</v>
      </c>
      <c r="AK71" s="19">
        <f t="shared" si="58"/>
        <v>1.4495131515625062</v>
      </c>
      <c r="AL71" s="19">
        <f t="shared" si="58"/>
        <v>0.10372261425267548</v>
      </c>
      <c r="AM71" s="19">
        <f t="shared" si="58"/>
        <v>1.1360560583016932E-2</v>
      </c>
      <c r="AN71" s="20">
        <f t="shared" si="58"/>
        <v>1.729859508241649E-2</v>
      </c>
      <c r="AO71" s="20">
        <f t="shared" si="58"/>
        <v>2.2306146731453147E-2</v>
      </c>
      <c r="AP71" s="20">
        <f t="shared" si="58"/>
        <v>9.2905485101442142E-3</v>
      </c>
      <c r="AQ71" s="20">
        <f t="shared" si="58"/>
        <v>1.1732059712437959E-2</v>
      </c>
      <c r="AR71" s="20">
        <f t="shared" si="58"/>
        <v>2.1111313890098682E-2</v>
      </c>
      <c r="AS71" s="19"/>
      <c r="AU71" s="47" t="s">
        <v>37</v>
      </c>
      <c r="AV71" s="21">
        <f t="shared" si="59"/>
        <v>36.938868867927731</v>
      </c>
      <c r="AW71" s="21">
        <f t="shared" si="59"/>
        <v>90.482245095831786</v>
      </c>
      <c r="AX71" s="21">
        <f t="shared" si="59"/>
        <v>99.867300100622799</v>
      </c>
      <c r="AY71" s="22">
        <f t="shared" si="59"/>
        <v>101.00184861367826</v>
      </c>
      <c r="AZ71" s="22">
        <f t="shared" si="59"/>
        <v>102.74903869542182</v>
      </c>
      <c r="BA71" s="22">
        <f t="shared" si="59"/>
        <v>105.04097382907766</v>
      </c>
      <c r="BB71" s="22">
        <f t="shared" si="59"/>
        <v>106.01686209198949</v>
      </c>
      <c r="BC71" s="22">
        <f t="shared" si="59"/>
        <v>107.26065824857801</v>
      </c>
      <c r="BD71" s="22">
        <f t="shared" si="59"/>
        <v>109.52507167292235</v>
      </c>
    </row>
    <row r="72" spans="2:56" outlineLevel="1" x14ac:dyDescent="0.15">
      <c r="B72" s="47" t="s">
        <v>38</v>
      </c>
      <c r="C72" s="56"/>
      <c r="M72" s="64">
        <v>0.37294261276481894</v>
      </c>
      <c r="N72" s="64">
        <v>0.16732186159439144</v>
      </c>
      <c r="O72" s="64">
        <v>0.33418901224295344</v>
      </c>
      <c r="P72" s="64">
        <v>0.37337367411518679</v>
      </c>
      <c r="Q72" s="64">
        <v>0.37651222164241349</v>
      </c>
      <c r="R72" s="65">
        <v>0.37831374313574667</v>
      </c>
      <c r="S72" s="65">
        <v>0.38680123072811401</v>
      </c>
      <c r="T72" s="65">
        <v>0.39204988090617182</v>
      </c>
      <c r="U72" s="65">
        <v>0.39820815348342858</v>
      </c>
      <c r="V72" s="65">
        <v>0.40709556231732313</v>
      </c>
      <c r="Y72" s="47" t="s">
        <v>38</v>
      </c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19">
        <f t="shared" si="58"/>
        <v>-0.55134689395253922</v>
      </c>
      <c r="AK72" s="19">
        <f t="shared" si="58"/>
        <v>0.99728241760223946</v>
      </c>
      <c r="AL72" s="19">
        <f t="shared" si="58"/>
        <v>0.11725299287741486</v>
      </c>
      <c r="AM72" s="19">
        <f t="shared" si="58"/>
        <v>8.40591542685587E-3</v>
      </c>
      <c r="AN72" s="20">
        <f t="shared" si="58"/>
        <v>4.7847623258405747E-3</v>
      </c>
      <c r="AO72" s="20">
        <f t="shared" si="58"/>
        <v>2.2435049601996271E-2</v>
      </c>
      <c r="AP72" s="20">
        <f t="shared" si="58"/>
        <v>1.3569373003746055E-2</v>
      </c>
      <c r="AQ72" s="20">
        <f t="shared" si="58"/>
        <v>1.5707880239684613E-2</v>
      </c>
      <c r="AR72" s="20">
        <f t="shared" si="58"/>
        <v>2.2318500402740638E-2</v>
      </c>
      <c r="AS72" s="19"/>
      <c r="AU72" s="47" t="s">
        <v>38</v>
      </c>
      <c r="AV72" s="21">
        <f t="shared" si="59"/>
        <v>44.865310604746085</v>
      </c>
      <c r="AW72" s="21">
        <f t="shared" si="59"/>
        <v>89.608696031122662</v>
      </c>
      <c r="AX72" s="21">
        <f t="shared" si="59"/>
        <v>100.11558382861432</v>
      </c>
      <c r="AY72" s="22">
        <f t="shared" si="59"/>
        <v>100.95714695918794</v>
      </c>
      <c r="AZ72" s="22">
        <f t="shared" si="59"/>
        <v>101.44020291248263</v>
      </c>
      <c r="BA72" s="22">
        <f t="shared" si="59"/>
        <v>103.71601889646072</v>
      </c>
      <c r="BB72" s="22">
        <f t="shared" si="59"/>
        <v>105.1233802433304</v>
      </c>
      <c r="BC72" s="22">
        <f t="shared" si="59"/>
        <v>106.77464571058346</v>
      </c>
      <c r="BD72" s="22">
        <f t="shared" si="59"/>
        <v>109.15769568387761</v>
      </c>
    </row>
    <row r="73" spans="2:56" ht="4.25" customHeight="1" outlineLevel="1" x14ac:dyDescent="0.15">
      <c r="B73" s="47"/>
      <c r="C73" s="56"/>
      <c r="M73" s="64"/>
      <c r="R73" s="8"/>
      <c r="S73" s="8"/>
      <c r="T73" s="8"/>
      <c r="U73" s="8"/>
      <c r="V73" s="8"/>
      <c r="Y73" s="47"/>
      <c r="AJ73" s="26"/>
      <c r="AK73" s="26"/>
      <c r="AL73" s="26"/>
      <c r="AM73" s="26"/>
      <c r="AN73" s="27"/>
      <c r="AO73" s="27"/>
      <c r="AP73" s="27"/>
      <c r="AQ73" s="27"/>
      <c r="AR73" s="27"/>
      <c r="AS73" s="26"/>
      <c r="AU73" s="47"/>
      <c r="AV73" s="21"/>
      <c r="AW73" s="21"/>
      <c r="AX73" s="21"/>
      <c r="AY73" s="22"/>
      <c r="AZ73" s="22"/>
      <c r="BA73" s="22"/>
      <c r="BB73" s="22"/>
      <c r="BC73" s="22"/>
      <c r="BD73" s="22"/>
    </row>
    <row r="74" spans="2:56" outlineLevel="1" x14ac:dyDescent="0.15">
      <c r="B74" s="43" t="s">
        <v>39</v>
      </c>
      <c r="C74" s="56"/>
      <c r="M74" s="62">
        <v>48.691754384412334</v>
      </c>
      <c r="N74" s="62">
        <v>20.147054582421884</v>
      </c>
      <c r="O74" s="62">
        <v>41.732643358643465</v>
      </c>
      <c r="P74" s="62">
        <v>46.76217907984234</v>
      </c>
      <c r="Q74" s="62">
        <v>47.188645307293015</v>
      </c>
      <c r="R74" s="63">
        <v>48.075387312606978</v>
      </c>
      <c r="S74" s="63">
        <v>49.424701868839946</v>
      </c>
      <c r="T74" s="63">
        <v>50.896600243292056</v>
      </c>
      <c r="U74" s="63">
        <v>52.085402588030199</v>
      </c>
      <c r="V74" s="63">
        <v>53.74311871613255</v>
      </c>
      <c r="Y74" s="43" t="s">
        <v>39</v>
      </c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11">
        <f t="shared" ref="AJ74:AR78" si="60">N74/M74-1</f>
        <v>-0.58623272385372194</v>
      </c>
      <c r="AK74" s="11">
        <f t="shared" si="60"/>
        <v>1.0714017122410939</v>
      </c>
      <c r="AL74" s="11">
        <f t="shared" si="60"/>
        <v>0.12051802417536495</v>
      </c>
      <c r="AM74" s="11">
        <f t="shared" si="60"/>
        <v>9.1198963744294481E-3</v>
      </c>
      <c r="AN74" s="12">
        <f t="shared" si="60"/>
        <v>1.8791427461828825E-2</v>
      </c>
      <c r="AO74" s="12">
        <f t="shared" si="60"/>
        <v>2.8066639327503307E-2</v>
      </c>
      <c r="AP74" s="12">
        <f t="shared" si="60"/>
        <v>2.9780622215145325E-2</v>
      </c>
      <c r="AQ74" s="12">
        <f t="shared" si="60"/>
        <v>2.3357205374337831E-2</v>
      </c>
      <c r="AR74" s="12">
        <f t="shared" si="60"/>
        <v>3.1826885187277165E-2</v>
      </c>
      <c r="AS74" s="11"/>
      <c r="AU74" s="43" t="s">
        <v>39</v>
      </c>
      <c r="AV74" s="13">
        <f t="shared" ref="AV74:BD78" si="61">100*N74/$M74</f>
        <v>41.376727614627804</v>
      </c>
      <c r="AW74" s="13">
        <f t="shared" si="61"/>
        <v>85.707824427873376</v>
      </c>
      <c r="AX74" s="13">
        <f t="shared" si="61"/>
        <v>96.037162084289776</v>
      </c>
      <c r="AY74" s="14">
        <f t="shared" si="61"/>
        <v>96.913011050592772</v>
      </c>
      <c r="AZ74" s="14">
        <f t="shared" si="61"/>
        <v>98.734144867857395</v>
      </c>
      <c r="BA74" s="14">
        <f t="shared" si="61"/>
        <v>101.505280501173</v>
      </c>
      <c r="BB74" s="14">
        <f t="shared" si="61"/>
        <v>104.52817091262081</v>
      </c>
      <c r="BC74" s="14">
        <f t="shared" si="61"/>
        <v>106.96965686803077</v>
      </c>
      <c r="BD74" s="14">
        <f t="shared" si="61"/>
        <v>110.37416785569202</v>
      </c>
    </row>
    <row r="75" spans="2:56" outlineLevel="1" x14ac:dyDescent="0.15">
      <c r="B75" s="47" t="s">
        <v>40</v>
      </c>
      <c r="C75" s="56"/>
      <c r="M75" s="64">
        <v>3.8100110846423365</v>
      </c>
      <c r="N75" s="64">
        <v>1.0665162253030525</v>
      </c>
      <c r="O75" s="64">
        <v>3.1974433848049553</v>
      </c>
      <c r="P75" s="64">
        <v>3.5106442881460911</v>
      </c>
      <c r="Q75" s="64">
        <v>3.5332841189855162</v>
      </c>
      <c r="R75" s="65">
        <v>3.5957695353704753</v>
      </c>
      <c r="S75" s="65">
        <v>3.7095404686410816</v>
      </c>
      <c r="T75" s="65">
        <v>3.8042650705282179</v>
      </c>
      <c r="U75" s="65">
        <v>3.8935899109269223</v>
      </c>
      <c r="V75" s="65">
        <v>3.9757652184216554</v>
      </c>
      <c r="Y75" s="47" t="s">
        <v>40</v>
      </c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19">
        <f t="shared" si="60"/>
        <v>-0.72007529594807695</v>
      </c>
      <c r="AK75" s="19">
        <f t="shared" si="60"/>
        <v>1.9980260111808388</v>
      </c>
      <c r="AL75" s="19">
        <f t="shared" si="60"/>
        <v>9.795354151680824E-2</v>
      </c>
      <c r="AM75" s="19">
        <f t="shared" si="60"/>
        <v>6.448910507928618E-3</v>
      </c>
      <c r="AN75" s="20">
        <f t="shared" si="60"/>
        <v>1.76847981313486E-2</v>
      </c>
      <c r="AO75" s="20">
        <f t="shared" si="60"/>
        <v>3.1640218359791028E-2</v>
      </c>
      <c r="AP75" s="20">
        <f t="shared" si="60"/>
        <v>2.5535400594197233E-2</v>
      </c>
      <c r="AQ75" s="20">
        <f t="shared" si="60"/>
        <v>2.3480183095207385E-2</v>
      </c>
      <c r="AR75" s="20">
        <f t="shared" si="60"/>
        <v>2.1105280570025364E-2</v>
      </c>
      <c r="AS75" s="19"/>
      <c r="AU75" s="47" t="s">
        <v>40</v>
      </c>
      <c r="AV75" s="21">
        <f t="shared" si="61"/>
        <v>27.992470405192307</v>
      </c>
      <c r="AW75" s="21">
        <f t="shared" si="61"/>
        <v>83.922154391976363</v>
      </c>
      <c r="AX75" s="21">
        <f t="shared" si="61"/>
        <v>92.142626626390822</v>
      </c>
      <c r="AY75" s="22">
        <f t="shared" si="61"/>
        <v>92.736846179469893</v>
      </c>
      <c r="AZ75" s="22">
        <f t="shared" si="61"/>
        <v>94.376878583491759</v>
      </c>
      <c r="BA75" s="22">
        <f t="shared" si="61"/>
        <v>97.362983629988918</v>
      </c>
      <c r="BB75" s="22">
        <f t="shared" si="61"/>
        <v>99.849186420026967</v>
      </c>
      <c r="BC75" s="22">
        <f t="shared" si="61"/>
        <v>102.19366359907669</v>
      </c>
      <c r="BD75" s="22">
        <f t="shared" si="61"/>
        <v>104.350489541814</v>
      </c>
    </row>
    <row r="76" spans="2:56" outlineLevel="1" x14ac:dyDescent="0.15">
      <c r="B76" s="47" t="s">
        <v>41</v>
      </c>
      <c r="C76" s="56"/>
      <c r="M76" s="64">
        <v>4.7594941502552022</v>
      </c>
      <c r="N76" s="64">
        <v>1.1120475567328698</v>
      </c>
      <c r="O76" s="64">
        <v>3.9102107092304594</v>
      </c>
      <c r="P76" s="64">
        <v>4.4961172875134254</v>
      </c>
      <c r="Q76" s="64">
        <v>4.5098147662149755</v>
      </c>
      <c r="R76" s="65">
        <v>4.5877440376119516</v>
      </c>
      <c r="S76" s="65">
        <v>4.7342870447517624</v>
      </c>
      <c r="T76" s="65">
        <v>4.8637892526600082</v>
      </c>
      <c r="U76" s="65">
        <v>4.9794697346279886</v>
      </c>
      <c r="V76" s="65">
        <v>5.1097610651292023</v>
      </c>
      <c r="Y76" s="47" t="s">
        <v>41</v>
      </c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19">
        <f t="shared" si="60"/>
        <v>-0.76635173368723608</v>
      </c>
      <c r="AK76" s="19">
        <f t="shared" si="60"/>
        <v>2.5162261591747281</v>
      </c>
      <c r="AL76" s="19">
        <f t="shared" si="60"/>
        <v>0.1498401548796009</v>
      </c>
      <c r="AM76" s="19">
        <f t="shared" si="60"/>
        <v>3.0465127632659517E-3</v>
      </c>
      <c r="AN76" s="20">
        <f t="shared" si="60"/>
        <v>1.7279927322243704E-2</v>
      </c>
      <c r="AO76" s="20">
        <f t="shared" si="60"/>
        <v>3.1942280549742907E-2</v>
      </c>
      <c r="AP76" s="20">
        <f t="shared" si="60"/>
        <v>2.7354109855211695E-2</v>
      </c>
      <c r="AQ76" s="20">
        <f t="shared" si="60"/>
        <v>2.3784024339606136E-2</v>
      </c>
      <c r="AR76" s="20">
        <f t="shared" si="60"/>
        <v>2.6165703869058143E-2</v>
      </c>
      <c r="AS76" s="19"/>
      <c r="AU76" s="47" t="s">
        <v>41</v>
      </c>
      <c r="AV76" s="21">
        <f t="shared" si="61"/>
        <v>23.364826631276397</v>
      </c>
      <c r="AW76" s="21">
        <f t="shared" si="61"/>
        <v>82.156014605476415</v>
      </c>
      <c r="AX76" s="21">
        <f t="shared" si="61"/>
        <v>94.466284558251743</v>
      </c>
      <c r="AY76" s="22">
        <f t="shared" si="61"/>
        <v>94.754077299856775</v>
      </c>
      <c r="AZ76" s="22">
        <f t="shared" si="61"/>
        <v>96.391420869084556</v>
      </c>
      <c r="BA76" s="22">
        <f t="shared" si="61"/>
        <v>99.470382677073189</v>
      </c>
      <c r="BB76" s="22">
        <f t="shared" si="61"/>
        <v>102.19130645216181</v>
      </c>
      <c r="BC76" s="22">
        <f t="shared" si="61"/>
        <v>104.62182697211617</v>
      </c>
      <c r="BD76" s="22">
        <f t="shared" si="61"/>
        <v>107.35933071490841</v>
      </c>
    </row>
    <row r="77" spans="2:56" outlineLevel="1" x14ac:dyDescent="0.15">
      <c r="B77" s="47" t="s">
        <v>42</v>
      </c>
      <c r="C77" s="56"/>
      <c r="M77" s="64">
        <v>9.898134255391934</v>
      </c>
      <c r="N77" s="64">
        <v>5.63748143536416</v>
      </c>
      <c r="O77" s="64">
        <v>8.4577491109616787</v>
      </c>
      <c r="P77" s="64">
        <v>9.35122423387301</v>
      </c>
      <c r="Q77" s="64">
        <v>9.5419361484011898</v>
      </c>
      <c r="R77" s="65">
        <v>9.6892610932810062</v>
      </c>
      <c r="S77" s="65">
        <v>9.8949097451777117</v>
      </c>
      <c r="T77" s="65">
        <v>10.165488675833723</v>
      </c>
      <c r="U77" s="65">
        <v>10.421150971213878</v>
      </c>
      <c r="V77" s="65">
        <v>10.699152779101544</v>
      </c>
      <c r="Y77" s="47" t="s">
        <v>42</v>
      </c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19">
        <f t="shared" si="60"/>
        <v>-0.43045009393632094</v>
      </c>
      <c r="AK77" s="19">
        <f t="shared" si="60"/>
        <v>0.50027085817185313</v>
      </c>
      <c r="AL77" s="19">
        <f t="shared" si="60"/>
        <v>0.10563982345531397</v>
      </c>
      <c r="AM77" s="19">
        <f t="shared" si="60"/>
        <v>2.0394325893433596E-2</v>
      </c>
      <c r="AN77" s="20">
        <f t="shared" si="60"/>
        <v>1.5439732837082776E-2</v>
      </c>
      <c r="AO77" s="20">
        <f t="shared" si="60"/>
        <v>2.1224389550129175E-2</v>
      </c>
      <c r="AP77" s="20">
        <f t="shared" si="60"/>
        <v>2.7345265153922105E-2</v>
      </c>
      <c r="AQ77" s="20">
        <f t="shared" si="60"/>
        <v>2.5150025102869566E-2</v>
      </c>
      <c r="AR77" s="20">
        <f t="shared" si="60"/>
        <v>2.6676689422846289E-2</v>
      </c>
      <c r="AS77" s="19"/>
      <c r="AU77" s="47" t="s">
        <v>42</v>
      </c>
      <c r="AV77" s="21">
        <f t="shared" si="61"/>
        <v>56.954990606367907</v>
      </c>
      <c r="AW77" s="21">
        <f t="shared" si="61"/>
        <v>85.447912634185414</v>
      </c>
      <c r="AX77" s="21">
        <f t="shared" si="61"/>
        <v>94.474615039485855</v>
      </c>
      <c r="AY77" s="22">
        <f t="shared" si="61"/>
        <v>96.401361127257815</v>
      </c>
      <c r="AZ77" s="22">
        <f t="shared" si="61"/>
        <v>97.889772388193819</v>
      </c>
      <c r="BA77" s="22">
        <f t="shared" si="61"/>
        <v>99.967423050334304</v>
      </c>
      <c r="BB77" s="22">
        <f t="shared" si="61"/>
        <v>102.70105874039999</v>
      </c>
      <c r="BC77" s="22">
        <f t="shared" si="61"/>
        <v>105.28399294581234</v>
      </c>
      <c r="BD77" s="22">
        <f t="shared" si="61"/>
        <v>108.09262132682491</v>
      </c>
    </row>
    <row r="78" spans="2:56" outlineLevel="1" x14ac:dyDescent="0.15">
      <c r="B78" s="47" t="s">
        <v>39</v>
      </c>
      <c r="C78" s="56"/>
      <c r="M78" s="64">
        <v>30.224114894122863</v>
      </c>
      <c r="N78" s="64">
        <v>12.331009365021805</v>
      </c>
      <c r="O78" s="64">
        <v>26.167240153646372</v>
      </c>
      <c r="P78" s="64">
        <v>29.404193270309815</v>
      </c>
      <c r="Q78" s="64">
        <v>29.603610273691338</v>
      </c>
      <c r="R78" s="65">
        <v>30.202612646343542</v>
      </c>
      <c r="S78" s="65">
        <v>31.085964610269393</v>
      </c>
      <c r="T78" s="65">
        <v>32.063057244270105</v>
      </c>
      <c r="U78" s="65">
        <v>32.791191971261412</v>
      </c>
      <c r="V78" s="65">
        <v>33.958439653480148</v>
      </c>
      <c r="Y78" s="47" t="s">
        <v>39</v>
      </c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19">
        <f t="shared" si="60"/>
        <v>-0.5920142108968891</v>
      </c>
      <c r="AK78" s="19">
        <f t="shared" si="60"/>
        <v>1.1220679815451668</v>
      </c>
      <c r="AL78" s="19">
        <f t="shared" si="60"/>
        <v>0.12370250349891698</v>
      </c>
      <c r="AM78" s="19">
        <f t="shared" si="60"/>
        <v>6.7819239775872564E-3</v>
      </c>
      <c r="AN78" s="20">
        <f t="shared" si="60"/>
        <v>2.0234098716822357E-2</v>
      </c>
      <c r="AO78" s="20">
        <f t="shared" si="60"/>
        <v>2.9247534783478191E-2</v>
      </c>
      <c r="AP78" s="20">
        <f t="shared" si="60"/>
        <v>3.1431954782510596E-2</v>
      </c>
      <c r="AQ78" s="20">
        <f t="shared" si="60"/>
        <v>2.2709460343848908E-2</v>
      </c>
      <c r="AR78" s="20">
        <f t="shared" si="60"/>
        <v>3.5596378540972973E-2</v>
      </c>
      <c r="AS78" s="19"/>
      <c r="AU78" s="47" t="s">
        <v>39</v>
      </c>
      <c r="AV78" s="21">
        <f t="shared" si="61"/>
        <v>40.798578910311093</v>
      </c>
      <c r="AW78" s="21">
        <f t="shared" si="61"/>
        <v>86.577357998115076</v>
      </c>
      <c r="AX78" s="21">
        <f t="shared" si="61"/>
        <v>97.287193928803902</v>
      </c>
      <c r="AY78" s="22">
        <f t="shared" si="61"/>
        <v>97.946988282021834</v>
      </c>
      <c r="AZ78" s="22">
        <f t="shared" si="61"/>
        <v>99.928857311935701</v>
      </c>
      <c r="BA78" s="22">
        <f t="shared" si="61"/>
        <v>102.85153004203977</v>
      </c>
      <c r="BB78" s="22">
        <f t="shared" si="61"/>
        <v>106.08435468363319</v>
      </c>
      <c r="BC78" s="22">
        <f t="shared" si="61"/>
        <v>108.49347312942396</v>
      </c>
      <c r="BD78" s="22">
        <f t="shared" si="61"/>
        <v>112.35544786816382</v>
      </c>
    </row>
    <row r="79" spans="2:56" ht="4.25" customHeight="1" x14ac:dyDescent="0.15">
      <c r="B79" s="66"/>
      <c r="C79" s="67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3"/>
      <c r="R79" s="53"/>
      <c r="S79" s="53"/>
      <c r="T79" s="53"/>
      <c r="U79" s="53"/>
      <c r="V79" s="53"/>
      <c r="Y79" s="66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3"/>
      <c r="AN79" s="53"/>
      <c r="AO79" s="53"/>
      <c r="AP79" s="53"/>
      <c r="AQ79" s="53"/>
      <c r="AR79" s="53"/>
      <c r="AU79" s="66"/>
      <c r="AV79" s="67"/>
      <c r="AW79" s="52"/>
      <c r="AX79" s="52"/>
      <c r="AY79" s="53"/>
      <c r="AZ79" s="53"/>
      <c r="BA79" s="53"/>
      <c r="BB79" s="53"/>
      <c r="BC79" s="53"/>
      <c r="BD79" s="53"/>
    </row>
    <row r="80" spans="2:56" x14ac:dyDescent="0.15">
      <c r="B80" s="54" t="s">
        <v>68</v>
      </c>
      <c r="C80" s="56"/>
      <c r="Y80" s="54"/>
    </row>
    <row r="81" spans="2:56" x14ac:dyDescent="0.15">
      <c r="C81" s="61"/>
      <c r="S81" s="2" t="s">
        <v>22</v>
      </c>
    </row>
    <row r="82" spans="2:56" x14ac:dyDescent="0.15">
      <c r="B82" s="56"/>
      <c r="C82" s="56"/>
    </row>
    <row r="83" spans="2:56" ht="16" x14ac:dyDescent="0.2">
      <c r="B83" s="103" t="s">
        <v>43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"/>
      <c r="U83" s="1"/>
      <c r="V83" s="1"/>
      <c r="Y83" s="4" t="s">
        <v>44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1"/>
      <c r="AQ83" s="1"/>
      <c r="AR83" s="1"/>
      <c r="AS83" s="1"/>
      <c r="AU83" s="4" t="s">
        <v>45</v>
      </c>
      <c r="AV83" s="4"/>
      <c r="AW83" s="4"/>
      <c r="AX83" s="4"/>
      <c r="AY83" s="4"/>
      <c r="AZ83" s="4"/>
      <c r="BA83" s="4"/>
      <c r="BB83" s="1"/>
      <c r="BC83" s="1"/>
      <c r="BD83" s="1"/>
    </row>
    <row r="84" spans="2:56" ht="16" outlineLevel="1" x14ac:dyDescent="0.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3"/>
      <c r="R84" s="3" t="s">
        <v>3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3"/>
      <c r="AN84" s="3" t="s">
        <v>3</v>
      </c>
      <c r="AV84" s="4"/>
      <c r="AW84" s="4"/>
      <c r="AX84" s="4"/>
      <c r="AZ84" s="3" t="s">
        <v>3</v>
      </c>
      <c r="BA84" s="4"/>
      <c r="BB84" s="4"/>
      <c r="BC84" s="4"/>
      <c r="BD84" s="4"/>
    </row>
    <row r="85" spans="2:56" ht="4.25" customHeight="1" outlineLevel="1" x14ac:dyDescent="0.15">
      <c r="B85" s="56"/>
      <c r="Y85" s="56"/>
      <c r="AU85" s="56"/>
    </row>
    <row r="86" spans="2:56" outlineLevel="1" x14ac:dyDescent="0.15">
      <c r="C86" s="5">
        <v>2009</v>
      </c>
      <c r="D86" s="5">
        <f>C86+1</f>
        <v>2010</v>
      </c>
      <c r="E86" s="5">
        <f t="shared" ref="E86:Q86" si="62">D86+1</f>
        <v>2011</v>
      </c>
      <c r="F86" s="5">
        <f t="shared" si="62"/>
        <v>2012</v>
      </c>
      <c r="G86" s="5">
        <f t="shared" si="62"/>
        <v>2013</v>
      </c>
      <c r="H86" s="5">
        <f t="shared" si="62"/>
        <v>2014</v>
      </c>
      <c r="I86" s="5">
        <f t="shared" si="62"/>
        <v>2015</v>
      </c>
      <c r="J86" s="5">
        <f t="shared" si="62"/>
        <v>2016</v>
      </c>
      <c r="K86" s="5">
        <f t="shared" si="62"/>
        <v>2017</v>
      </c>
      <c r="L86" s="5">
        <f t="shared" si="62"/>
        <v>2018</v>
      </c>
      <c r="M86" s="5">
        <f t="shared" si="62"/>
        <v>2019</v>
      </c>
      <c r="N86" s="5">
        <f t="shared" si="62"/>
        <v>2020</v>
      </c>
      <c r="O86" s="5">
        <f t="shared" si="62"/>
        <v>2021</v>
      </c>
      <c r="P86" s="5">
        <f t="shared" si="62"/>
        <v>2022</v>
      </c>
      <c r="Q86" s="5">
        <f t="shared" si="62"/>
        <v>2023</v>
      </c>
      <c r="R86" s="6">
        <f>Q86+1</f>
        <v>2024</v>
      </c>
      <c r="S86" s="6">
        <f>R86+1</f>
        <v>2025</v>
      </c>
      <c r="T86" s="6">
        <f>S86+1</f>
        <v>2026</v>
      </c>
      <c r="U86" s="6">
        <f>T86+1</f>
        <v>2027</v>
      </c>
      <c r="V86" s="6">
        <f>U86+1</f>
        <v>2028</v>
      </c>
      <c r="Z86" s="5">
        <v>2010</v>
      </c>
      <c r="AA86" s="5">
        <f t="shared" ref="AA86:AM86" si="63">Z86+1</f>
        <v>2011</v>
      </c>
      <c r="AB86" s="5">
        <f t="shared" si="63"/>
        <v>2012</v>
      </c>
      <c r="AC86" s="5">
        <f t="shared" si="63"/>
        <v>2013</v>
      </c>
      <c r="AD86" s="5">
        <f t="shared" si="63"/>
        <v>2014</v>
      </c>
      <c r="AE86" s="5">
        <f t="shared" si="63"/>
        <v>2015</v>
      </c>
      <c r="AF86" s="5">
        <f t="shared" si="63"/>
        <v>2016</v>
      </c>
      <c r="AG86" s="5">
        <f t="shared" si="63"/>
        <v>2017</v>
      </c>
      <c r="AH86" s="5">
        <f t="shared" si="63"/>
        <v>2018</v>
      </c>
      <c r="AI86" s="5">
        <f t="shared" si="63"/>
        <v>2019</v>
      </c>
      <c r="AJ86" s="5">
        <f t="shared" si="63"/>
        <v>2020</v>
      </c>
      <c r="AK86" s="5">
        <f t="shared" si="63"/>
        <v>2021</v>
      </c>
      <c r="AL86" s="5">
        <f t="shared" si="63"/>
        <v>2022</v>
      </c>
      <c r="AM86" s="5">
        <f t="shared" si="63"/>
        <v>2023</v>
      </c>
      <c r="AN86" s="6">
        <f>AM86+1</f>
        <v>2024</v>
      </c>
      <c r="AO86" s="6">
        <f>AN86+1</f>
        <v>2025</v>
      </c>
      <c r="AP86" s="6">
        <f>AO86+1</f>
        <v>2026</v>
      </c>
      <c r="AQ86" s="6">
        <f>AP86+1</f>
        <v>2027</v>
      </c>
      <c r="AR86" s="6">
        <f>AQ86+1</f>
        <v>2028</v>
      </c>
      <c r="AS86" s="7"/>
      <c r="AV86" s="5">
        <v>2020</v>
      </c>
      <c r="AW86" s="5">
        <f t="shared" ref="AW86:BD86" si="64">AV86+1</f>
        <v>2021</v>
      </c>
      <c r="AX86" s="5">
        <f t="shared" si="64"/>
        <v>2022</v>
      </c>
      <c r="AY86" s="5">
        <f t="shared" si="64"/>
        <v>2023</v>
      </c>
      <c r="AZ86" s="6">
        <f t="shared" si="64"/>
        <v>2024</v>
      </c>
      <c r="BA86" s="6">
        <f t="shared" si="64"/>
        <v>2025</v>
      </c>
      <c r="BB86" s="6">
        <f t="shared" si="64"/>
        <v>2026</v>
      </c>
      <c r="BC86" s="6">
        <f t="shared" si="64"/>
        <v>2027</v>
      </c>
      <c r="BD86" s="6">
        <f t="shared" si="64"/>
        <v>2028</v>
      </c>
    </row>
    <row r="87" spans="2:56" ht="4.25" customHeight="1" outlineLevel="1" x14ac:dyDescent="0.15">
      <c r="C87" s="56"/>
      <c r="R87" s="8"/>
      <c r="S87" s="8"/>
      <c r="T87" s="8"/>
      <c r="U87" s="8"/>
      <c r="V87" s="8"/>
      <c r="AN87" s="8"/>
      <c r="AO87" s="8"/>
      <c r="AP87" s="8"/>
      <c r="AQ87" s="8"/>
      <c r="AR87" s="8"/>
      <c r="AV87" s="56"/>
      <c r="AZ87" s="8"/>
      <c r="BA87" s="8"/>
      <c r="BB87" s="8"/>
      <c r="BC87" s="8"/>
      <c r="BD87" s="8"/>
    </row>
    <row r="88" spans="2:56" outlineLevel="1" x14ac:dyDescent="0.15">
      <c r="B88" s="56" t="s">
        <v>26</v>
      </c>
      <c r="C88" s="56"/>
      <c r="M88" s="68">
        <v>25.293731054585447</v>
      </c>
      <c r="N88" s="68">
        <v>16.041014067841679</v>
      </c>
      <c r="O88" s="68">
        <v>23.850627218422044</v>
      </c>
      <c r="P88" s="68">
        <v>28.164779280537015</v>
      </c>
      <c r="Q88" s="68">
        <v>28.976924784290858</v>
      </c>
      <c r="R88" s="69">
        <v>28.856718496995164</v>
      </c>
      <c r="S88" s="69">
        <v>29.798282363778803</v>
      </c>
      <c r="T88" s="69">
        <v>31.207511470114969</v>
      </c>
      <c r="U88" s="69">
        <v>32.460265824152216</v>
      </c>
      <c r="V88" s="69">
        <v>34.000354877485982</v>
      </c>
      <c r="Y88" s="56" t="s">
        <v>26</v>
      </c>
      <c r="AJ88" s="19">
        <f t="shared" ref="AJ88:AR91" si="65">N88/M88-1</f>
        <v>-0.36581068118324767</v>
      </c>
      <c r="AK88" s="19">
        <f t="shared" si="65"/>
        <v>0.48685283346498243</v>
      </c>
      <c r="AL88" s="19">
        <f t="shared" si="65"/>
        <v>0.18088212199227827</v>
      </c>
      <c r="AM88" s="19">
        <f t="shared" si="65"/>
        <v>2.8835500383809887E-2</v>
      </c>
      <c r="AN88" s="20">
        <f t="shared" si="65"/>
        <v>-4.1483452157373701E-3</v>
      </c>
      <c r="AO88" s="20">
        <f t="shared" si="65"/>
        <v>3.2628930655496546E-2</v>
      </c>
      <c r="AP88" s="20">
        <f t="shared" si="65"/>
        <v>4.7292293197716218E-2</v>
      </c>
      <c r="AQ88" s="20">
        <f t="shared" si="65"/>
        <v>4.0142718692482537E-2</v>
      </c>
      <c r="AR88" s="20">
        <f t="shared" si="65"/>
        <v>4.7445361713207346E-2</v>
      </c>
      <c r="AS88" s="19"/>
      <c r="AU88" s="56" t="s">
        <v>26</v>
      </c>
      <c r="AV88" s="21">
        <f t="shared" ref="AV88:BD91" si="66">100*N88/$M88</f>
        <v>63.418931881675235</v>
      </c>
      <c r="AW88" s="21">
        <f t="shared" si="66"/>
        <v>94.294618563591541</v>
      </c>
      <c r="AX88" s="21">
        <f t="shared" si="66"/>
        <v>111.35082926182645</v>
      </c>
      <c r="AY88" s="21">
        <f t="shared" si="66"/>
        <v>114.56168614174339</v>
      </c>
      <c r="AZ88" s="22">
        <f t="shared" si="66"/>
        <v>114.08644471913047</v>
      </c>
      <c r="BA88" s="22">
        <f t="shared" si="66"/>
        <v>117.80896341260312</v>
      </c>
      <c r="BB88" s="22">
        <f t="shared" si="66"/>
        <v>123.38041945163098</v>
      </c>
      <c r="BC88" s="22">
        <f t="shared" si="66"/>
        <v>128.33324492183831</v>
      </c>
      <c r="BD88" s="22">
        <f t="shared" si="66"/>
        <v>134.42206214698456</v>
      </c>
    </row>
    <row r="89" spans="2:56" outlineLevel="1" x14ac:dyDescent="0.15">
      <c r="B89" s="56" t="s">
        <v>27</v>
      </c>
      <c r="C89" s="56"/>
      <c r="M89" s="68">
        <v>29.348696885204401</v>
      </c>
      <c r="N89" s="68">
        <v>16.572229602256233</v>
      </c>
      <c r="O89" s="68">
        <v>26.791459293052842</v>
      </c>
      <c r="P89" s="68">
        <v>32.17569325790231</v>
      </c>
      <c r="Q89" s="68">
        <v>33.103495473189895</v>
      </c>
      <c r="R89" s="69">
        <v>33.131829895597491</v>
      </c>
      <c r="S89" s="69">
        <v>34.212886075750639</v>
      </c>
      <c r="T89" s="69">
        <v>35.830891915185106</v>
      </c>
      <c r="U89" s="69">
        <v>37.456523949585055</v>
      </c>
      <c r="V89" s="69">
        <v>39.037493965508069</v>
      </c>
      <c r="Y89" s="56" t="s">
        <v>27</v>
      </c>
      <c r="AJ89" s="19">
        <f t="shared" si="65"/>
        <v>-0.43533337554721852</v>
      </c>
      <c r="AK89" s="19">
        <f t="shared" si="65"/>
        <v>0.61664784618994828</v>
      </c>
      <c r="AL89" s="19">
        <f t="shared" si="65"/>
        <v>0.20096829761884694</v>
      </c>
      <c r="AM89" s="19">
        <f t="shared" si="65"/>
        <v>2.8835500383809665E-2</v>
      </c>
      <c r="AN89" s="20">
        <f t="shared" si="65"/>
        <v>8.559344565453042E-4</v>
      </c>
      <c r="AO89" s="20">
        <f t="shared" si="65"/>
        <v>3.2628930655496324E-2</v>
      </c>
      <c r="AP89" s="20">
        <f t="shared" si="65"/>
        <v>4.729229319771644E-2</v>
      </c>
      <c r="AQ89" s="20">
        <f t="shared" si="65"/>
        <v>4.5369566525108151E-2</v>
      </c>
      <c r="AR89" s="20">
        <f t="shared" si="65"/>
        <v>4.2208134904641259E-2</v>
      </c>
      <c r="AS89" s="19"/>
      <c r="AU89" s="56" t="s">
        <v>27</v>
      </c>
      <c r="AV89" s="21">
        <f t="shared" si="66"/>
        <v>56.466662445278153</v>
      </c>
      <c r="AW89" s="21">
        <f t="shared" si="66"/>
        <v>91.286708223693779</v>
      </c>
      <c r="AX89" s="21">
        <f t="shared" si="66"/>
        <v>109.63244257063791</v>
      </c>
      <c r="AY89" s="21">
        <f t="shared" si="66"/>
        <v>112.79374891046153</v>
      </c>
      <c r="AZ89" s="22">
        <f t="shared" si="66"/>
        <v>112.89029296663692</v>
      </c>
      <c r="BA89" s="22">
        <f t="shared" si="66"/>
        <v>116.57378250752397</v>
      </c>
      <c r="BB89" s="22">
        <f t="shared" si="66"/>
        <v>122.08682400903662</v>
      </c>
      <c r="BC89" s="22">
        <f t="shared" si="66"/>
        <v>127.62585029275375</v>
      </c>
      <c r="BD89" s="22">
        <f t="shared" si="66"/>
        <v>133.01269939922986</v>
      </c>
    </row>
    <row r="90" spans="2:56" outlineLevel="1" x14ac:dyDescent="0.15">
      <c r="B90" s="56" t="s">
        <v>34</v>
      </c>
      <c r="C90" s="56"/>
      <c r="M90" s="68">
        <v>4.6480228548960838</v>
      </c>
      <c r="N90" s="68">
        <v>2.6824345205149709</v>
      </c>
      <c r="O90" s="68">
        <v>4.274293430999367</v>
      </c>
      <c r="P90" s="68">
        <v>5.0283557486796644</v>
      </c>
      <c r="Q90" s="68">
        <v>5.1928142598809108</v>
      </c>
      <c r="R90" s="69">
        <v>5.1972589685323829</v>
      </c>
      <c r="S90" s="69">
        <v>5.3668399710152839</v>
      </c>
      <c r="T90" s="69">
        <v>5.5924056674020743</v>
      </c>
      <c r="U90" s="69">
        <v>5.8461306883646635</v>
      </c>
      <c r="V90" s="69">
        <v>6.1235024734968064</v>
      </c>
      <c r="Y90" s="56" t="s">
        <v>34</v>
      </c>
      <c r="AJ90" s="19">
        <f t="shared" si="65"/>
        <v>-0.42288697705318357</v>
      </c>
      <c r="AK90" s="19">
        <f t="shared" si="65"/>
        <v>0.59343812432699861</v>
      </c>
      <c r="AL90" s="19">
        <f t="shared" si="65"/>
        <v>0.17641800448501055</v>
      </c>
      <c r="AM90" s="19">
        <f t="shared" si="65"/>
        <v>3.2706220367250127E-2</v>
      </c>
      <c r="AN90" s="20">
        <f t="shared" si="65"/>
        <v>8.559344565453042E-4</v>
      </c>
      <c r="AO90" s="20">
        <f t="shared" si="65"/>
        <v>3.2628930655496546E-2</v>
      </c>
      <c r="AP90" s="20">
        <f t="shared" si="65"/>
        <v>4.2029517855014076E-2</v>
      </c>
      <c r="AQ90" s="20">
        <f t="shared" si="65"/>
        <v>4.5369566525107929E-2</v>
      </c>
      <c r="AR90" s="20">
        <f t="shared" si="65"/>
        <v>4.7445361713207346E-2</v>
      </c>
      <c r="AS90" s="19"/>
      <c r="AU90" s="56" t="s">
        <v>34</v>
      </c>
      <c r="AV90" s="21">
        <f t="shared" si="66"/>
        <v>57.711302294681651</v>
      </c>
      <c r="AW90" s="21">
        <f t="shared" si="66"/>
        <v>91.959389280905938</v>
      </c>
      <c r="AX90" s="21">
        <f t="shared" si="66"/>
        <v>108.18268123150362</v>
      </c>
      <c r="AY90" s="21">
        <f t="shared" si="66"/>
        <v>111.72092784378115</v>
      </c>
      <c r="AZ90" s="22">
        <f t="shared" si="66"/>
        <v>111.81655363543986</v>
      </c>
      <c r="BA90" s="22">
        <f t="shared" si="66"/>
        <v>115.46500821014725</v>
      </c>
      <c r="BB90" s="22">
        <f t="shared" si="66"/>
        <v>120.31794683434499</v>
      </c>
      <c r="BC90" s="22">
        <f t="shared" si="66"/>
        <v>125.77671992741021</v>
      </c>
      <c r="BD90" s="22">
        <f t="shared" si="66"/>
        <v>131.74424189946697</v>
      </c>
    </row>
    <row r="91" spans="2:56" outlineLevel="1" x14ac:dyDescent="0.15">
      <c r="B91" s="56" t="s">
        <v>39</v>
      </c>
      <c r="M91" s="68">
        <v>57.423384873314077</v>
      </c>
      <c r="N91" s="68">
        <v>27.659899994211877</v>
      </c>
      <c r="O91" s="68">
        <v>44.937841870095973</v>
      </c>
      <c r="P91" s="68">
        <v>59.551193314105916</v>
      </c>
      <c r="Q91" s="68">
        <v>62.547121979661114</v>
      </c>
      <c r="R91" s="69">
        <v>62.745666852184527</v>
      </c>
      <c r="S91" s="69">
        <v>65.467216991849327</v>
      </c>
      <c r="T91" s="69">
        <v>69.301216413062889</v>
      </c>
      <c r="U91" s="69">
        <v>72.608499475075462</v>
      </c>
      <c r="V91" s="69">
        <v>76.249604307508093</v>
      </c>
      <c r="Y91" s="56" t="s">
        <v>39</v>
      </c>
      <c r="AJ91" s="19">
        <f t="shared" si="65"/>
        <v>-0.51831644799005838</v>
      </c>
      <c r="AK91" s="19">
        <f t="shared" si="65"/>
        <v>0.62465670083766334</v>
      </c>
      <c r="AL91" s="19">
        <f t="shared" si="65"/>
        <v>0.32519032592293762</v>
      </c>
      <c r="AM91" s="19">
        <f t="shared" si="65"/>
        <v>5.0308457292417508E-2</v>
      </c>
      <c r="AN91" s="20">
        <f t="shared" si="65"/>
        <v>3.1743246729718511E-3</v>
      </c>
      <c r="AO91" s="20">
        <f t="shared" si="65"/>
        <v>4.3374312142959504E-2</v>
      </c>
      <c r="AP91" s="20">
        <f t="shared" si="65"/>
        <v>5.8563653648067815E-2</v>
      </c>
      <c r="AQ91" s="20">
        <f t="shared" si="65"/>
        <v>4.7723304628591867E-2</v>
      </c>
      <c r="AR91" s="20">
        <f t="shared" si="65"/>
        <v>5.0147088271429219E-2</v>
      </c>
      <c r="AS91" s="19"/>
      <c r="AU91" s="56" t="s">
        <v>39</v>
      </c>
      <c r="AV91" s="21">
        <f t="shared" si="66"/>
        <v>48.168355200994164</v>
      </c>
      <c r="AW91" s="21">
        <f t="shared" si="66"/>
        <v>78.257041045623879</v>
      </c>
      <c r="AX91" s="21">
        <f t="shared" si="66"/>
        <v>103.70547372901501</v>
      </c>
      <c r="AY91" s="21">
        <f t="shared" si="66"/>
        <v>108.9227361251011</v>
      </c>
      <c r="AZ91" s="22">
        <f t="shared" si="66"/>
        <v>109.26849225383062</v>
      </c>
      <c r="BA91" s="22">
        <f t="shared" si="66"/>
        <v>114.0079379442388</v>
      </c>
      <c r="BB91" s="22">
        <f t="shared" si="66"/>
        <v>120.68465933513561</v>
      </c>
      <c r="BC91" s="22">
        <f t="shared" si="66"/>
        <v>126.44413009658412</v>
      </c>
      <c r="BD91" s="22">
        <f t="shared" si="66"/>
        <v>132.78493504994159</v>
      </c>
    </row>
    <row r="92" spans="2:56" ht="4.25" customHeight="1" outlineLevel="1" x14ac:dyDescent="0.1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3"/>
      <c r="R92" s="53"/>
      <c r="S92" s="53"/>
      <c r="T92" s="53"/>
      <c r="U92" s="53"/>
      <c r="V92" s="53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3"/>
      <c r="AN92" s="53"/>
      <c r="AO92" s="53"/>
      <c r="AP92" s="53"/>
      <c r="AQ92" s="53"/>
      <c r="AR92" s="53"/>
      <c r="AU92" s="52"/>
      <c r="AV92" s="52"/>
      <c r="AW92" s="52"/>
      <c r="AX92" s="52"/>
      <c r="AY92" s="53"/>
      <c r="AZ92" s="53"/>
      <c r="BA92" s="53"/>
      <c r="BB92" s="53"/>
      <c r="BC92" s="53"/>
      <c r="BD92" s="53"/>
    </row>
    <row r="93" spans="2:56" outlineLevel="1" x14ac:dyDescent="0.15">
      <c r="B93" s="54" t="s">
        <v>69</v>
      </c>
    </row>
    <row r="95" spans="2:56" x14ac:dyDescent="0.15">
      <c r="M95" s="23"/>
    </row>
    <row r="97" spans="2:56" ht="16" x14ac:dyDescent="0.2">
      <c r="B97" s="103" t="s">
        <v>46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"/>
      <c r="U97" s="1"/>
      <c r="V97" s="1"/>
      <c r="Y97" s="103" t="s">
        <v>47</v>
      </c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"/>
      <c r="AQ97" s="1"/>
      <c r="AR97" s="1"/>
      <c r="AS97" s="1"/>
      <c r="AU97" s="103" t="s">
        <v>48</v>
      </c>
      <c r="AV97" s="103"/>
      <c r="AW97" s="103"/>
      <c r="AX97" s="103"/>
      <c r="AY97" s="103"/>
      <c r="AZ97" s="103"/>
      <c r="BA97" s="103"/>
      <c r="BB97" s="1"/>
      <c r="BC97" s="1"/>
      <c r="BD97" s="1"/>
    </row>
    <row r="98" spans="2:56" x14ac:dyDescent="0.15">
      <c r="O98" s="3"/>
      <c r="R98" s="3" t="s">
        <v>3</v>
      </c>
      <c r="AK98" s="3"/>
      <c r="AN98" s="3" t="s">
        <v>3</v>
      </c>
      <c r="AZ98" s="3" t="s">
        <v>3</v>
      </c>
    </row>
    <row r="99" spans="2:56" ht="4.25" customHeight="1" x14ac:dyDescent="0.2">
      <c r="B99" s="4"/>
      <c r="Y99" s="4"/>
      <c r="AU99" s="4"/>
    </row>
    <row r="100" spans="2:56" x14ac:dyDescent="0.15">
      <c r="C100" s="5">
        <v>2009</v>
      </c>
      <c r="D100" s="5">
        <f>C100+1</f>
        <v>2010</v>
      </c>
      <c r="E100" s="5">
        <f t="shared" ref="E100:V100" si="67">D100+1</f>
        <v>2011</v>
      </c>
      <c r="F100" s="5">
        <f t="shared" si="67"/>
        <v>2012</v>
      </c>
      <c r="G100" s="5">
        <f t="shared" si="67"/>
        <v>2013</v>
      </c>
      <c r="H100" s="5">
        <f t="shared" si="67"/>
        <v>2014</v>
      </c>
      <c r="I100" s="5">
        <f t="shared" si="67"/>
        <v>2015</v>
      </c>
      <c r="J100" s="5">
        <f t="shared" si="67"/>
        <v>2016</v>
      </c>
      <c r="K100" s="5">
        <f t="shared" si="67"/>
        <v>2017</v>
      </c>
      <c r="L100" s="5">
        <f t="shared" si="67"/>
        <v>2018</v>
      </c>
      <c r="M100" s="5">
        <f t="shared" si="67"/>
        <v>2019</v>
      </c>
      <c r="N100" s="5">
        <f t="shared" si="67"/>
        <v>2020</v>
      </c>
      <c r="O100" s="5">
        <f t="shared" si="67"/>
        <v>2021</v>
      </c>
      <c r="P100" s="5">
        <f t="shared" si="67"/>
        <v>2022</v>
      </c>
      <c r="Q100" s="5">
        <f t="shared" si="67"/>
        <v>2023</v>
      </c>
      <c r="R100" s="6">
        <f>Q100+1</f>
        <v>2024</v>
      </c>
      <c r="S100" s="6">
        <f t="shared" si="67"/>
        <v>2025</v>
      </c>
      <c r="T100" s="6">
        <f t="shared" si="67"/>
        <v>2026</v>
      </c>
      <c r="U100" s="6">
        <f t="shared" si="67"/>
        <v>2027</v>
      </c>
      <c r="V100" s="6">
        <f t="shared" si="67"/>
        <v>2028</v>
      </c>
      <c r="Z100" s="5">
        <v>2010</v>
      </c>
      <c r="AA100" s="5">
        <f t="shared" ref="AA100:AM100" si="68">Z100+1</f>
        <v>2011</v>
      </c>
      <c r="AB100" s="5">
        <f t="shared" si="68"/>
        <v>2012</v>
      </c>
      <c r="AC100" s="5">
        <f t="shared" si="68"/>
        <v>2013</v>
      </c>
      <c r="AD100" s="5">
        <f t="shared" si="68"/>
        <v>2014</v>
      </c>
      <c r="AE100" s="5">
        <f t="shared" si="68"/>
        <v>2015</v>
      </c>
      <c r="AF100" s="5">
        <f t="shared" si="68"/>
        <v>2016</v>
      </c>
      <c r="AG100" s="5">
        <f t="shared" si="68"/>
        <v>2017</v>
      </c>
      <c r="AH100" s="5">
        <f t="shared" si="68"/>
        <v>2018</v>
      </c>
      <c r="AI100" s="5">
        <f t="shared" si="68"/>
        <v>2019</v>
      </c>
      <c r="AJ100" s="5">
        <f t="shared" si="68"/>
        <v>2020</v>
      </c>
      <c r="AK100" s="5">
        <f t="shared" si="68"/>
        <v>2021</v>
      </c>
      <c r="AL100" s="5">
        <f t="shared" si="68"/>
        <v>2022</v>
      </c>
      <c r="AM100" s="5">
        <f t="shared" si="68"/>
        <v>2023</v>
      </c>
      <c r="AN100" s="6">
        <f>AM100+1</f>
        <v>2024</v>
      </c>
      <c r="AO100" s="6">
        <f>AN100+1</f>
        <v>2025</v>
      </c>
      <c r="AP100" s="6">
        <f>AO100+1</f>
        <v>2026</v>
      </c>
      <c r="AQ100" s="6">
        <f>AP100+1</f>
        <v>2027</v>
      </c>
      <c r="AR100" s="6">
        <f>AQ100+1</f>
        <v>2028</v>
      </c>
      <c r="AS100" s="7"/>
      <c r="AV100" s="5">
        <v>2020</v>
      </c>
      <c r="AW100" s="5">
        <f t="shared" ref="AW100:BD100" si="69">AV100+1</f>
        <v>2021</v>
      </c>
      <c r="AX100" s="5">
        <f t="shared" si="69"/>
        <v>2022</v>
      </c>
      <c r="AY100" s="5">
        <f t="shared" si="69"/>
        <v>2023</v>
      </c>
      <c r="AZ100" s="6">
        <f t="shared" si="69"/>
        <v>2024</v>
      </c>
      <c r="BA100" s="6">
        <f t="shared" si="69"/>
        <v>2025</v>
      </c>
      <c r="BB100" s="6">
        <f t="shared" si="69"/>
        <v>2026</v>
      </c>
      <c r="BC100" s="6">
        <f t="shared" si="69"/>
        <v>2027</v>
      </c>
      <c r="BD100" s="6">
        <f t="shared" si="69"/>
        <v>2028</v>
      </c>
    </row>
    <row r="101" spans="2:56" ht="4.25" customHeight="1" x14ac:dyDescent="0.15">
      <c r="R101" s="8"/>
      <c r="S101" s="8"/>
      <c r="T101" s="8"/>
      <c r="U101" s="8"/>
      <c r="V101" s="8"/>
      <c r="AN101" s="8"/>
      <c r="AO101" s="8"/>
      <c r="AP101" s="8"/>
      <c r="AQ101" s="8"/>
      <c r="AR101" s="8"/>
      <c r="AZ101" s="8"/>
      <c r="BA101" s="8"/>
      <c r="BB101" s="8"/>
      <c r="BC101" s="8"/>
      <c r="BD101" s="8"/>
    </row>
    <row r="102" spans="2:56" x14ac:dyDescent="0.15">
      <c r="B102" s="7" t="s">
        <v>8</v>
      </c>
      <c r="C102" s="15">
        <v>12156.552599999999</v>
      </c>
      <c r="D102" s="15">
        <v>13295.751399999999</v>
      </c>
      <c r="E102" s="15">
        <v>14202.951899999998</v>
      </c>
      <c r="F102" s="15">
        <v>14681.0733</v>
      </c>
      <c r="G102" s="15">
        <v>15913.1744</v>
      </c>
      <c r="H102" s="15">
        <v>16533.595799999999</v>
      </c>
      <c r="I102" s="15">
        <v>17577.9401</v>
      </c>
      <c r="J102" s="15">
        <v>17810.059399999998</v>
      </c>
      <c r="K102" s="15">
        <v>17486.134900000001</v>
      </c>
      <c r="L102" s="15">
        <v>18195.846099999999</v>
      </c>
      <c r="M102" s="15">
        <v>17457.188900000001</v>
      </c>
      <c r="N102" s="15">
        <v>3743.6084000000001</v>
      </c>
      <c r="O102" s="15">
        <v>5141.1541298619995</v>
      </c>
      <c r="P102" s="15">
        <v>11756.367265143301</v>
      </c>
      <c r="Q102" s="15">
        <v>14994.439804854755</v>
      </c>
      <c r="R102" s="70">
        <v>17082.143587594164</v>
      </c>
      <c r="S102" s="70">
        <v>18992.57432601793</v>
      </c>
      <c r="T102" s="70">
        <v>20221.679841994111</v>
      </c>
      <c r="U102" s="70">
        <v>21246.68707680728</v>
      </c>
      <c r="V102" s="70">
        <v>22010.028660066546</v>
      </c>
      <c r="Y102" s="7" t="s">
        <v>8</v>
      </c>
      <c r="Z102" s="60">
        <f t="shared" ref="Z102:AR102" si="70">D102/C102-1</f>
        <v>9.3710679127896768E-2</v>
      </c>
      <c r="AA102" s="60">
        <f t="shared" si="70"/>
        <v>6.8232360301201167E-2</v>
      </c>
      <c r="AB102" s="60">
        <f t="shared" si="70"/>
        <v>3.3663523144086716E-2</v>
      </c>
      <c r="AC102" s="60">
        <f t="shared" si="70"/>
        <v>8.3924456667619829E-2</v>
      </c>
      <c r="AD102" s="60">
        <f t="shared" si="70"/>
        <v>3.8987909288545231E-2</v>
      </c>
      <c r="AE102" s="60">
        <f t="shared" si="70"/>
        <v>6.3164983142989461E-2</v>
      </c>
      <c r="AF102" s="60">
        <f t="shared" si="70"/>
        <v>1.3205147968390119E-2</v>
      </c>
      <c r="AG102" s="11">
        <f t="shared" si="70"/>
        <v>-1.818772709988814E-2</v>
      </c>
      <c r="AH102" s="11">
        <f t="shared" si="70"/>
        <v>4.0587082511870376E-2</v>
      </c>
      <c r="AI102" s="11">
        <f t="shared" si="70"/>
        <v>-4.0594825650893895E-2</v>
      </c>
      <c r="AJ102" s="11">
        <f t="shared" si="70"/>
        <v>-0.78555491256670773</v>
      </c>
      <c r="AK102" s="11">
        <f t="shared" si="70"/>
        <v>0.37331514959256951</v>
      </c>
      <c r="AL102" s="11">
        <f t="shared" si="70"/>
        <v>1.2867175284353651</v>
      </c>
      <c r="AM102" s="11">
        <f t="shared" si="70"/>
        <v>0.27543138681215606</v>
      </c>
      <c r="AN102" s="12">
        <f t="shared" si="70"/>
        <v>0.13923186260439491</v>
      </c>
      <c r="AO102" s="12">
        <f t="shared" si="70"/>
        <v>0.11183788080385937</v>
      </c>
      <c r="AP102" s="12">
        <f t="shared" si="70"/>
        <v>6.4715056257141024E-2</v>
      </c>
      <c r="AQ102" s="12">
        <f t="shared" si="70"/>
        <v>5.0688530469390036E-2</v>
      </c>
      <c r="AR102" s="12">
        <f t="shared" si="70"/>
        <v>3.5927558047038843E-2</v>
      </c>
      <c r="AS102" s="11"/>
      <c r="AU102" s="7" t="s">
        <v>8</v>
      </c>
      <c r="AV102" s="13">
        <f t="shared" ref="AV102:BD102" si="71">100*N102/$M102</f>
        <v>21.44450874332923</v>
      </c>
      <c r="AW102" s="13">
        <f t="shared" si="71"/>
        <v>29.450068732784345</v>
      </c>
      <c r="AX102" s="13">
        <f t="shared" si="71"/>
        <v>67.343988384884241</v>
      </c>
      <c r="AY102" s="13">
        <f t="shared" si="71"/>
        <v>85.892636499194637</v>
      </c>
      <c r="AZ102" s="14">
        <f t="shared" si="71"/>
        <v>97.851628262979759</v>
      </c>
      <c r="BA102" s="14">
        <f t="shared" si="71"/>
        <v>108.79514700111842</v>
      </c>
      <c r="BB102" s="14">
        <f t="shared" si="71"/>
        <v>115.83583105979973</v>
      </c>
      <c r="BC102" s="14">
        <f t="shared" si="71"/>
        <v>121.70737911192148</v>
      </c>
      <c r="BD102" s="14">
        <f t="shared" si="71"/>
        <v>126.08002803971804</v>
      </c>
    </row>
    <row r="103" spans="2:56" ht="4.25" customHeight="1" x14ac:dyDescent="0.1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5"/>
      <c r="S103" s="25"/>
      <c r="T103" s="25"/>
      <c r="U103" s="25"/>
      <c r="V103" s="25"/>
      <c r="Z103" s="24"/>
      <c r="AA103" s="24"/>
      <c r="AB103" s="24"/>
      <c r="AC103" s="24"/>
      <c r="AD103" s="24"/>
      <c r="AE103" s="24"/>
      <c r="AF103" s="24"/>
      <c r="AG103" s="26"/>
      <c r="AH103" s="26"/>
      <c r="AI103" s="26"/>
      <c r="AJ103" s="26"/>
      <c r="AK103" s="19"/>
      <c r="AL103" s="19"/>
      <c r="AM103" s="19"/>
      <c r="AN103" s="20"/>
      <c r="AO103" s="20"/>
      <c r="AP103" s="20"/>
      <c r="AQ103" s="20"/>
      <c r="AR103" s="20"/>
      <c r="AS103" s="19"/>
      <c r="AV103" s="24"/>
      <c r="AW103" s="24"/>
      <c r="AX103" s="24"/>
      <c r="AY103" s="24"/>
      <c r="AZ103" s="25"/>
      <c r="BA103" s="25"/>
      <c r="BB103" s="25"/>
      <c r="BC103" s="25"/>
      <c r="BD103" s="25"/>
    </row>
    <row r="104" spans="2:56" x14ac:dyDescent="0.15">
      <c r="B104" s="28" t="s">
        <v>49</v>
      </c>
      <c r="C104" s="24">
        <v>243.34229999999999</v>
      </c>
      <c r="D104" s="24">
        <v>382.26519999999999</v>
      </c>
      <c r="E104" s="24">
        <v>469.71640000000002</v>
      </c>
      <c r="F104" s="24">
        <v>672</v>
      </c>
      <c r="G104" s="24">
        <v>866</v>
      </c>
      <c r="H104" s="24">
        <v>1025</v>
      </c>
      <c r="I104" s="24">
        <v>1088</v>
      </c>
      <c r="J104" s="24">
        <v>1308</v>
      </c>
      <c r="K104" s="24">
        <v>1159</v>
      </c>
      <c r="L104" s="24">
        <v>1140</v>
      </c>
      <c r="M104" s="24">
        <v>1032</v>
      </c>
      <c r="N104" s="24">
        <v>147</v>
      </c>
      <c r="O104" s="24">
        <v>71</v>
      </c>
      <c r="P104" s="24">
        <v>154</v>
      </c>
      <c r="Q104" s="24">
        <v>492</v>
      </c>
      <c r="R104" s="25">
        <v>750.63195781788681</v>
      </c>
      <c r="S104" s="25">
        <v>1004.5180962076658</v>
      </c>
      <c r="T104" s="25">
        <v>1166.6474897911173</v>
      </c>
      <c r="U104" s="25">
        <v>1216.193344538633</v>
      </c>
      <c r="V104" s="25">
        <v>1255.0039608355303</v>
      </c>
      <c r="Y104" s="28" t="s">
        <v>49</v>
      </c>
      <c r="Z104" s="23">
        <f t="shared" ref="Z104:AO119" si="72">D104/C104-1</f>
        <v>0.57089499030789148</v>
      </c>
      <c r="AA104" s="23">
        <f t="shared" si="72"/>
        <v>0.2287710207468534</v>
      </c>
      <c r="AB104" s="23">
        <f t="shared" si="72"/>
        <v>0.43065049463889271</v>
      </c>
      <c r="AC104" s="23">
        <f t="shared" si="72"/>
        <v>0.28869047619047628</v>
      </c>
      <c r="AD104" s="23">
        <f t="shared" si="72"/>
        <v>0.18360277136258651</v>
      </c>
      <c r="AE104" s="23">
        <f t="shared" si="72"/>
        <v>6.1463414634146396E-2</v>
      </c>
      <c r="AF104" s="23">
        <f t="shared" si="72"/>
        <v>0.20220588235294112</v>
      </c>
      <c r="AG104" s="19">
        <f t="shared" si="72"/>
        <v>-0.11391437308868502</v>
      </c>
      <c r="AH104" s="19">
        <f t="shared" si="72"/>
        <v>-1.6393442622950838E-2</v>
      </c>
      <c r="AI104" s="19">
        <f t="shared" si="72"/>
        <v>-9.4736842105263119E-2</v>
      </c>
      <c r="AJ104" s="19">
        <f t="shared" si="72"/>
        <v>-0.85755813953488369</v>
      </c>
      <c r="AK104" s="19">
        <f t="shared" si="72"/>
        <v>-0.51700680272108845</v>
      </c>
      <c r="AL104" s="19">
        <f t="shared" si="72"/>
        <v>1.1690140845070425</v>
      </c>
      <c r="AM104" s="19">
        <f t="shared" si="72"/>
        <v>2.1948051948051948</v>
      </c>
      <c r="AN104" s="20">
        <f t="shared" si="72"/>
        <v>0.52567471101196506</v>
      </c>
      <c r="AO104" s="20">
        <f t="shared" si="72"/>
        <v>0.33822985518473647</v>
      </c>
      <c r="AP104" s="20">
        <f t="shared" ref="AL104:AR119" si="73">T104/S104-1</f>
        <v>0.16140017207806889</v>
      </c>
      <c r="AQ104" s="20">
        <f t="shared" si="73"/>
        <v>4.2468573567485013E-2</v>
      </c>
      <c r="AR104" s="20">
        <f t="shared" si="73"/>
        <v>3.1911551293367868E-2</v>
      </c>
      <c r="AS104" s="19"/>
      <c r="AU104" s="28" t="s">
        <v>49</v>
      </c>
      <c r="AV104" s="21">
        <f t="shared" ref="AV104:BD120" si="74">100*N104/$M104</f>
        <v>14.244186046511627</v>
      </c>
      <c r="AW104" s="21">
        <f t="shared" si="74"/>
        <v>6.8798449612403099</v>
      </c>
      <c r="AX104" s="21">
        <f t="shared" si="74"/>
        <v>14.922480620155039</v>
      </c>
      <c r="AY104" s="21">
        <f t="shared" si="74"/>
        <v>47.674418604651166</v>
      </c>
      <c r="AZ104" s="22">
        <f t="shared" si="74"/>
        <v>72.735654827314619</v>
      </c>
      <c r="BA104" s="22">
        <f t="shared" si="74"/>
        <v>97.33702482632421</v>
      </c>
      <c r="BB104" s="22">
        <f t="shared" si="74"/>
        <v>113.0472373828602</v>
      </c>
      <c r="BC104" s="22">
        <f t="shared" si="74"/>
        <v>117.84819230025514</v>
      </c>
      <c r="BD104" s="22">
        <f t="shared" si="74"/>
        <v>121.60891093367542</v>
      </c>
    </row>
    <row r="105" spans="2:56" x14ac:dyDescent="0.15">
      <c r="B105" s="28" t="s">
        <v>50</v>
      </c>
      <c r="C105" s="24">
        <v>152.74100000000001</v>
      </c>
      <c r="D105" s="24">
        <v>182.0668</v>
      </c>
      <c r="E105" s="24">
        <v>184.18180000000001</v>
      </c>
      <c r="F105" s="24">
        <v>187</v>
      </c>
      <c r="G105" s="24">
        <v>244</v>
      </c>
      <c r="H105" s="24">
        <v>247</v>
      </c>
      <c r="I105" s="24">
        <v>324</v>
      </c>
      <c r="J105" s="24">
        <v>311</v>
      </c>
      <c r="K105" s="24">
        <v>332</v>
      </c>
      <c r="L105" s="24">
        <v>413</v>
      </c>
      <c r="M105" s="24">
        <v>420</v>
      </c>
      <c r="N105" s="24">
        <v>90</v>
      </c>
      <c r="O105" s="24">
        <v>83</v>
      </c>
      <c r="P105" s="24">
        <v>323</v>
      </c>
      <c r="Q105" s="24">
        <v>480</v>
      </c>
      <c r="R105" s="25">
        <v>579.09006037219149</v>
      </c>
      <c r="S105" s="25">
        <v>628.30696458579712</v>
      </c>
      <c r="T105" s="25">
        <v>648.71450799775948</v>
      </c>
      <c r="U105" s="25">
        <v>669.35208813095164</v>
      </c>
      <c r="V105" s="25">
        <v>685.53133752411782</v>
      </c>
      <c r="Y105" s="28" t="s">
        <v>50</v>
      </c>
      <c r="Z105" s="23">
        <f t="shared" si="72"/>
        <v>0.19199690980155948</v>
      </c>
      <c r="AA105" s="23">
        <f t="shared" si="72"/>
        <v>1.161661544004744E-2</v>
      </c>
      <c r="AB105" s="23">
        <f t="shared" si="72"/>
        <v>1.5301186110679765E-2</v>
      </c>
      <c r="AC105" s="23">
        <f t="shared" si="72"/>
        <v>0.30481283422459904</v>
      </c>
      <c r="AD105" s="23">
        <f t="shared" si="72"/>
        <v>1.2295081967213184E-2</v>
      </c>
      <c r="AE105" s="23">
        <f t="shared" si="72"/>
        <v>0.31174089068825905</v>
      </c>
      <c r="AF105" s="23">
        <f t="shared" si="72"/>
        <v>-4.0123456790123413E-2</v>
      </c>
      <c r="AG105" s="19">
        <f t="shared" si="72"/>
        <v>6.7524115755627001E-2</v>
      </c>
      <c r="AH105" s="19">
        <f t="shared" si="72"/>
        <v>0.24397590361445776</v>
      </c>
      <c r="AI105" s="19">
        <f t="shared" si="72"/>
        <v>1.6949152542372836E-2</v>
      </c>
      <c r="AJ105" s="19">
        <f t="shared" si="72"/>
        <v>-0.7857142857142857</v>
      </c>
      <c r="AK105" s="19">
        <f t="shared" si="72"/>
        <v>-7.7777777777777724E-2</v>
      </c>
      <c r="AL105" s="19">
        <f t="shared" si="72"/>
        <v>2.8915662650602409</v>
      </c>
      <c r="AM105" s="19">
        <f t="shared" si="72"/>
        <v>0.48606811145510842</v>
      </c>
      <c r="AN105" s="20">
        <f t="shared" si="72"/>
        <v>0.20643762577539904</v>
      </c>
      <c r="AO105" s="20">
        <f t="shared" si="72"/>
        <v>8.4990069043791028E-2</v>
      </c>
      <c r="AP105" s="20">
        <f t="shared" si="73"/>
        <v>3.2480212001813058E-2</v>
      </c>
      <c r="AQ105" s="20">
        <f t="shared" si="73"/>
        <v>3.1813039293493661E-2</v>
      </c>
      <c r="AR105" s="20">
        <f t="shared" si="73"/>
        <v>2.4171508059896984E-2</v>
      </c>
      <c r="AS105" s="19"/>
      <c r="AU105" s="28" t="s">
        <v>50</v>
      </c>
      <c r="AV105" s="21">
        <f t="shared" si="74"/>
        <v>21.428571428571427</v>
      </c>
      <c r="AW105" s="21">
        <f t="shared" si="74"/>
        <v>19.761904761904763</v>
      </c>
      <c r="AX105" s="21">
        <f t="shared" si="74"/>
        <v>76.904761904761898</v>
      </c>
      <c r="AY105" s="21">
        <f t="shared" si="74"/>
        <v>114.28571428571429</v>
      </c>
      <c r="AZ105" s="22">
        <f t="shared" si="74"/>
        <v>137.87858580290273</v>
      </c>
      <c r="BA105" s="22">
        <f t="shared" si="74"/>
        <v>149.5968963299517</v>
      </c>
      <c r="BB105" s="22">
        <f t="shared" si="74"/>
        <v>154.45583523756179</v>
      </c>
      <c r="BC105" s="22">
        <f t="shared" si="74"/>
        <v>159.36954479308372</v>
      </c>
      <c r="BD105" s="22">
        <f t="shared" si="74"/>
        <v>163.22174702955186</v>
      </c>
    </row>
    <row r="106" spans="2:56" x14ac:dyDescent="0.15">
      <c r="B106" s="28" t="s">
        <v>51</v>
      </c>
      <c r="C106" s="24">
        <v>438.88080000000002</v>
      </c>
      <c r="D106" s="24">
        <v>523.49839999999995</v>
      </c>
      <c r="E106" s="24">
        <v>548.49220000000003</v>
      </c>
      <c r="F106" s="24">
        <v>523</v>
      </c>
      <c r="G106" s="24">
        <v>529</v>
      </c>
      <c r="H106" s="24">
        <v>541</v>
      </c>
      <c r="I106" s="24">
        <v>596</v>
      </c>
      <c r="J106" s="24">
        <v>546</v>
      </c>
      <c r="K106" s="24">
        <v>527</v>
      </c>
      <c r="L106" s="24">
        <v>548</v>
      </c>
      <c r="M106" s="24">
        <v>559</v>
      </c>
      <c r="N106" s="24">
        <v>104</v>
      </c>
      <c r="O106" s="24">
        <v>30</v>
      </c>
      <c r="P106" s="24">
        <v>129</v>
      </c>
      <c r="Q106" s="24">
        <v>344</v>
      </c>
      <c r="R106" s="25">
        <v>402.30459292009652</v>
      </c>
      <c r="S106" s="25">
        <v>516.6283836062712</v>
      </c>
      <c r="T106" s="25">
        <v>582.89583757526384</v>
      </c>
      <c r="U106" s="25">
        <v>619.6262602169927</v>
      </c>
      <c r="V106" s="25">
        <v>639.00709153843889</v>
      </c>
      <c r="Y106" s="28" t="s">
        <v>51</v>
      </c>
      <c r="Z106" s="23">
        <f t="shared" si="72"/>
        <v>0.19280314837194945</v>
      </c>
      <c r="AA106" s="23">
        <f t="shared" si="72"/>
        <v>4.7743794441396759E-2</v>
      </c>
      <c r="AB106" s="23">
        <f t="shared" si="72"/>
        <v>-4.64768687685988E-2</v>
      </c>
      <c r="AC106" s="23">
        <f t="shared" si="72"/>
        <v>1.1472275334607929E-2</v>
      </c>
      <c r="AD106" s="23">
        <f t="shared" si="72"/>
        <v>2.2684310018903586E-2</v>
      </c>
      <c r="AE106" s="23">
        <f t="shared" si="72"/>
        <v>0.1016635859519408</v>
      </c>
      <c r="AF106" s="23">
        <f t="shared" si="72"/>
        <v>-8.3892617449664475E-2</v>
      </c>
      <c r="AG106" s="19">
        <f t="shared" si="72"/>
        <v>-3.4798534798534786E-2</v>
      </c>
      <c r="AH106" s="19">
        <f t="shared" si="72"/>
        <v>3.9848197343453462E-2</v>
      </c>
      <c r="AI106" s="19">
        <f t="shared" si="72"/>
        <v>2.007299270072993E-2</v>
      </c>
      <c r="AJ106" s="19">
        <f t="shared" si="72"/>
        <v>-0.81395348837209303</v>
      </c>
      <c r="AK106" s="19">
        <f t="shared" si="72"/>
        <v>-0.71153846153846156</v>
      </c>
      <c r="AL106" s="19">
        <f t="shared" si="72"/>
        <v>3.3</v>
      </c>
      <c r="AM106" s="19">
        <f t="shared" si="72"/>
        <v>1.6666666666666665</v>
      </c>
      <c r="AN106" s="20">
        <f t="shared" si="72"/>
        <v>0.16949009569795503</v>
      </c>
      <c r="AO106" s="20">
        <f t="shared" si="72"/>
        <v>0.28417222347963844</v>
      </c>
      <c r="AP106" s="20">
        <f t="shared" si="73"/>
        <v>0.12826909258531161</v>
      </c>
      <c r="AQ106" s="20">
        <f t="shared" si="73"/>
        <v>6.3013698630136838E-2</v>
      </c>
      <c r="AR106" s="20">
        <f t="shared" si="73"/>
        <v>3.1278260083197562E-2</v>
      </c>
      <c r="AS106" s="19"/>
      <c r="AU106" s="28" t="s">
        <v>51</v>
      </c>
      <c r="AV106" s="21">
        <f t="shared" si="74"/>
        <v>18.604651162790699</v>
      </c>
      <c r="AW106" s="21">
        <f t="shared" si="74"/>
        <v>5.3667262969588547</v>
      </c>
      <c r="AX106" s="21">
        <f t="shared" si="74"/>
        <v>23.076923076923077</v>
      </c>
      <c r="AY106" s="21">
        <f t="shared" si="74"/>
        <v>61.53846153846154</v>
      </c>
      <c r="AZ106" s="22">
        <f t="shared" si="74"/>
        <v>71.968621273720316</v>
      </c>
      <c r="BA106" s="22">
        <f t="shared" si="74"/>
        <v>92.420104401837435</v>
      </c>
      <c r="BB106" s="22">
        <f t="shared" si="74"/>
        <v>104.27474733010087</v>
      </c>
      <c r="BC106" s="22">
        <f t="shared" si="74"/>
        <v>110.84548483309349</v>
      </c>
      <c r="BD106" s="22">
        <f t="shared" si="74"/>
        <v>114.31253873675115</v>
      </c>
    </row>
    <row r="107" spans="2:56" x14ac:dyDescent="0.15">
      <c r="B107" s="28" t="s">
        <v>52</v>
      </c>
      <c r="C107" s="24">
        <v>282.1748</v>
      </c>
      <c r="D107" s="24">
        <v>416.7824</v>
      </c>
      <c r="E107" s="24">
        <v>394.42180000000002</v>
      </c>
      <c r="F107" s="24">
        <v>401</v>
      </c>
      <c r="G107" s="24">
        <v>420</v>
      </c>
      <c r="H107" s="24">
        <v>386</v>
      </c>
      <c r="I107" s="24">
        <v>440</v>
      </c>
      <c r="J107" s="24">
        <v>497</v>
      </c>
      <c r="K107" s="24">
        <v>559</v>
      </c>
      <c r="L107" s="24">
        <v>538</v>
      </c>
      <c r="M107" s="24">
        <v>485</v>
      </c>
      <c r="N107" s="24">
        <v>94</v>
      </c>
      <c r="O107" s="24">
        <v>55</v>
      </c>
      <c r="P107" s="24">
        <v>219</v>
      </c>
      <c r="Q107" s="24">
        <v>392</v>
      </c>
      <c r="R107" s="25">
        <v>460.22826022113662</v>
      </c>
      <c r="S107" s="25">
        <v>521.16082489071744</v>
      </c>
      <c r="T107" s="25">
        <v>579.21443229622014</v>
      </c>
      <c r="U107" s="25">
        <v>635.61105600411418</v>
      </c>
      <c r="V107" s="25">
        <v>675.40825374132157</v>
      </c>
      <c r="Y107" s="28" t="s">
        <v>52</v>
      </c>
      <c r="Z107" s="23">
        <f t="shared" si="72"/>
        <v>0.47703622010186586</v>
      </c>
      <c r="AA107" s="23">
        <f t="shared" si="72"/>
        <v>-5.3650538026557726E-2</v>
      </c>
      <c r="AB107" s="23">
        <f t="shared" si="72"/>
        <v>1.6678084223539225E-2</v>
      </c>
      <c r="AC107" s="23">
        <f t="shared" si="72"/>
        <v>4.7381546134663388E-2</v>
      </c>
      <c r="AD107" s="23">
        <f t="shared" si="72"/>
        <v>-8.0952380952380998E-2</v>
      </c>
      <c r="AE107" s="23">
        <f t="shared" si="72"/>
        <v>0.13989637305699487</v>
      </c>
      <c r="AF107" s="23">
        <f t="shared" si="72"/>
        <v>0.12954545454545463</v>
      </c>
      <c r="AG107" s="19">
        <f t="shared" si="72"/>
        <v>0.12474849094567397</v>
      </c>
      <c r="AH107" s="19">
        <f t="shared" si="72"/>
        <v>-3.756708407871201E-2</v>
      </c>
      <c r="AI107" s="19">
        <f t="shared" si="72"/>
        <v>-9.8513011152416396E-2</v>
      </c>
      <c r="AJ107" s="19">
        <f t="shared" si="72"/>
        <v>-0.8061855670103093</v>
      </c>
      <c r="AK107" s="19">
        <f t="shared" si="72"/>
        <v>-0.41489361702127658</v>
      </c>
      <c r="AL107" s="19">
        <f t="shared" si="72"/>
        <v>2.9818181818181819</v>
      </c>
      <c r="AM107" s="19">
        <f t="shared" si="72"/>
        <v>0.78995433789954328</v>
      </c>
      <c r="AN107" s="20">
        <f t="shared" si="72"/>
        <v>0.17405168423759343</v>
      </c>
      <c r="AO107" s="20">
        <f t="shared" si="72"/>
        <v>0.13239639964808569</v>
      </c>
      <c r="AP107" s="20">
        <f t="shared" si="73"/>
        <v>0.11139288417865245</v>
      </c>
      <c r="AQ107" s="20">
        <f t="shared" si="73"/>
        <v>9.7367435207574182E-2</v>
      </c>
      <c r="AR107" s="20">
        <f t="shared" si="73"/>
        <v>6.261250077586733E-2</v>
      </c>
      <c r="AS107" s="19"/>
      <c r="AU107" s="28" t="s">
        <v>52</v>
      </c>
      <c r="AV107" s="21">
        <f t="shared" si="74"/>
        <v>19.381443298969071</v>
      </c>
      <c r="AW107" s="21">
        <f t="shared" si="74"/>
        <v>11.340206185567011</v>
      </c>
      <c r="AX107" s="21">
        <f t="shared" si="74"/>
        <v>45.154639175257735</v>
      </c>
      <c r="AY107" s="21">
        <f t="shared" si="74"/>
        <v>80.824742268041234</v>
      </c>
      <c r="AZ107" s="22">
        <f t="shared" si="74"/>
        <v>94.89242478786322</v>
      </c>
      <c r="BA107" s="22">
        <f t="shared" si="74"/>
        <v>107.45584018365308</v>
      </c>
      <c r="BB107" s="22">
        <f t="shared" si="74"/>
        <v>119.42565614355054</v>
      </c>
      <c r="BC107" s="22">
        <f t="shared" si="74"/>
        <v>131.05382598022973</v>
      </c>
      <c r="BD107" s="22">
        <f t="shared" si="74"/>
        <v>139.25943376109723</v>
      </c>
    </row>
    <row r="108" spans="2:56" x14ac:dyDescent="0.15">
      <c r="B108" s="28" t="s">
        <v>53</v>
      </c>
      <c r="C108" s="24">
        <v>361.82229999999998</v>
      </c>
      <c r="D108" s="24">
        <v>494.32369999999997</v>
      </c>
      <c r="E108" s="24">
        <v>550.29759999999999</v>
      </c>
      <c r="F108" s="24">
        <v>530</v>
      </c>
      <c r="G108" s="24">
        <v>630</v>
      </c>
      <c r="H108" s="24">
        <v>644</v>
      </c>
      <c r="I108" s="24">
        <v>717</v>
      </c>
      <c r="J108" s="24">
        <v>666</v>
      </c>
      <c r="K108" s="24">
        <v>611</v>
      </c>
      <c r="L108" s="24">
        <v>607</v>
      </c>
      <c r="M108" s="24">
        <v>598</v>
      </c>
      <c r="N108" s="24">
        <v>86</v>
      </c>
      <c r="O108" s="24">
        <v>21</v>
      </c>
      <c r="P108" s="24">
        <v>253</v>
      </c>
      <c r="Q108" s="24">
        <v>411</v>
      </c>
      <c r="R108" s="25">
        <v>446.56308575729622</v>
      </c>
      <c r="S108" s="25">
        <v>505.33535728160052</v>
      </c>
      <c r="T108" s="25">
        <v>547.70031042101687</v>
      </c>
      <c r="U108" s="25">
        <v>594.45216166294369</v>
      </c>
      <c r="V108" s="25">
        <v>631.77265931068803</v>
      </c>
      <c r="Y108" s="28" t="s">
        <v>53</v>
      </c>
      <c r="Z108" s="23">
        <f t="shared" si="72"/>
        <v>0.36620573137697709</v>
      </c>
      <c r="AA108" s="23">
        <f t="shared" si="72"/>
        <v>0.11323329227386836</v>
      </c>
      <c r="AB108" s="23">
        <f t="shared" si="72"/>
        <v>-3.6884769259397099E-2</v>
      </c>
      <c r="AC108" s="23">
        <f t="shared" si="72"/>
        <v>0.18867924528301883</v>
      </c>
      <c r="AD108" s="23">
        <f t="shared" si="72"/>
        <v>2.2222222222222143E-2</v>
      </c>
      <c r="AE108" s="23">
        <f t="shared" si="72"/>
        <v>0.11335403726708071</v>
      </c>
      <c r="AF108" s="23">
        <f t="shared" si="72"/>
        <v>-7.112970711297073E-2</v>
      </c>
      <c r="AG108" s="19">
        <f t="shared" si="72"/>
        <v>-8.2582582582582553E-2</v>
      </c>
      <c r="AH108" s="19">
        <f t="shared" si="72"/>
        <v>-6.5466448445171688E-3</v>
      </c>
      <c r="AI108" s="19">
        <f t="shared" si="72"/>
        <v>-1.4827018121911006E-2</v>
      </c>
      <c r="AJ108" s="19">
        <f t="shared" si="72"/>
        <v>-0.85618729096989965</v>
      </c>
      <c r="AK108" s="19">
        <f t="shared" si="72"/>
        <v>-0.7558139534883721</v>
      </c>
      <c r="AL108" s="19">
        <f t="shared" si="72"/>
        <v>11.047619047619047</v>
      </c>
      <c r="AM108" s="19">
        <f t="shared" si="72"/>
        <v>0.62450592885375489</v>
      </c>
      <c r="AN108" s="20">
        <f t="shared" si="72"/>
        <v>8.6528189190501648E-2</v>
      </c>
      <c r="AO108" s="20">
        <f t="shared" si="72"/>
        <v>0.13161023245939907</v>
      </c>
      <c r="AP108" s="20">
        <f t="shared" si="73"/>
        <v>8.3835323471751932E-2</v>
      </c>
      <c r="AQ108" s="20">
        <f t="shared" si="73"/>
        <v>8.5360278883151786E-2</v>
      </c>
      <c r="AR108" s="20">
        <f t="shared" si="73"/>
        <v>6.2781330533549617E-2</v>
      </c>
      <c r="AS108" s="19"/>
      <c r="AU108" s="28" t="s">
        <v>53</v>
      </c>
      <c r="AV108" s="21">
        <f t="shared" si="74"/>
        <v>14.381270903010034</v>
      </c>
      <c r="AW108" s="21">
        <f t="shared" si="74"/>
        <v>3.511705685618729</v>
      </c>
      <c r="AX108" s="21">
        <f t="shared" si="74"/>
        <v>42.307692307692307</v>
      </c>
      <c r="AY108" s="21">
        <f t="shared" si="74"/>
        <v>68.72909698996655</v>
      </c>
      <c r="AZ108" s="22">
        <f t="shared" si="74"/>
        <v>74.676101297206728</v>
      </c>
      <c r="BA108" s="22">
        <f t="shared" si="74"/>
        <v>84.504240348093731</v>
      </c>
      <c r="BB108" s="22">
        <f t="shared" si="74"/>
        <v>91.588680672410845</v>
      </c>
      <c r="BC108" s="22">
        <f t="shared" si="74"/>
        <v>99.406715997147771</v>
      </c>
      <c r="BD108" s="22">
        <f t="shared" si="74"/>
        <v>105.6476018914194</v>
      </c>
    </row>
    <row r="109" spans="2:56" x14ac:dyDescent="0.15">
      <c r="B109" s="28" t="s">
        <v>54</v>
      </c>
      <c r="C109" s="24">
        <v>591.30619999999999</v>
      </c>
      <c r="D109" s="24">
        <v>610.21050000000002</v>
      </c>
      <c r="E109" s="24">
        <v>655.65830000000005</v>
      </c>
      <c r="F109" s="24">
        <v>656</v>
      </c>
      <c r="G109" s="24">
        <v>695</v>
      </c>
      <c r="H109" s="24">
        <v>653</v>
      </c>
      <c r="I109" s="24">
        <v>818</v>
      </c>
      <c r="J109" s="24">
        <v>799</v>
      </c>
      <c r="K109" s="24">
        <v>731</v>
      </c>
      <c r="L109" s="24">
        <v>809</v>
      </c>
      <c r="M109" s="24">
        <v>753</v>
      </c>
      <c r="N109" s="24">
        <v>121</v>
      </c>
      <c r="O109" s="24">
        <v>85</v>
      </c>
      <c r="P109" s="24">
        <v>588</v>
      </c>
      <c r="Q109" s="24">
        <v>629</v>
      </c>
      <c r="R109" s="25">
        <v>652.05729308588525</v>
      </c>
      <c r="S109" s="25">
        <v>733.95984481441405</v>
      </c>
      <c r="T109" s="25">
        <v>775.18733685617883</v>
      </c>
      <c r="U109" s="25">
        <v>832.53649795473359</v>
      </c>
      <c r="V109" s="25">
        <v>885.46034175725799</v>
      </c>
      <c r="Y109" s="28" t="s">
        <v>54</v>
      </c>
      <c r="Z109" s="23">
        <f t="shared" si="72"/>
        <v>3.1970407210342167E-2</v>
      </c>
      <c r="AA109" s="23">
        <f t="shared" si="72"/>
        <v>7.4478888842456792E-2</v>
      </c>
      <c r="AB109" s="23">
        <f t="shared" si="72"/>
        <v>5.2115560803533967E-4</v>
      </c>
      <c r="AC109" s="23">
        <f t="shared" si="72"/>
        <v>5.945121951219523E-2</v>
      </c>
      <c r="AD109" s="23">
        <f t="shared" si="72"/>
        <v>-6.0431654676258995E-2</v>
      </c>
      <c r="AE109" s="23">
        <f t="shared" si="72"/>
        <v>0.25267993874425732</v>
      </c>
      <c r="AF109" s="23">
        <f t="shared" si="72"/>
        <v>-2.3227383863080653E-2</v>
      </c>
      <c r="AG109" s="19">
        <f t="shared" si="72"/>
        <v>-8.5106382978723416E-2</v>
      </c>
      <c r="AH109" s="19">
        <f t="shared" si="72"/>
        <v>0.10670314637482892</v>
      </c>
      <c r="AI109" s="19">
        <f t="shared" si="72"/>
        <v>-6.9221260815822028E-2</v>
      </c>
      <c r="AJ109" s="19">
        <f t="shared" si="72"/>
        <v>-0.83930942895086325</v>
      </c>
      <c r="AK109" s="19">
        <f t="shared" si="72"/>
        <v>-0.2975206611570248</v>
      </c>
      <c r="AL109" s="19">
        <f t="shared" si="72"/>
        <v>5.9176470588235297</v>
      </c>
      <c r="AM109" s="19">
        <f t="shared" si="72"/>
        <v>6.9727891156462496E-2</v>
      </c>
      <c r="AN109" s="20">
        <f t="shared" si="72"/>
        <v>3.6657063729547357E-2</v>
      </c>
      <c r="AO109" s="20">
        <f t="shared" si="72"/>
        <v>0.12560637323895563</v>
      </c>
      <c r="AP109" s="20">
        <f t="shared" si="73"/>
        <v>5.6171318271763804E-2</v>
      </c>
      <c r="AQ109" s="20">
        <f t="shared" si="73"/>
        <v>7.3981034482758501E-2</v>
      </c>
      <c r="AR109" s="20">
        <f t="shared" si="73"/>
        <v>6.3569397777203385E-2</v>
      </c>
      <c r="AS109" s="19"/>
      <c r="AU109" s="28" t="s">
        <v>54</v>
      </c>
      <c r="AV109" s="21">
        <f t="shared" si="74"/>
        <v>16.069057104913679</v>
      </c>
      <c r="AW109" s="21">
        <f t="shared" si="74"/>
        <v>11.288180610889775</v>
      </c>
      <c r="AX109" s="21">
        <f t="shared" si="74"/>
        <v>78.08764940239044</v>
      </c>
      <c r="AY109" s="21">
        <f t="shared" si="74"/>
        <v>83.53253652058433</v>
      </c>
      <c r="AZ109" s="22">
        <f t="shared" si="74"/>
        <v>86.594594035310124</v>
      </c>
      <c r="BA109" s="22">
        <f t="shared" si="74"/>
        <v>97.471426934185146</v>
      </c>
      <c r="BB109" s="22">
        <f t="shared" si="74"/>
        <v>102.94652547890821</v>
      </c>
      <c r="BC109" s="22">
        <f t="shared" si="74"/>
        <v>110.56261593024351</v>
      </c>
      <c r="BD109" s="22">
        <f t="shared" si="74"/>
        <v>117.59101484160132</v>
      </c>
    </row>
    <row r="110" spans="2:56" x14ac:dyDescent="0.15">
      <c r="B110" s="28" t="s">
        <v>55</v>
      </c>
      <c r="C110" s="24">
        <v>337.95920000000001</v>
      </c>
      <c r="D110" s="24">
        <v>380.24029999999999</v>
      </c>
      <c r="E110" s="24">
        <v>408.54539999999997</v>
      </c>
      <c r="F110" s="24">
        <v>397</v>
      </c>
      <c r="G110" s="24">
        <v>441</v>
      </c>
      <c r="H110" s="24">
        <v>467</v>
      </c>
      <c r="I110" s="24">
        <v>499</v>
      </c>
      <c r="J110" s="24">
        <v>453</v>
      </c>
      <c r="K110" s="24">
        <v>487</v>
      </c>
      <c r="L110" s="24">
        <v>490</v>
      </c>
      <c r="M110" s="24">
        <v>449</v>
      </c>
      <c r="N110" s="24">
        <v>59</v>
      </c>
      <c r="O110" s="24">
        <v>41</v>
      </c>
      <c r="P110" s="24">
        <v>351</v>
      </c>
      <c r="Q110" s="24">
        <v>421</v>
      </c>
      <c r="R110" s="25">
        <v>443.48783741929333</v>
      </c>
      <c r="S110" s="25">
        <v>478.59072975484236</v>
      </c>
      <c r="T110" s="25">
        <v>517.38224930312344</v>
      </c>
      <c r="U110" s="25">
        <v>540.9087198913586</v>
      </c>
      <c r="V110" s="25">
        <v>552.63860457913415</v>
      </c>
      <c r="Y110" s="28" t="s">
        <v>55</v>
      </c>
      <c r="Z110" s="23">
        <f t="shared" si="72"/>
        <v>0.12510711352139547</v>
      </c>
      <c r="AA110" s="23">
        <f t="shared" si="72"/>
        <v>7.4440031737824652E-2</v>
      </c>
      <c r="AB110" s="23">
        <f t="shared" si="72"/>
        <v>-2.8259772353329549E-2</v>
      </c>
      <c r="AC110" s="23">
        <f t="shared" si="72"/>
        <v>0.11083123425692687</v>
      </c>
      <c r="AD110" s="23">
        <f t="shared" si="72"/>
        <v>5.895691609977316E-2</v>
      </c>
      <c r="AE110" s="23">
        <f t="shared" si="72"/>
        <v>6.85224839400429E-2</v>
      </c>
      <c r="AF110" s="23">
        <f t="shared" si="72"/>
        <v>-9.2184368737474931E-2</v>
      </c>
      <c r="AG110" s="19">
        <f t="shared" si="72"/>
        <v>7.5055187637969034E-2</v>
      </c>
      <c r="AH110" s="19">
        <f t="shared" si="72"/>
        <v>6.1601642710471527E-3</v>
      </c>
      <c r="AI110" s="19">
        <f t="shared" si="72"/>
        <v>-8.3673469387755106E-2</v>
      </c>
      <c r="AJ110" s="19">
        <f t="shared" si="72"/>
        <v>-0.86859688195991092</v>
      </c>
      <c r="AK110" s="19">
        <f t="shared" si="72"/>
        <v>-0.30508474576271183</v>
      </c>
      <c r="AL110" s="19">
        <f t="shared" si="72"/>
        <v>7.5609756097560972</v>
      </c>
      <c r="AM110" s="19">
        <f t="shared" si="72"/>
        <v>0.19943019943019946</v>
      </c>
      <c r="AN110" s="20">
        <f t="shared" si="72"/>
        <v>5.3415290782169444E-2</v>
      </c>
      <c r="AO110" s="20">
        <f t="shared" si="72"/>
        <v>7.9151871536808693E-2</v>
      </c>
      <c r="AP110" s="20">
        <f t="shared" si="73"/>
        <v>8.1053637558236913E-2</v>
      </c>
      <c r="AQ110" s="20">
        <f t="shared" si="73"/>
        <v>4.5472125531797136E-2</v>
      </c>
      <c r="AR110" s="20">
        <f t="shared" si="73"/>
        <v>2.1685515977874159E-2</v>
      </c>
      <c r="AS110" s="19"/>
      <c r="AU110" s="28" t="s">
        <v>55</v>
      </c>
      <c r="AV110" s="21">
        <f t="shared" si="74"/>
        <v>13.140311804008908</v>
      </c>
      <c r="AW110" s="21">
        <f t="shared" si="74"/>
        <v>9.1314031180400885</v>
      </c>
      <c r="AX110" s="21">
        <f t="shared" si="74"/>
        <v>78.173719376391986</v>
      </c>
      <c r="AY110" s="21">
        <f t="shared" si="74"/>
        <v>93.763919821826278</v>
      </c>
      <c r="AZ110" s="22">
        <f t="shared" si="74"/>
        <v>98.772346863985163</v>
      </c>
      <c r="BA110" s="22">
        <f t="shared" si="74"/>
        <v>106.59036297435242</v>
      </c>
      <c r="BB110" s="22">
        <f t="shared" si="74"/>
        <v>115.2298996220765</v>
      </c>
      <c r="BC110" s="22">
        <f t="shared" si="74"/>
        <v>120.46964808270793</v>
      </c>
      <c r="BD110" s="22">
        <f t="shared" si="74"/>
        <v>123.08209456105438</v>
      </c>
    </row>
    <row r="111" spans="2:56" x14ac:dyDescent="0.15">
      <c r="B111" s="28" t="s">
        <v>56</v>
      </c>
      <c r="C111" s="24">
        <v>275.30759999999998</v>
      </c>
      <c r="D111" s="24">
        <v>377.53109999999998</v>
      </c>
      <c r="E111" s="24">
        <v>445.06639999999999</v>
      </c>
      <c r="F111" s="24">
        <v>385</v>
      </c>
      <c r="G111" s="24">
        <v>443</v>
      </c>
      <c r="H111" s="24">
        <v>459</v>
      </c>
      <c r="I111" s="24">
        <v>470</v>
      </c>
      <c r="J111" s="24">
        <v>459</v>
      </c>
      <c r="K111" s="24">
        <v>434</v>
      </c>
      <c r="L111" s="24">
        <v>473</v>
      </c>
      <c r="M111" s="24">
        <v>458</v>
      </c>
      <c r="N111" s="24">
        <v>63</v>
      </c>
      <c r="O111" s="24">
        <v>50</v>
      </c>
      <c r="P111" s="24">
        <v>356</v>
      </c>
      <c r="Q111" s="24">
        <v>412</v>
      </c>
      <c r="R111" s="25">
        <v>427.66520064361987</v>
      </c>
      <c r="S111" s="25">
        <v>475.4402457457702</v>
      </c>
      <c r="T111" s="25">
        <v>529.95422432298028</v>
      </c>
      <c r="U111" s="25">
        <v>554.60561088880013</v>
      </c>
      <c r="V111" s="25">
        <v>584.60788439174883</v>
      </c>
      <c r="Y111" s="28" t="s">
        <v>56</v>
      </c>
      <c r="Z111" s="23">
        <f t="shared" si="72"/>
        <v>0.37130649498960433</v>
      </c>
      <c r="AA111" s="23">
        <f t="shared" si="72"/>
        <v>0.17888671953118562</v>
      </c>
      <c r="AB111" s="23">
        <f t="shared" si="72"/>
        <v>-0.13496053622560589</v>
      </c>
      <c r="AC111" s="23">
        <f t="shared" si="72"/>
        <v>0.1506493506493507</v>
      </c>
      <c r="AD111" s="23">
        <f t="shared" si="72"/>
        <v>3.6117381489841893E-2</v>
      </c>
      <c r="AE111" s="23">
        <f t="shared" si="72"/>
        <v>2.3965141612200425E-2</v>
      </c>
      <c r="AF111" s="23">
        <f t="shared" si="72"/>
        <v>-2.3404255319148914E-2</v>
      </c>
      <c r="AG111" s="19">
        <f t="shared" si="72"/>
        <v>-5.4466230936819127E-2</v>
      </c>
      <c r="AH111" s="19">
        <f t="shared" si="72"/>
        <v>8.9861751152073843E-2</v>
      </c>
      <c r="AI111" s="19">
        <f t="shared" si="72"/>
        <v>-3.1712473572938715E-2</v>
      </c>
      <c r="AJ111" s="19">
        <f t="shared" si="72"/>
        <v>-0.86244541484716164</v>
      </c>
      <c r="AK111" s="19">
        <f t="shared" si="72"/>
        <v>-0.20634920634920639</v>
      </c>
      <c r="AL111" s="19">
        <f t="shared" si="72"/>
        <v>6.12</v>
      </c>
      <c r="AM111" s="19">
        <f t="shared" si="72"/>
        <v>0.15730337078651679</v>
      </c>
      <c r="AN111" s="20">
        <f t="shared" si="72"/>
        <v>3.8022331659271602E-2</v>
      </c>
      <c r="AO111" s="20">
        <f t="shared" si="72"/>
        <v>0.11171132238547976</v>
      </c>
      <c r="AP111" s="20">
        <f t="shared" si="73"/>
        <v>0.11466000000000021</v>
      </c>
      <c r="AQ111" s="20">
        <f t="shared" si="73"/>
        <v>4.6516067679830631E-2</v>
      </c>
      <c r="AR111" s="20">
        <f t="shared" si="73"/>
        <v>5.4096592089769135E-2</v>
      </c>
      <c r="AS111" s="19"/>
      <c r="AU111" s="28" t="s">
        <v>56</v>
      </c>
      <c r="AV111" s="21">
        <f t="shared" si="74"/>
        <v>13.755458515283843</v>
      </c>
      <c r="AW111" s="21">
        <f t="shared" si="74"/>
        <v>10.91703056768559</v>
      </c>
      <c r="AX111" s="21">
        <f t="shared" si="74"/>
        <v>77.729257641921393</v>
      </c>
      <c r="AY111" s="21">
        <f t="shared" si="74"/>
        <v>89.956331877729255</v>
      </c>
      <c r="AZ111" s="22">
        <f t="shared" si="74"/>
        <v>93.376681363235789</v>
      </c>
      <c r="BA111" s="22">
        <f t="shared" si="74"/>
        <v>103.80791391829044</v>
      </c>
      <c r="BB111" s="22">
        <f t="shared" si="74"/>
        <v>115.71052932816164</v>
      </c>
      <c r="BC111" s="22">
        <f t="shared" si="74"/>
        <v>121.09292814165943</v>
      </c>
      <c r="BD111" s="22">
        <f t="shared" si="74"/>
        <v>127.64364288029451</v>
      </c>
    </row>
    <row r="112" spans="2:56" x14ac:dyDescent="0.15">
      <c r="B112" s="28" t="s">
        <v>57</v>
      </c>
      <c r="C112" s="24">
        <v>135.94569999999999</v>
      </c>
      <c r="D112" s="24">
        <v>192.81190000000001</v>
      </c>
      <c r="E112" s="24">
        <v>185.30269999999999</v>
      </c>
      <c r="F112" s="24">
        <v>153</v>
      </c>
      <c r="G112" s="24">
        <v>148</v>
      </c>
      <c r="H112" s="24">
        <v>181</v>
      </c>
      <c r="I112" s="24">
        <v>224</v>
      </c>
      <c r="J112" s="24">
        <v>218</v>
      </c>
      <c r="K112" s="24">
        <v>198</v>
      </c>
      <c r="L112" s="24">
        <v>234</v>
      </c>
      <c r="M112" s="24">
        <v>204</v>
      </c>
      <c r="N112" s="24">
        <v>20</v>
      </c>
      <c r="O112" s="24">
        <v>21</v>
      </c>
      <c r="P112" s="24">
        <v>148</v>
      </c>
      <c r="Q112" s="24">
        <v>175</v>
      </c>
      <c r="R112" s="25">
        <v>196.26099137931033</v>
      </c>
      <c r="S112" s="25">
        <v>211.95843103448274</v>
      </c>
      <c r="T112" s="25">
        <v>232.19247775862064</v>
      </c>
      <c r="U112" s="25">
        <v>241.82330586206888</v>
      </c>
      <c r="V112" s="25">
        <v>252.19862944137927</v>
      </c>
      <c r="Y112" s="28" t="s">
        <v>57</v>
      </c>
      <c r="Z112" s="23">
        <f t="shared" si="72"/>
        <v>0.41830083628978354</v>
      </c>
      <c r="AA112" s="23">
        <f t="shared" si="72"/>
        <v>-3.8945728972122673E-2</v>
      </c>
      <c r="AB112" s="23">
        <f t="shared" si="72"/>
        <v>-0.17432395750304763</v>
      </c>
      <c r="AC112" s="23">
        <f t="shared" si="72"/>
        <v>-3.2679738562091498E-2</v>
      </c>
      <c r="AD112" s="23">
        <f t="shared" si="72"/>
        <v>0.22297297297297303</v>
      </c>
      <c r="AE112" s="23">
        <f t="shared" si="72"/>
        <v>0.23756906077348061</v>
      </c>
      <c r="AF112" s="23">
        <f t="shared" si="72"/>
        <v>-2.6785714285714302E-2</v>
      </c>
      <c r="AG112" s="19">
        <f t="shared" si="72"/>
        <v>-9.1743119266055051E-2</v>
      </c>
      <c r="AH112" s="19">
        <f t="shared" si="72"/>
        <v>0.18181818181818188</v>
      </c>
      <c r="AI112" s="19">
        <f t="shared" si="72"/>
        <v>-0.12820512820512819</v>
      </c>
      <c r="AJ112" s="19">
        <f t="shared" si="72"/>
        <v>-0.90196078431372551</v>
      </c>
      <c r="AK112" s="19">
        <f t="shared" si="72"/>
        <v>5.0000000000000044E-2</v>
      </c>
      <c r="AL112" s="19">
        <f t="shared" si="72"/>
        <v>6.0476190476190474</v>
      </c>
      <c r="AM112" s="19">
        <f t="shared" si="72"/>
        <v>0.18243243243243246</v>
      </c>
      <c r="AN112" s="20">
        <f t="shared" si="72"/>
        <v>0.1214913793103447</v>
      </c>
      <c r="AO112" s="20">
        <f t="shared" si="72"/>
        <v>7.9982474076237819E-2</v>
      </c>
      <c r="AP112" s="20">
        <f t="shared" si="73"/>
        <v>9.5462334880399791E-2</v>
      </c>
      <c r="AQ112" s="20">
        <f t="shared" si="73"/>
        <v>4.1477778248527608E-2</v>
      </c>
      <c r="AR112" s="20">
        <f t="shared" si="73"/>
        <v>4.2904564315352944E-2</v>
      </c>
      <c r="AS112" s="19"/>
      <c r="AU112" s="28" t="s">
        <v>57</v>
      </c>
      <c r="AV112" s="21">
        <f t="shared" si="74"/>
        <v>9.8039215686274517</v>
      </c>
      <c r="AW112" s="21">
        <f t="shared" si="74"/>
        <v>10.294117647058824</v>
      </c>
      <c r="AX112" s="21">
        <f t="shared" si="74"/>
        <v>72.549019607843135</v>
      </c>
      <c r="AY112" s="21">
        <f t="shared" si="74"/>
        <v>85.784313725490193</v>
      </c>
      <c r="AZ112" s="22">
        <f t="shared" si="74"/>
        <v>96.206368323191342</v>
      </c>
      <c r="BA112" s="22">
        <f t="shared" si="74"/>
        <v>103.90119168356998</v>
      </c>
      <c r="BB112" s="22">
        <f t="shared" si="74"/>
        <v>113.81984203853952</v>
      </c>
      <c r="BC112" s="22">
        <f t="shared" si="74"/>
        <v>118.54083620689651</v>
      </c>
      <c r="BD112" s="22">
        <f t="shared" si="74"/>
        <v>123.62677913793101</v>
      </c>
    </row>
    <row r="113" spans="2:56" x14ac:dyDescent="0.15">
      <c r="B113" s="28" t="s">
        <v>58</v>
      </c>
      <c r="C113" s="24">
        <v>149.9162</v>
      </c>
      <c r="D113" s="24">
        <v>182.7603</v>
      </c>
      <c r="E113" s="24">
        <v>208.79130000000001</v>
      </c>
      <c r="F113" s="24">
        <v>223</v>
      </c>
      <c r="G113" s="24">
        <v>242</v>
      </c>
      <c r="H113" s="24">
        <v>261</v>
      </c>
      <c r="I113" s="24">
        <v>323</v>
      </c>
      <c r="J113" s="24">
        <v>272</v>
      </c>
      <c r="K113" s="24">
        <v>320</v>
      </c>
      <c r="L113" s="24">
        <v>288</v>
      </c>
      <c r="M113" s="24">
        <v>243</v>
      </c>
      <c r="N113" s="24">
        <v>46</v>
      </c>
      <c r="O113" s="24">
        <v>22</v>
      </c>
      <c r="P113" s="24">
        <v>181</v>
      </c>
      <c r="Q113" s="24">
        <v>139</v>
      </c>
      <c r="R113" s="25">
        <v>144.56394690052579</v>
      </c>
      <c r="S113" s="25">
        <v>165.14438251118708</v>
      </c>
      <c r="T113" s="25">
        <v>188.82797481772755</v>
      </c>
      <c r="U113" s="25">
        <v>210.73927146077716</v>
      </c>
      <c r="V113" s="25">
        <v>230.0974310412777</v>
      </c>
      <c r="Y113" s="28" t="s">
        <v>58</v>
      </c>
      <c r="Z113" s="23">
        <f t="shared" si="72"/>
        <v>0.21908306107011777</v>
      </c>
      <c r="AA113" s="23">
        <f t="shared" si="72"/>
        <v>0.14243246481867233</v>
      </c>
      <c r="AB113" s="23">
        <f t="shared" si="72"/>
        <v>6.8052165008791077E-2</v>
      </c>
      <c r="AC113" s="23">
        <f t="shared" si="72"/>
        <v>8.5201793721973118E-2</v>
      </c>
      <c r="AD113" s="23">
        <f t="shared" si="72"/>
        <v>7.8512396694214948E-2</v>
      </c>
      <c r="AE113" s="23">
        <f t="shared" si="72"/>
        <v>0.23754789272030652</v>
      </c>
      <c r="AF113" s="23">
        <f t="shared" si="72"/>
        <v>-0.15789473684210531</v>
      </c>
      <c r="AG113" s="19">
        <f t="shared" si="72"/>
        <v>0.17647058823529416</v>
      </c>
      <c r="AH113" s="19">
        <f t="shared" si="72"/>
        <v>-9.9999999999999978E-2</v>
      </c>
      <c r="AI113" s="19">
        <f t="shared" si="72"/>
        <v>-0.15625</v>
      </c>
      <c r="AJ113" s="19">
        <f t="shared" si="72"/>
        <v>-0.81069958847736623</v>
      </c>
      <c r="AK113" s="19">
        <f t="shared" si="72"/>
        <v>-0.52173913043478259</v>
      </c>
      <c r="AL113" s="19">
        <f t="shared" si="72"/>
        <v>7.2272727272727266</v>
      </c>
      <c r="AM113" s="19">
        <f t="shared" si="72"/>
        <v>-0.23204419889502759</v>
      </c>
      <c r="AN113" s="20">
        <f t="shared" si="72"/>
        <v>4.002839496781152E-2</v>
      </c>
      <c r="AO113" s="20">
        <f t="shared" si="72"/>
        <v>0.14236215911303707</v>
      </c>
      <c r="AP113" s="20">
        <f t="shared" si="73"/>
        <v>0.143411431538921</v>
      </c>
      <c r="AQ113" s="20">
        <f t="shared" si="73"/>
        <v>0.11603840301840984</v>
      </c>
      <c r="AR113" s="20">
        <f t="shared" si="73"/>
        <v>9.185833967402468E-2</v>
      </c>
      <c r="AS113" s="19"/>
      <c r="AU113" s="28" t="s">
        <v>58</v>
      </c>
      <c r="AV113" s="21">
        <f t="shared" si="74"/>
        <v>18.930041152263374</v>
      </c>
      <c r="AW113" s="21">
        <f t="shared" si="74"/>
        <v>9.0534979423868318</v>
      </c>
      <c r="AX113" s="21">
        <f t="shared" si="74"/>
        <v>74.485596707818928</v>
      </c>
      <c r="AY113" s="21">
        <f t="shared" si="74"/>
        <v>57.201646090534979</v>
      </c>
      <c r="AZ113" s="22">
        <f t="shared" si="74"/>
        <v>59.491336173055878</v>
      </c>
      <c r="BA113" s="22">
        <f t="shared" si="74"/>
        <v>67.960651239171639</v>
      </c>
      <c r="BB113" s="22">
        <f t="shared" si="74"/>
        <v>77.706985521698584</v>
      </c>
      <c r="BC113" s="22">
        <f t="shared" si="74"/>
        <v>86.723980025011173</v>
      </c>
      <c r="BD113" s="22">
        <f t="shared" si="74"/>
        <v>94.690300840031981</v>
      </c>
    </row>
    <row r="114" spans="2:56" x14ac:dyDescent="0.15">
      <c r="B114" s="28" t="s">
        <v>59</v>
      </c>
      <c r="C114" s="24">
        <v>89.969700000000003</v>
      </c>
      <c r="D114" s="24">
        <v>118.7371</v>
      </c>
      <c r="E114" s="24">
        <v>160.18770000000001</v>
      </c>
      <c r="F114" s="24">
        <v>174</v>
      </c>
      <c r="G114" s="24">
        <v>183</v>
      </c>
      <c r="H114" s="24">
        <v>214</v>
      </c>
      <c r="I114" s="24">
        <v>203</v>
      </c>
      <c r="J114" s="24">
        <v>170</v>
      </c>
      <c r="K114" s="24">
        <v>206</v>
      </c>
      <c r="L114" s="24">
        <v>189</v>
      </c>
      <c r="M114" s="24">
        <v>193</v>
      </c>
      <c r="N114" s="24">
        <v>35</v>
      </c>
      <c r="O114" s="24">
        <v>19</v>
      </c>
      <c r="P114" s="24">
        <v>107</v>
      </c>
      <c r="Q114" s="24">
        <v>130</v>
      </c>
      <c r="R114" s="25">
        <v>159.90150404936367</v>
      </c>
      <c r="S114" s="25">
        <v>187.0842884689549</v>
      </c>
      <c r="T114" s="25">
        <v>196.70759737755495</v>
      </c>
      <c r="U114" s="25">
        <v>207.2201905129194</v>
      </c>
      <c r="V114" s="25">
        <v>215.17668859390668</v>
      </c>
      <c r="Y114" s="28" t="s">
        <v>59</v>
      </c>
      <c r="Z114" s="23">
        <f t="shared" si="72"/>
        <v>0.3197454254043306</v>
      </c>
      <c r="AA114" s="23">
        <f t="shared" si="72"/>
        <v>0.3490956070175204</v>
      </c>
      <c r="AB114" s="23">
        <f t="shared" si="72"/>
        <v>8.6225721450523318E-2</v>
      </c>
      <c r="AC114" s="23">
        <f t="shared" si="72"/>
        <v>5.1724137931034475E-2</v>
      </c>
      <c r="AD114" s="23">
        <f t="shared" si="72"/>
        <v>0.1693989071038251</v>
      </c>
      <c r="AE114" s="23">
        <f t="shared" si="72"/>
        <v>-5.1401869158878455E-2</v>
      </c>
      <c r="AF114" s="23">
        <f t="shared" si="72"/>
        <v>-0.16256157635467983</v>
      </c>
      <c r="AG114" s="19">
        <f t="shared" si="72"/>
        <v>0.21176470588235285</v>
      </c>
      <c r="AH114" s="19">
        <f t="shared" si="72"/>
        <v>-8.2524271844660158E-2</v>
      </c>
      <c r="AI114" s="19">
        <f t="shared" si="72"/>
        <v>2.1164021164021163E-2</v>
      </c>
      <c r="AJ114" s="19">
        <f t="shared" si="72"/>
        <v>-0.81865284974093266</v>
      </c>
      <c r="AK114" s="19">
        <f t="shared" si="72"/>
        <v>-0.45714285714285718</v>
      </c>
      <c r="AL114" s="19">
        <f t="shared" si="72"/>
        <v>4.6315789473684212</v>
      </c>
      <c r="AM114" s="19">
        <f t="shared" si="72"/>
        <v>0.2149532710280373</v>
      </c>
      <c r="AN114" s="20">
        <f t="shared" si="72"/>
        <v>0.23001156961048963</v>
      </c>
      <c r="AO114" s="20">
        <f t="shared" si="72"/>
        <v>0.16999705275567356</v>
      </c>
      <c r="AP114" s="20">
        <f t="shared" si="73"/>
        <v>5.1438359615093798E-2</v>
      </c>
      <c r="AQ114" s="20">
        <f t="shared" si="73"/>
        <v>5.3442740776233899E-2</v>
      </c>
      <c r="AR114" s="20">
        <f t="shared" si="73"/>
        <v>3.8396345748418881E-2</v>
      </c>
      <c r="AS114" s="19"/>
      <c r="AU114" s="28" t="s">
        <v>59</v>
      </c>
      <c r="AV114" s="21">
        <f t="shared" si="74"/>
        <v>18.134715025906736</v>
      </c>
      <c r="AW114" s="21">
        <f t="shared" si="74"/>
        <v>9.8445595854922274</v>
      </c>
      <c r="AX114" s="21">
        <f t="shared" si="74"/>
        <v>55.440414507772019</v>
      </c>
      <c r="AY114" s="21">
        <f t="shared" si="74"/>
        <v>67.357512953367873</v>
      </c>
      <c r="AZ114" s="22">
        <f t="shared" si="74"/>
        <v>82.850520232830917</v>
      </c>
      <c r="BA114" s="22">
        <f t="shared" si="74"/>
        <v>96.934864491686483</v>
      </c>
      <c r="BB114" s="22">
        <f t="shared" si="74"/>
        <v>101.92103491065023</v>
      </c>
      <c r="BC114" s="22">
        <f t="shared" si="74"/>
        <v>107.3679743590256</v>
      </c>
      <c r="BD114" s="22">
        <f t="shared" si="74"/>
        <v>111.49051222482213</v>
      </c>
    </row>
    <row r="115" spans="2:56" x14ac:dyDescent="0.15">
      <c r="B115" s="28" t="s">
        <v>60</v>
      </c>
      <c r="C115" s="24">
        <v>119.815</v>
      </c>
      <c r="D115" s="24">
        <v>130.95820000000001</v>
      </c>
      <c r="E115" s="24">
        <v>156.35820000000001</v>
      </c>
      <c r="F115" s="24">
        <v>89</v>
      </c>
      <c r="G115" s="24">
        <v>101</v>
      </c>
      <c r="H115" s="24">
        <v>135</v>
      </c>
      <c r="I115" s="24">
        <v>146</v>
      </c>
      <c r="J115" s="24">
        <v>161</v>
      </c>
      <c r="K115" s="24">
        <v>104</v>
      </c>
      <c r="L115" s="24">
        <v>106</v>
      </c>
      <c r="M115" s="24">
        <v>93</v>
      </c>
      <c r="N115" s="24">
        <v>9</v>
      </c>
      <c r="O115" s="24">
        <v>43</v>
      </c>
      <c r="P115" s="24">
        <v>69</v>
      </c>
      <c r="Q115" s="24">
        <v>71</v>
      </c>
      <c r="R115" s="25">
        <v>67.985594435774331</v>
      </c>
      <c r="S115" s="25">
        <v>78.485259100296886</v>
      </c>
      <c r="T115" s="25">
        <v>88.3249096429536</v>
      </c>
      <c r="U115" s="25">
        <v>97.164115923429506</v>
      </c>
      <c r="V115" s="25">
        <v>105.62869261818246</v>
      </c>
      <c r="Y115" s="28" t="s">
        <v>60</v>
      </c>
      <c r="Z115" s="23">
        <f t="shared" si="72"/>
        <v>9.3003380211158948E-2</v>
      </c>
      <c r="AA115" s="23">
        <f t="shared" si="72"/>
        <v>0.19395501770794032</v>
      </c>
      <c r="AB115" s="23">
        <f t="shared" si="72"/>
        <v>-0.43079416365755041</v>
      </c>
      <c r="AC115" s="23">
        <f t="shared" si="72"/>
        <v>0.13483146067415741</v>
      </c>
      <c r="AD115" s="23">
        <f t="shared" si="72"/>
        <v>0.33663366336633671</v>
      </c>
      <c r="AE115" s="23">
        <f t="shared" si="72"/>
        <v>8.1481481481481488E-2</v>
      </c>
      <c r="AF115" s="23">
        <f t="shared" si="72"/>
        <v>0.10273972602739723</v>
      </c>
      <c r="AG115" s="19">
        <f t="shared" si="72"/>
        <v>-0.35403726708074534</v>
      </c>
      <c r="AH115" s="19">
        <f t="shared" si="72"/>
        <v>1.9230769230769162E-2</v>
      </c>
      <c r="AI115" s="19">
        <f t="shared" si="72"/>
        <v>-0.12264150943396224</v>
      </c>
      <c r="AJ115" s="19">
        <f t="shared" si="72"/>
        <v>-0.90322580645161288</v>
      </c>
      <c r="AK115" s="19">
        <f t="shared" si="72"/>
        <v>3.7777777777777777</v>
      </c>
      <c r="AL115" s="19">
        <f t="shared" si="72"/>
        <v>0.60465116279069764</v>
      </c>
      <c r="AM115" s="19">
        <f t="shared" si="72"/>
        <v>2.8985507246376718E-2</v>
      </c>
      <c r="AN115" s="20">
        <f t="shared" si="72"/>
        <v>-4.2456416397544605E-2</v>
      </c>
      <c r="AO115" s="20">
        <f t="shared" si="72"/>
        <v>0.15443955078515259</v>
      </c>
      <c r="AP115" s="20">
        <f t="shared" si="73"/>
        <v>0.12536940892407</v>
      </c>
      <c r="AQ115" s="20">
        <f t="shared" si="73"/>
        <v>0.10007602969771145</v>
      </c>
      <c r="AR115" s="20">
        <f t="shared" si="73"/>
        <v>8.7116283766977221E-2</v>
      </c>
      <c r="AS115" s="19"/>
      <c r="AU115" s="28" t="s">
        <v>60</v>
      </c>
      <c r="AV115" s="21">
        <f t="shared" si="74"/>
        <v>9.67741935483871</v>
      </c>
      <c r="AW115" s="21">
        <f t="shared" si="74"/>
        <v>46.236559139784944</v>
      </c>
      <c r="AX115" s="21">
        <f t="shared" si="74"/>
        <v>74.193548387096769</v>
      </c>
      <c r="AY115" s="21">
        <f t="shared" si="74"/>
        <v>76.344086021505376</v>
      </c>
      <c r="AZ115" s="22">
        <f t="shared" si="74"/>
        <v>73.102789715886374</v>
      </c>
      <c r="BA115" s="22">
        <f t="shared" si="74"/>
        <v>84.392751720749345</v>
      </c>
      <c r="BB115" s="22">
        <f t="shared" si="74"/>
        <v>94.973021121455488</v>
      </c>
      <c r="BC115" s="22">
        <f t="shared" si="74"/>
        <v>104.47754400368764</v>
      </c>
      <c r="BD115" s="22">
        <f t="shared" si="74"/>
        <v>113.57923937438973</v>
      </c>
    </row>
    <row r="116" spans="2:56" x14ac:dyDescent="0.15">
      <c r="B116" s="28" t="s">
        <v>20</v>
      </c>
      <c r="C116" s="24">
        <v>1233</v>
      </c>
      <c r="D116" s="24">
        <v>1355.97</v>
      </c>
      <c r="E116" s="24">
        <v>1475.5</v>
      </c>
      <c r="F116" s="24">
        <v>1543</v>
      </c>
      <c r="G116" s="24">
        <v>1567.3575000000001</v>
      </c>
      <c r="H116" s="24">
        <v>1625.0454999999999</v>
      </c>
      <c r="I116" s="24">
        <v>1579.4337</v>
      </c>
      <c r="J116" s="24">
        <v>1541.8207</v>
      </c>
      <c r="K116" s="24">
        <v>1657.4573</v>
      </c>
      <c r="L116" s="24">
        <v>1722.0980999999999</v>
      </c>
      <c r="M116" s="24">
        <v>1731.6585</v>
      </c>
      <c r="N116" s="24">
        <v>400.77589999999998</v>
      </c>
      <c r="O116" s="24">
        <v>310.24062419000001</v>
      </c>
      <c r="P116" s="24">
        <v>1301.7107280837256</v>
      </c>
      <c r="Q116" s="24">
        <v>1768.9094048547549</v>
      </c>
      <c r="R116" s="25">
        <v>1772.8574317666687</v>
      </c>
      <c r="S116" s="25">
        <v>1902.1372312909025</v>
      </c>
      <c r="T116" s="25">
        <v>2000.5539214707715</v>
      </c>
      <c r="U116" s="25">
        <v>2121.185671731721</v>
      </c>
      <c r="V116" s="25">
        <v>2235.6450814203577</v>
      </c>
      <c r="Y116" s="28" t="s">
        <v>20</v>
      </c>
      <c r="Z116" s="23">
        <f t="shared" si="72"/>
        <v>9.9732360097323669E-2</v>
      </c>
      <c r="AA116" s="23">
        <f t="shared" si="72"/>
        <v>8.8150917793166528E-2</v>
      </c>
      <c r="AB116" s="23">
        <f t="shared" si="72"/>
        <v>4.574720433751267E-2</v>
      </c>
      <c r="AC116" s="23">
        <f t="shared" si="72"/>
        <v>1.5785806869734298E-2</v>
      </c>
      <c r="AD116" s="23">
        <f t="shared" si="72"/>
        <v>3.6805897824842004E-2</v>
      </c>
      <c r="AE116" s="23">
        <f t="shared" si="72"/>
        <v>-2.806801409560522E-2</v>
      </c>
      <c r="AF116" s="23">
        <f t="shared" si="72"/>
        <v>-2.3814231645177708E-2</v>
      </c>
      <c r="AG116" s="19">
        <f t="shared" si="72"/>
        <v>7.5000030807732765E-2</v>
      </c>
      <c r="AH116" s="19">
        <f t="shared" si="72"/>
        <v>3.8999979064317403E-2</v>
      </c>
      <c r="AI116" s="19">
        <f t="shared" si="72"/>
        <v>5.5516001091924227E-3</v>
      </c>
      <c r="AJ116" s="19">
        <f t="shared" si="72"/>
        <v>-0.7685595052373202</v>
      </c>
      <c r="AK116" s="19">
        <f t="shared" si="72"/>
        <v>-0.22589999999999999</v>
      </c>
      <c r="AL116" s="19">
        <f t="shared" si="72"/>
        <v>3.1958100473860629</v>
      </c>
      <c r="AM116" s="19">
        <f t="shared" si="72"/>
        <v>0.35891129011343548</v>
      </c>
      <c r="AN116" s="20">
        <f t="shared" si="72"/>
        <v>2.2318988757017433E-3</v>
      </c>
      <c r="AO116" s="20">
        <f t="shared" si="72"/>
        <v>7.2921712263915861E-2</v>
      </c>
      <c r="AP116" s="20">
        <f t="shared" si="73"/>
        <v>5.1740057741826329E-2</v>
      </c>
      <c r="AQ116" s="20">
        <f t="shared" si="73"/>
        <v>6.0299174626726959E-2</v>
      </c>
      <c r="AR116" s="20">
        <f t="shared" si="73"/>
        <v>5.396010882686797E-2</v>
      </c>
      <c r="AS116" s="19"/>
      <c r="AU116" s="28" t="s">
        <v>20</v>
      </c>
      <c r="AV116" s="21">
        <f t="shared" si="74"/>
        <v>23.14404947626798</v>
      </c>
      <c r="AW116" s="21">
        <f t="shared" si="74"/>
        <v>17.915808699579046</v>
      </c>
      <c r="AX116" s="21">
        <f t="shared" si="74"/>
        <v>75.171330148740381</v>
      </c>
      <c r="AY116" s="21">
        <f t="shared" si="74"/>
        <v>102.15116923196778</v>
      </c>
      <c r="AZ116" s="22">
        <f t="shared" si="74"/>
        <v>102.37916031172826</v>
      </c>
      <c r="BA116" s="22">
        <f t="shared" si="74"/>
        <v>109.8448239818014</v>
      </c>
      <c r="BB116" s="22">
        <f t="shared" si="74"/>
        <v>115.52820151726056</v>
      </c>
      <c r="BC116" s="22">
        <f t="shared" si="74"/>
        <v>122.49445671486157</v>
      </c>
      <c r="BD116" s="22">
        <f t="shared" si="74"/>
        <v>129.10427092988357</v>
      </c>
    </row>
    <row r="117" spans="2:56" x14ac:dyDescent="0.15">
      <c r="B117" s="28" t="s">
        <v>19</v>
      </c>
      <c r="C117" s="24">
        <v>6254</v>
      </c>
      <c r="D117" s="24">
        <v>6367.4597999999996</v>
      </c>
      <c r="E117" s="24">
        <v>6582.5150999999996</v>
      </c>
      <c r="F117" s="24">
        <v>7069.0733</v>
      </c>
      <c r="G117" s="24">
        <v>7460.8168999999998</v>
      </c>
      <c r="H117" s="24">
        <v>7614.5502999999999</v>
      </c>
      <c r="I117" s="24">
        <v>7794.5064000000002</v>
      </c>
      <c r="J117" s="24">
        <v>7918.2386999999999</v>
      </c>
      <c r="K117" s="24">
        <v>7651.6776</v>
      </c>
      <c r="L117" s="24">
        <v>7940.7479999999996</v>
      </c>
      <c r="M117" s="24">
        <v>7676.5303999999996</v>
      </c>
      <c r="N117" s="24">
        <v>2007.8325</v>
      </c>
      <c r="O117" s="48">
        <v>3718.9135056719992</v>
      </c>
      <c r="P117" s="48">
        <v>5999.6565370595745</v>
      </c>
      <c r="Q117" s="48">
        <v>6943.5303999999996</v>
      </c>
      <c r="R117" s="71">
        <v>8192.3365136657103</v>
      </c>
      <c r="S117" s="71">
        <v>8950.9789579858934</v>
      </c>
      <c r="T117" s="71">
        <v>9353.225506636345</v>
      </c>
      <c r="U117" s="71">
        <v>9760.9263057671906</v>
      </c>
      <c r="V117" s="71">
        <v>9975.4532342951115</v>
      </c>
      <c r="Y117" s="28" t="s">
        <v>19</v>
      </c>
      <c r="Z117" s="23">
        <f t="shared" si="72"/>
        <v>1.8141957147425503E-2</v>
      </c>
      <c r="AA117" s="23">
        <f t="shared" si="72"/>
        <v>3.3774111930789052E-2</v>
      </c>
      <c r="AB117" s="23">
        <f t="shared" si="72"/>
        <v>7.3916761694933442E-2</v>
      </c>
      <c r="AC117" s="23">
        <f t="shared" si="72"/>
        <v>5.5416542363480703E-2</v>
      </c>
      <c r="AD117" s="23">
        <f t="shared" si="72"/>
        <v>2.0605437991649378E-2</v>
      </c>
      <c r="AE117" s="23">
        <f t="shared" si="72"/>
        <v>2.3633188160829377E-2</v>
      </c>
      <c r="AF117" s="23">
        <f t="shared" si="72"/>
        <v>1.5874295773238511E-2</v>
      </c>
      <c r="AG117" s="19">
        <f t="shared" si="72"/>
        <v>-3.3664191002476307E-2</v>
      </c>
      <c r="AH117" s="19">
        <f t="shared" si="72"/>
        <v>3.7778695746407243E-2</v>
      </c>
      <c r="AI117" s="19">
        <f t="shared" si="72"/>
        <v>-3.3273641223723449E-2</v>
      </c>
      <c r="AJ117" s="19">
        <f t="shared" si="72"/>
        <v>-0.73844531378394596</v>
      </c>
      <c r="AK117" s="19">
        <f t="shared" si="72"/>
        <v>0.85220306259212331</v>
      </c>
      <c r="AL117" s="19">
        <f t="shared" si="72"/>
        <v>0.61328208572451048</v>
      </c>
      <c r="AM117" s="19">
        <f t="shared" si="72"/>
        <v>0.15732131616371103</v>
      </c>
      <c r="AN117" s="20">
        <f t="shared" si="72"/>
        <v>0.17985175288722166</v>
      </c>
      <c r="AO117" s="20">
        <f t="shared" si="72"/>
        <v>9.2603916239852202E-2</v>
      </c>
      <c r="AP117" s="20">
        <f t="shared" si="73"/>
        <v>4.4938833007933221E-2</v>
      </c>
      <c r="AQ117" s="20">
        <f t="shared" si="73"/>
        <v>4.3589326360363279E-2</v>
      </c>
      <c r="AR117" s="20">
        <f t="shared" si="73"/>
        <v>2.1978132178005261E-2</v>
      </c>
      <c r="AS117" s="19"/>
      <c r="AU117" s="28" t="s">
        <v>19</v>
      </c>
      <c r="AV117" s="21">
        <f t="shared" si="74"/>
        <v>26.155468621605408</v>
      </c>
      <c r="AW117" s="21">
        <f t="shared" si="74"/>
        <v>48.445239084469719</v>
      </c>
      <c r="AX117" s="21">
        <f t="shared" si="74"/>
        <v>78.155836353615882</v>
      </c>
      <c r="AY117" s="21">
        <f t="shared" si="74"/>
        <v>90.451415394642339</v>
      </c>
      <c r="AZ117" s="22">
        <f t="shared" si="74"/>
        <v>106.719261004499</v>
      </c>
      <c r="BA117" s="22">
        <f t="shared" si="74"/>
        <v>116.60188251173855</v>
      </c>
      <c r="BB117" s="22">
        <f t="shared" si="74"/>
        <v>121.84183503834423</v>
      </c>
      <c r="BC117" s="22">
        <f t="shared" si="74"/>
        <v>127.15283855017614</v>
      </c>
      <c r="BD117" s="22">
        <f t="shared" si="74"/>
        <v>129.94742044264049</v>
      </c>
    </row>
    <row r="118" spans="2:56" x14ac:dyDescent="0.15">
      <c r="B118" s="72" t="s">
        <v>61</v>
      </c>
      <c r="C118" s="48">
        <v>0</v>
      </c>
      <c r="D118" s="48">
        <v>0</v>
      </c>
      <c r="E118" s="48">
        <v>6203.2053999999998</v>
      </c>
      <c r="F118" s="48">
        <v>6606.0733</v>
      </c>
      <c r="G118" s="48">
        <v>6995.8168999999998</v>
      </c>
      <c r="H118" s="48">
        <v>7065.5502999999999</v>
      </c>
      <c r="I118" s="48">
        <v>7281.5064000000002</v>
      </c>
      <c r="J118" s="48">
        <v>7432.2386999999999</v>
      </c>
      <c r="K118" s="48">
        <v>7162.6776</v>
      </c>
      <c r="L118" s="48">
        <v>7361.7479999999996</v>
      </c>
      <c r="M118" s="48">
        <v>7137.5303999999996</v>
      </c>
      <c r="N118" s="48">
        <v>1755.8325</v>
      </c>
      <c r="O118" s="48">
        <v>3082.9135056719992</v>
      </c>
      <c r="P118" s="48">
        <v>5534.6565370595745</v>
      </c>
      <c r="Q118" s="48">
        <v>6387.5303999999996</v>
      </c>
      <c r="R118" s="71">
        <v>7528.7572560587878</v>
      </c>
      <c r="S118" s="71">
        <v>8225.9496623890373</v>
      </c>
      <c r="T118" s="71">
        <v>8605.0702758248826</v>
      </c>
      <c r="U118" s="71">
        <v>8989.8131276115837</v>
      </c>
      <c r="V118" s="71">
        <v>9197.367882020093</v>
      </c>
      <c r="Y118" s="72" t="s">
        <v>61</v>
      </c>
      <c r="Z118" s="23"/>
      <c r="AA118" s="23"/>
      <c r="AB118" s="23">
        <f t="shared" si="72"/>
        <v>6.4945116922938029E-2</v>
      </c>
      <c r="AC118" s="23">
        <f t="shared" si="72"/>
        <v>5.8997771035934399E-2</v>
      </c>
      <c r="AD118" s="23">
        <f t="shared" si="72"/>
        <v>9.9678709429915635E-3</v>
      </c>
      <c r="AE118" s="23">
        <f t="shared" si="72"/>
        <v>3.0564653966160371E-2</v>
      </c>
      <c r="AF118" s="23">
        <f t="shared" si="72"/>
        <v>2.070070281061609E-2</v>
      </c>
      <c r="AG118" s="19">
        <f t="shared" si="72"/>
        <v>-3.6269166112762208E-2</v>
      </c>
      <c r="AH118" s="19">
        <f t="shared" si="72"/>
        <v>2.7792734940352393E-2</v>
      </c>
      <c r="AI118" s="19">
        <f t="shared" si="72"/>
        <v>-3.0457114261449814E-2</v>
      </c>
      <c r="AJ118" s="19">
        <f t="shared" si="72"/>
        <v>-0.7539999969737432</v>
      </c>
      <c r="AK118" s="73">
        <f t="shared" si="72"/>
        <v>0.7558129865303207</v>
      </c>
      <c r="AL118" s="73">
        <f t="shared" si="72"/>
        <v>0.7952681860444073</v>
      </c>
      <c r="AM118" s="73">
        <f t="shared" si="72"/>
        <v>0.15409698094717461</v>
      </c>
      <c r="AN118" s="74">
        <f t="shared" si="72"/>
        <v>0.17866480229335391</v>
      </c>
      <c r="AO118" s="74">
        <f t="shared" si="72"/>
        <v>9.2603916239852424E-2</v>
      </c>
      <c r="AP118" s="74">
        <f t="shared" si="73"/>
        <v>4.6088370218124952E-2</v>
      </c>
      <c r="AQ118" s="74">
        <f t="shared" si="73"/>
        <v>4.4711180670726103E-2</v>
      </c>
      <c r="AR118" s="74">
        <f t="shared" si="73"/>
        <v>2.3087771843779414E-2</v>
      </c>
      <c r="AS118" s="73"/>
      <c r="AU118" s="72" t="s">
        <v>61</v>
      </c>
      <c r="AV118" s="75">
        <f t="shared" si="74"/>
        <v>24.600000302625684</v>
      </c>
      <c r="AW118" s="75">
        <f t="shared" si="74"/>
        <v>43.192999999999991</v>
      </c>
      <c r="AX118" s="75">
        <f t="shared" si="74"/>
        <v>77.543018759816064</v>
      </c>
      <c r="AY118" s="75">
        <f t="shared" si="74"/>
        <v>89.492163844233843</v>
      </c>
      <c r="AZ118" s="76">
        <f t="shared" si="74"/>
        <v>105.48126360426834</v>
      </c>
      <c r="BA118" s="76">
        <f t="shared" si="74"/>
        <v>115.2492417039518</v>
      </c>
      <c r="BB118" s="76">
        <f t="shared" si="74"/>
        <v>120.56089142296169</v>
      </c>
      <c r="BC118" s="76">
        <f t="shared" si="74"/>
        <v>125.95131122119751</v>
      </c>
      <c r="BD118" s="76">
        <f t="shared" si="74"/>
        <v>128.85924635809738</v>
      </c>
    </row>
    <row r="119" spans="2:56" x14ac:dyDescent="0.15">
      <c r="B119" s="72" t="s">
        <v>62</v>
      </c>
      <c r="C119" s="48">
        <v>0</v>
      </c>
      <c r="D119" s="48">
        <v>0</v>
      </c>
      <c r="E119" s="48">
        <v>379.30970000000002</v>
      </c>
      <c r="F119" s="48">
        <v>463</v>
      </c>
      <c r="G119" s="48">
        <v>465</v>
      </c>
      <c r="H119" s="48">
        <v>549</v>
      </c>
      <c r="I119" s="48">
        <v>513</v>
      </c>
      <c r="J119" s="48">
        <v>486</v>
      </c>
      <c r="K119" s="48">
        <v>489</v>
      </c>
      <c r="L119" s="48">
        <v>579</v>
      </c>
      <c r="M119" s="48">
        <v>539</v>
      </c>
      <c r="N119" s="48">
        <v>252</v>
      </c>
      <c r="O119" s="24">
        <v>636</v>
      </c>
      <c r="P119" s="24">
        <v>465</v>
      </c>
      <c r="Q119" s="24">
        <v>556</v>
      </c>
      <c r="R119" s="25">
        <v>663.57925760692251</v>
      </c>
      <c r="S119" s="25">
        <v>725.02929559685617</v>
      </c>
      <c r="T119" s="25">
        <v>748.15523081146239</v>
      </c>
      <c r="U119" s="25">
        <v>771.11317815560687</v>
      </c>
      <c r="V119" s="25">
        <v>778.08535227501852</v>
      </c>
      <c r="Y119" s="72" t="s">
        <v>62</v>
      </c>
      <c r="Z119" s="23"/>
      <c r="AA119" s="23"/>
      <c r="AB119" s="23">
        <f t="shared" si="72"/>
        <v>0.2206384387217093</v>
      </c>
      <c r="AC119" s="23">
        <f t="shared" si="72"/>
        <v>4.3196544276458138E-3</v>
      </c>
      <c r="AD119" s="23">
        <f t="shared" si="72"/>
        <v>0.1806451612903226</v>
      </c>
      <c r="AE119" s="23">
        <f t="shared" si="72"/>
        <v>-6.557377049180324E-2</v>
      </c>
      <c r="AF119" s="23">
        <f t="shared" si="72"/>
        <v>-5.2631578947368474E-2</v>
      </c>
      <c r="AG119" s="19">
        <f t="shared" si="72"/>
        <v>6.1728395061728669E-3</v>
      </c>
      <c r="AH119" s="19">
        <f t="shared" si="72"/>
        <v>0.18404907975460127</v>
      </c>
      <c r="AI119" s="19">
        <f t="shared" si="72"/>
        <v>-6.9084628670120884E-2</v>
      </c>
      <c r="AJ119" s="19">
        <f t="shared" si="72"/>
        <v>-0.53246753246753253</v>
      </c>
      <c r="AK119" s="73">
        <f t="shared" si="72"/>
        <v>1.5238095238095237</v>
      </c>
      <c r="AL119" s="73">
        <f t="shared" si="73"/>
        <v>-0.26886792452830188</v>
      </c>
      <c r="AM119" s="73">
        <f t="shared" si="73"/>
        <v>0.19569892473118289</v>
      </c>
      <c r="AN119" s="74">
        <f t="shared" si="73"/>
        <v>0.19348787339374551</v>
      </c>
      <c r="AO119" s="74">
        <f t="shared" si="73"/>
        <v>9.2603916239850648E-2</v>
      </c>
      <c r="AP119" s="74">
        <f t="shared" si="73"/>
        <v>3.1896552808350354E-2</v>
      </c>
      <c r="AQ119" s="74">
        <f t="shared" si="73"/>
        <v>3.0686074759169735E-2</v>
      </c>
      <c r="AR119" s="74">
        <f t="shared" si="73"/>
        <v>9.0417001251206219E-3</v>
      </c>
      <c r="AS119" s="73"/>
      <c r="AU119" s="72" t="s">
        <v>62</v>
      </c>
      <c r="AV119" s="75">
        <f t="shared" si="74"/>
        <v>46.753246753246756</v>
      </c>
      <c r="AW119" s="75">
        <f t="shared" si="74"/>
        <v>117.99628942486085</v>
      </c>
      <c r="AX119" s="75">
        <f t="shared" si="74"/>
        <v>86.270871985157697</v>
      </c>
      <c r="AY119" s="75">
        <f t="shared" si="74"/>
        <v>103.15398886827458</v>
      </c>
      <c r="AZ119" s="76">
        <f t="shared" si="74"/>
        <v>123.11303480647912</v>
      </c>
      <c r="BA119" s="76">
        <f t="shared" si="74"/>
        <v>134.51378396973212</v>
      </c>
      <c r="BB119" s="76">
        <f t="shared" si="74"/>
        <v>138.80430998357372</v>
      </c>
      <c r="BC119" s="76">
        <f t="shared" si="74"/>
        <v>143.06366941662466</v>
      </c>
      <c r="BD119" s="76">
        <f t="shared" si="74"/>
        <v>144.35720821428916</v>
      </c>
    </row>
    <row r="120" spans="2:56" x14ac:dyDescent="0.15">
      <c r="B120" s="28" t="s">
        <v>63</v>
      </c>
      <c r="C120" s="24">
        <v>1490.3717999999999</v>
      </c>
      <c r="D120" s="24">
        <v>1580.1357</v>
      </c>
      <c r="E120" s="24">
        <v>1777.9169999999999</v>
      </c>
      <c r="F120" s="24">
        <v>1679</v>
      </c>
      <c r="G120" s="24">
        <v>1943</v>
      </c>
      <c r="H120" s="24">
        <v>2081</v>
      </c>
      <c r="I120" s="24">
        <v>2356</v>
      </c>
      <c r="J120" s="24">
        <v>2490</v>
      </c>
      <c r="K120" s="24">
        <v>2509</v>
      </c>
      <c r="L120" s="24">
        <v>2698</v>
      </c>
      <c r="M120" s="24">
        <v>2562</v>
      </c>
      <c r="N120" s="24">
        <v>461</v>
      </c>
      <c r="O120" s="24">
        <v>571</v>
      </c>
      <c r="P120" s="24">
        <v>1577</v>
      </c>
      <c r="Q120" s="24">
        <v>2186</v>
      </c>
      <c r="R120" s="25">
        <v>2386.2093171594051</v>
      </c>
      <c r="S120" s="25">
        <v>2632.8453287391367</v>
      </c>
      <c r="T120" s="25">
        <v>2814.1510657264789</v>
      </c>
      <c r="U120" s="25">
        <v>2944.3424762606492</v>
      </c>
      <c r="V120" s="25">
        <v>3086.3987689780943</v>
      </c>
      <c r="Y120" s="28" t="s">
        <v>63</v>
      </c>
      <c r="Z120" s="23">
        <f>D120/C120-1</f>
        <v>6.0229199183720494E-2</v>
      </c>
      <c r="AA120" s="23">
        <f>E120/D120-1</f>
        <v>0.12516728784749298</v>
      </c>
      <c r="AB120" s="23">
        <f t="shared" ref="AB120:AQ120" si="75">F120/E120-1</f>
        <v>-5.5636455470081003E-2</v>
      </c>
      <c r="AC120" s="23">
        <f t="shared" si="75"/>
        <v>0.15723645026801658</v>
      </c>
      <c r="AD120" s="23">
        <f t="shared" si="75"/>
        <v>7.10241893978385E-2</v>
      </c>
      <c r="AE120" s="23">
        <f t="shared" si="75"/>
        <v>0.13214800576645835</v>
      </c>
      <c r="AF120" s="23">
        <f t="shared" si="75"/>
        <v>5.687606112054322E-2</v>
      </c>
      <c r="AG120" s="19">
        <f t="shared" si="75"/>
        <v>7.6305220883534641E-3</v>
      </c>
      <c r="AH120" s="19">
        <f t="shared" si="75"/>
        <v>7.5328816261458709E-2</v>
      </c>
      <c r="AI120" s="19">
        <f t="shared" si="75"/>
        <v>-5.0407709414380997E-2</v>
      </c>
      <c r="AJ120" s="19">
        <f t="shared" si="75"/>
        <v>-0.82006245120999222</v>
      </c>
      <c r="AK120" s="19">
        <f t="shared" si="75"/>
        <v>0.23861171366594358</v>
      </c>
      <c r="AL120" s="19">
        <f t="shared" si="75"/>
        <v>1.7618213660245186</v>
      </c>
      <c r="AM120" s="19">
        <f t="shared" si="75"/>
        <v>0.3861762840837033</v>
      </c>
      <c r="AN120" s="20">
        <f t="shared" si="75"/>
        <v>9.1587061829554006E-2</v>
      </c>
      <c r="AO120" s="20">
        <f t="shared" si="75"/>
        <v>0.1033589173448255</v>
      </c>
      <c r="AP120" s="20">
        <f t="shared" si="75"/>
        <v>6.886304144352029E-2</v>
      </c>
      <c r="AQ120" s="20">
        <f t="shared" si="75"/>
        <v>4.6263120739952646E-2</v>
      </c>
      <c r="AR120" s="20">
        <f t="shared" ref="AR120" si="76">V120/U120-1</f>
        <v>4.8247204210380534E-2</v>
      </c>
      <c r="AS120" s="19"/>
      <c r="AU120" s="28" t="s">
        <v>63</v>
      </c>
      <c r="AV120" s="21">
        <f t="shared" si="74"/>
        <v>17.993754879000782</v>
      </c>
      <c r="AW120" s="21">
        <f t="shared" si="74"/>
        <v>22.287275565964091</v>
      </c>
      <c r="AX120" s="21">
        <f t="shared" si="74"/>
        <v>61.553473848555818</v>
      </c>
      <c r="AY120" s="21">
        <f t="shared" si="74"/>
        <v>85.323965651834499</v>
      </c>
      <c r="AZ120" s="22">
        <f t="shared" si="74"/>
        <v>93.138536969531813</v>
      </c>
      <c r="BA120" s="22">
        <f t="shared" si="74"/>
        <v>102.76523531378362</v>
      </c>
      <c r="BB120" s="22">
        <f t="shared" si="74"/>
        <v>109.84196197214983</v>
      </c>
      <c r="BC120" s="22">
        <f t="shared" si="74"/>
        <v>114.9235939211807</v>
      </c>
      <c r="BD120" s="22">
        <f t="shared" si="74"/>
        <v>120.46833602568675</v>
      </c>
    </row>
    <row r="121" spans="2:56" ht="4.25" customHeight="1" x14ac:dyDescent="0.15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  <c r="S121" s="34"/>
      <c r="T121" s="34"/>
      <c r="U121" s="34"/>
      <c r="V121" s="34"/>
      <c r="Y121" s="32"/>
      <c r="Z121" s="77"/>
      <c r="AA121" s="77"/>
      <c r="AB121" s="77"/>
      <c r="AC121" s="77"/>
      <c r="AD121" s="77"/>
      <c r="AE121" s="77"/>
      <c r="AF121" s="77"/>
      <c r="AG121" s="78"/>
      <c r="AH121" s="78"/>
      <c r="AI121" s="78"/>
      <c r="AJ121" s="78"/>
      <c r="AK121" s="78"/>
      <c r="AL121" s="78"/>
      <c r="AM121" s="78"/>
      <c r="AN121" s="79"/>
      <c r="AO121" s="79"/>
      <c r="AP121" s="79"/>
      <c r="AQ121" s="79"/>
      <c r="AR121" s="79"/>
      <c r="AS121" s="80"/>
      <c r="AU121" s="32"/>
      <c r="AV121" s="81"/>
      <c r="AW121" s="81"/>
      <c r="AX121" s="81"/>
      <c r="AY121" s="81"/>
      <c r="AZ121" s="82"/>
      <c r="BA121" s="82"/>
      <c r="BB121" s="82"/>
      <c r="BC121" s="82"/>
      <c r="BD121" s="82"/>
    </row>
    <row r="122" spans="2:56" ht="4.25" customHeight="1" x14ac:dyDescent="0.15">
      <c r="B122" s="28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5"/>
      <c r="S122" s="25"/>
      <c r="T122" s="25"/>
      <c r="U122" s="25"/>
      <c r="V122" s="25"/>
      <c r="Y122" s="28"/>
      <c r="Z122" s="23"/>
      <c r="AA122" s="23"/>
      <c r="AB122" s="23"/>
      <c r="AC122" s="23"/>
      <c r="AD122" s="23"/>
      <c r="AE122" s="23"/>
      <c r="AF122" s="23"/>
      <c r="AG122" s="19"/>
      <c r="AH122" s="19"/>
      <c r="AI122" s="19"/>
      <c r="AJ122" s="19"/>
      <c r="AK122" s="19"/>
      <c r="AL122" s="19"/>
      <c r="AM122" s="19"/>
      <c r="AN122" s="20"/>
      <c r="AO122" s="20"/>
      <c r="AP122" s="20"/>
      <c r="AQ122" s="20"/>
      <c r="AR122" s="20"/>
      <c r="AS122" s="19"/>
      <c r="AU122" s="28"/>
      <c r="AV122" s="21"/>
      <c r="AW122" s="21"/>
      <c r="AX122" s="21"/>
      <c r="AY122" s="21"/>
      <c r="AZ122" s="22"/>
      <c r="BA122" s="22"/>
      <c r="BB122" s="22"/>
      <c r="BC122" s="22"/>
      <c r="BD122" s="22"/>
    </row>
    <row r="123" spans="2:56" x14ac:dyDescent="0.15">
      <c r="B123" s="83" t="s">
        <v>5</v>
      </c>
      <c r="C123" s="24">
        <v>3403.9844584659704</v>
      </c>
      <c r="D123" s="24">
        <v>3573.1800767188579</v>
      </c>
      <c r="E123" s="24">
        <v>4060.4789999999998</v>
      </c>
      <c r="F123" s="24">
        <v>3640.9061784</v>
      </c>
      <c r="G123" s="24">
        <v>3787.3355071999999</v>
      </c>
      <c r="H123" s="24">
        <v>3488.5887137999998</v>
      </c>
      <c r="I123" s="24">
        <v>3761.6791813999998</v>
      </c>
      <c r="J123" s="24">
        <v>3740.1124739999996</v>
      </c>
      <c r="K123" s="24">
        <v>3916.8942176000005</v>
      </c>
      <c r="L123" s="24">
        <v>3821.1276809999995</v>
      </c>
      <c r="M123" s="24">
        <v>3613.6381022999999</v>
      </c>
      <c r="N123" s="24">
        <v>827.33745640000006</v>
      </c>
      <c r="O123" s="24">
        <v>627.22080384316394</v>
      </c>
      <c r="P123" s="24">
        <v>1716.4296207109219</v>
      </c>
      <c r="Q123" s="24">
        <v>2463.1072110266127</v>
      </c>
      <c r="R123" s="25">
        <v>3587.2501533947743</v>
      </c>
      <c r="S123" s="25">
        <v>4068.2094206330407</v>
      </c>
      <c r="T123" s="25">
        <v>4288.1689839335868</v>
      </c>
      <c r="U123" s="25">
        <v>4595.6405674962698</v>
      </c>
      <c r="V123" s="25">
        <v>4713.143203640836</v>
      </c>
      <c r="Y123" s="83" t="s">
        <v>5</v>
      </c>
      <c r="Z123" s="23">
        <f t="shared" ref="Z123:AO124" si="77">D123/C123-1</f>
        <v>4.9705167669636285E-2</v>
      </c>
      <c r="AA123" s="23">
        <f t="shared" si="77"/>
        <v>0.13637681639840937</v>
      </c>
      <c r="AB123" s="23">
        <f t="shared" si="77"/>
        <v>-0.10333086850098228</v>
      </c>
      <c r="AC123" s="23">
        <f t="shared" si="77"/>
        <v>4.0217825350377101E-2</v>
      </c>
      <c r="AD123" s="23">
        <f t="shared" si="77"/>
        <v>-7.8880466975281394E-2</v>
      </c>
      <c r="AE123" s="23">
        <f t="shared" si="77"/>
        <v>7.8281072950709518E-2</v>
      </c>
      <c r="AF123" s="23">
        <f t="shared" si="77"/>
        <v>-5.733266012327376E-3</v>
      </c>
      <c r="AG123" s="19">
        <f t="shared" si="77"/>
        <v>4.7266424426786191E-2</v>
      </c>
      <c r="AH123" s="19">
        <f t="shared" si="77"/>
        <v>-2.4449610145121592E-2</v>
      </c>
      <c r="AI123" s="19">
        <f t="shared" si="77"/>
        <v>-5.4300613855881141E-2</v>
      </c>
      <c r="AJ123" s="19">
        <f t="shared" si="77"/>
        <v>-0.77105138008329654</v>
      </c>
      <c r="AK123" s="19">
        <f t="shared" si="77"/>
        <v>-0.24188032465930565</v>
      </c>
      <c r="AL123" s="19">
        <f t="shared" si="77"/>
        <v>1.7365635996029778</v>
      </c>
      <c r="AM123" s="19">
        <f t="shared" si="77"/>
        <v>0.43501788905648642</v>
      </c>
      <c r="AN123" s="20">
        <f t="shared" si="77"/>
        <v>0.45639220953749038</v>
      </c>
      <c r="AO123" s="20">
        <f t="shared" si="77"/>
        <v>0.1340746384199365</v>
      </c>
      <c r="AP123" s="20">
        <f t="shared" ref="AJ123:AR124" si="78">T123/S123-1</f>
        <v>5.4067905694569429E-2</v>
      </c>
      <c r="AQ123" s="20">
        <f t="shared" si="78"/>
        <v>7.1702301078777841E-2</v>
      </c>
      <c r="AR123" s="20">
        <f t="shared" si="78"/>
        <v>2.5568282466568615E-2</v>
      </c>
      <c r="AS123" s="19"/>
      <c r="AU123" s="83" t="s">
        <v>5</v>
      </c>
      <c r="AV123" s="21">
        <f t="shared" ref="AV123:BD124" si="79">100*N123/$M123</f>
        <v>22.894861991670343</v>
      </c>
      <c r="AW123" s="21">
        <f t="shared" si="79"/>
        <v>17.357045340095123</v>
      </c>
      <c r="AX123" s="21">
        <f t="shared" si="79"/>
        <v>47.498658474362799</v>
      </c>
      <c r="AY123" s="21">
        <f t="shared" si="79"/>
        <v>68.16142461689509</v>
      </c>
      <c r="AZ123" s="22">
        <f t="shared" si="79"/>
        <v>99.269767803022944</v>
      </c>
      <c r="BA123" s="22">
        <f t="shared" si="79"/>
        <v>112.57932602724429</v>
      </c>
      <c r="BB123" s="22">
        <f t="shared" si="79"/>
        <v>118.66625441004352</v>
      </c>
      <c r="BC123" s="22">
        <f t="shared" si="79"/>
        <v>127.17489791164333</v>
      </c>
      <c r="BD123" s="22">
        <f t="shared" si="79"/>
        <v>130.42654162410523</v>
      </c>
    </row>
    <row r="124" spans="2:56" x14ac:dyDescent="0.15">
      <c r="B124" s="83" t="s">
        <v>6</v>
      </c>
      <c r="C124" s="24">
        <v>8752.5681351328731</v>
      </c>
      <c r="D124" s="24">
        <v>9722.5715873760782</v>
      </c>
      <c r="E124" s="24">
        <v>10142</v>
      </c>
      <c r="F124" s="24">
        <v>11040.1671216</v>
      </c>
      <c r="G124" s="24">
        <v>12125.8388928</v>
      </c>
      <c r="H124" s="24">
        <v>13045.007086199999</v>
      </c>
      <c r="I124" s="24">
        <v>13816.260918600001</v>
      </c>
      <c r="J124" s="24">
        <v>14069.946925999999</v>
      </c>
      <c r="K124" s="24">
        <v>13569.240682400001</v>
      </c>
      <c r="L124" s="24">
        <v>14374.718418999999</v>
      </c>
      <c r="M124" s="24">
        <v>13843.550797700002</v>
      </c>
      <c r="N124" s="24">
        <v>2916.2709436</v>
      </c>
      <c r="O124" s="24">
        <v>4513.9333260188359</v>
      </c>
      <c r="P124" s="24">
        <v>10039.937644432379</v>
      </c>
      <c r="Q124" s="24">
        <v>12531.332593828143</v>
      </c>
      <c r="R124" s="25">
        <v>13494.89343419939</v>
      </c>
      <c r="S124" s="25">
        <v>14924.364905384889</v>
      </c>
      <c r="T124" s="25">
        <v>15933.510858060525</v>
      </c>
      <c r="U124" s="25">
        <v>16651.046509311011</v>
      </c>
      <c r="V124" s="25">
        <v>17296.885456425709</v>
      </c>
      <c r="Y124" s="83" t="s">
        <v>6</v>
      </c>
      <c r="Z124" s="23">
        <f t="shared" si="77"/>
        <v>0.11082501013041002</v>
      </c>
      <c r="AA124" s="23">
        <f t="shared" si="77"/>
        <v>4.3139657944870624E-2</v>
      </c>
      <c r="AB124" s="23">
        <f t="shared" si="77"/>
        <v>8.8559171918753732E-2</v>
      </c>
      <c r="AC124" s="23">
        <f t="shared" si="77"/>
        <v>9.8338345719050979E-2</v>
      </c>
      <c r="AD124" s="23">
        <f t="shared" si="77"/>
        <v>7.580244150743054E-2</v>
      </c>
      <c r="AE124" s="23">
        <f t="shared" si="77"/>
        <v>5.9122530735601808E-2</v>
      </c>
      <c r="AF124" s="23">
        <f t="shared" si="77"/>
        <v>1.8361408263394496E-2</v>
      </c>
      <c r="AG124" s="19">
        <f t="shared" si="77"/>
        <v>-3.5586931936092636E-2</v>
      </c>
      <c r="AH124" s="19">
        <f t="shared" si="77"/>
        <v>5.9360560804610385E-2</v>
      </c>
      <c r="AI124" s="19">
        <f t="shared" si="77"/>
        <v>-3.6951514862226364E-2</v>
      </c>
      <c r="AJ124" s="19">
        <f t="shared" si="78"/>
        <v>-0.78934082835998143</v>
      </c>
      <c r="AK124" s="19">
        <f t="shared" si="78"/>
        <v>0.54784428927121454</v>
      </c>
      <c r="AL124" s="19">
        <f t="shared" si="78"/>
        <v>1.224210443375628</v>
      </c>
      <c r="AM124" s="19">
        <f t="shared" si="78"/>
        <v>0.24814844848935502</v>
      </c>
      <c r="AN124" s="20">
        <f t="shared" si="78"/>
        <v>7.6892128842371843E-2</v>
      </c>
      <c r="AO124" s="20">
        <f t="shared" si="78"/>
        <v>0.10592684396920582</v>
      </c>
      <c r="AP124" s="20">
        <f t="shared" si="78"/>
        <v>6.761734647157569E-2</v>
      </c>
      <c r="AQ124" s="20">
        <f t="shared" si="78"/>
        <v>4.503311653297648E-2</v>
      </c>
      <c r="AR124" s="20">
        <f t="shared" si="78"/>
        <v>3.8786688077146136E-2</v>
      </c>
      <c r="AS124" s="19"/>
      <c r="AU124" s="83" t="s">
        <v>6</v>
      </c>
      <c r="AV124" s="21">
        <f t="shared" si="79"/>
        <v>21.065917164001853</v>
      </c>
      <c r="AW124" s="21">
        <f t="shared" si="79"/>
        <v>32.60675958056072</v>
      </c>
      <c r="AX124" s="21">
        <f t="shared" si="79"/>
        <v>72.524295183721478</v>
      </c>
      <c r="AY124" s="21">
        <f t="shared" si="79"/>
        <v>90.52108651134597</v>
      </c>
      <c r="AZ124" s="22">
        <f t="shared" si="79"/>
        <v>97.481445558327863</v>
      </c>
      <c r="BA124" s="22">
        <f t="shared" si="79"/>
        <v>107.80734743187749</v>
      </c>
      <c r="BB124" s="22">
        <f t="shared" si="79"/>
        <v>115.0969941953603</v>
      </c>
      <c r="BC124" s="22">
        <f t="shared" si="79"/>
        <v>120.28017054755527</v>
      </c>
      <c r="BD124" s="22">
        <f t="shared" si="79"/>
        <v>124.94544000444922</v>
      </c>
    </row>
    <row r="125" spans="2:56" ht="4.25" customHeight="1" x14ac:dyDescent="0.15"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3"/>
      <c r="R125" s="53"/>
      <c r="S125" s="53"/>
      <c r="T125" s="53"/>
      <c r="U125" s="53"/>
      <c r="V125" s="53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3"/>
      <c r="AN125" s="53"/>
      <c r="AO125" s="53"/>
      <c r="AP125" s="53"/>
      <c r="AQ125" s="53"/>
      <c r="AR125" s="53"/>
      <c r="AW125" s="52"/>
      <c r="AX125" s="52"/>
      <c r="AY125" s="53"/>
      <c r="AZ125" s="53"/>
      <c r="BA125" s="53"/>
      <c r="BB125" s="53"/>
      <c r="BC125" s="53"/>
      <c r="BD125" s="53"/>
    </row>
    <row r="126" spans="2:56" x14ac:dyDescent="0.15">
      <c r="B126" s="54" t="s">
        <v>70</v>
      </c>
      <c r="C126" s="54"/>
      <c r="D126" s="54"/>
      <c r="E126" s="55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U126" s="54"/>
      <c r="AV126" s="54"/>
      <c r="AW126" s="55"/>
    </row>
    <row r="127" spans="2:56" x14ac:dyDescent="0.15">
      <c r="B127" s="55"/>
      <c r="C127" s="55"/>
      <c r="D127" s="55"/>
      <c r="E127" s="55"/>
      <c r="R127" s="64"/>
      <c r="S127" s="2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U127" s="55"/>
      <c r="AV127" s="55"/>
      <c r="AW127" s="55"/>
    </row>
    <row r="129" spans="2:56" ht="16" x14ac:dyDescent="0.2">
      <c r="B129" s="103" t="s">
        <v>64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"/>
      <c r="U129" s="1"/>
      <c r="V129" s="1"/>
      <c r="Y129" s="4" t="s">
        <v>65</v>
      </c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1"/>
      <c r="AQ129" s="1"/>
      <c r="AR129" s="1"/>
      <c r="AS129" s="1"/>
      <c r="AU129" s="4" t="s">
        <v>66</v>
      </c>
      <c r="AV129" s="4"/>
      <c r="AW129" s="4"/>
      <c r="AX129" s="4"/>
      <c r="AY129" s="4"/>
      <c r="AZ129" s="4"/>
      <c r="BA129" s="4"/>
      <c r="BB129" s="1"/>
      <c r="BC129" s="1"/>
      <c r="BD129" s="1"/>
    </row>
    <row r="130" spans="2:56" x14ac:dyDescent="0.15">
      <c r="O130" s="3"/>
      <c r="R130" s="3" t="s">
        <v>3</v>
      </c>
      <c r="AK130" s="3"/>
      <c r="AN130" s="3" t="s">
        <v>3</v>
      </c>
      <c r="AZ130" s="3" t="s">
        <v>3</v>
      </c>
    </row>
    <row r="131" spans="2:56" ht="4.25" customHeight="1" x14ac:dyDescent="0.2">
      <c r="B131" s="4"/>
      <c r="Y131" s="4"/>
      <c r="AU131" s="4"/>
    </row>
    <row r="132" spans="2:56" x14ac:dyDescent="0.15">
      <c r="C132" s="5">
        <v>2009</v>
      </c>
      <c r="D132" s="5">
        <f>C132+1</f>
        <v>2010</v>
      </c>
      <c r="E132" s="5">
        <f t="shared" ref="E132:Q132" si="80">D132+1</f>
        <v>2011</v>
      </c>
      <c r="F132" s="5">
        <f t="shared" si="80"/>
        <v>2012</v>
      </c>
      <c r="G132" s="5">
        <f t="shared" si="80"/>
        <v>2013</v>
      </c>
      <c r="H132" s="5">
        <f t="shared" si="80"/>
        <v>2014</v>
      </c>
      <c r="I132" s="5">
        <f t="shared" si="80"/>
        <v>2015</v>
      </c>
      <c r="J132" s="5">
        <f t="shared" si="80"/>
        <v>2016</v>
      </c>
      <c r="K132" s="5">
        <f t="shared" si="80"/>
        <v>2017</v>
      </c>
      <c r="L132" s="5">
        <f t="shared" si="80"/>
        <v>2018</v>
      </c>
      <c r="M132" s="5">
        <f t="shared" si="80"/>
        <v>2019</v>
      </c>
      <c r="N132" s="5">
        <f t="shared" si="80"/>
        <v>2020</v>
      </c>
      <c r="O132" s="5">
        <f t="shared" si="80"/>
        <v>2021</v>
      </c>
      <c r="P132" s="5">
        <f t="shared" si="80"/>
        <v>2022</v>
      </c>
      <c r="Q132" s="5">
        <f t="shared" si="80"/>
        <v>2023</v>
      </c>
      <c r="R132" s="6">
        <f>Q132+1</f>
        <v>2024</v>
      </c>
      <c r="S132" s="6">
        <f>R132+1</f>
        <v>2025</v>
      </c>
      <c r="T132" s="6">
        <f>S132+1</f>
        <v>2026</v>
      </c>
      <c r="U132" s="6">
        <f>T132+1</f>
        <v>2027</v>
      </c>
      <c r="V132" s="6">
        <f>U132+1</f>
        <v>2028</v>
      </c>
      <c r="Z132" s="5">
        <v>2010</v>
      </c>
      <c r="AA132" s="5">
        <f t="shared" ref="AA132:AM132" si="81">Z132+1</f>
        <v>2011</v>
      </c>
      <c r="AB132" s="5">
        <f t="shared" si="81"/>
        <v>2012</v>
      </c>
      <c r="AC132" s="5">
        <f t="shared" si="81"/>
        <v>2013</v>
      </c>
      <c r="AD132" s="5">
        <f t="shared" si="81"/>
        <v>2014</v>
      </c>
      <c r="AE132" s="5">
        <f t="shared" si="81"/>
        <v>2015</v>
      </c>
      <c r="AF132" s="5">
        <f t="shared" si="81"/>
        <v>2016</v>
      </c>
      <c r="AG132" s="5">
        <f t="shared" si="81"/>
        <v>2017</v>
      </c>
      <c r="AH132" s="5">
        <f t="shared" si="81"/>
        <v>2018</v>
      </c>
      <c r="AI132" s="5">
        <f t="shared" si="81"/>
        <v>2019</v>
      </c>
      <c r="AJ132" s="5">
        <f t="shared" si="81"/>
        <v>2020</v>
      </c>
      <c r="AK132" s="5">
        <f t="shared" si="81"/>
        <v>2021</v>
      </c>
      <c r="AL132" s="5">
        <f t="shared" si="81"/>
        <v>2022</v>
      </c>
      <c r="AM132" s="5">
        <f t="shared" si="81"/>
        <v>2023</v>
      </c>
      <c r="AN132" s="6">
        <f>AM132+1</f>
        <v>2024</v>
      </c>
      <c r="AO132" s="6">
        <f>AN132+1</f>
        <v>2025</v>
      </c>
      <c r="AP132" s="6">
        <f>AO132+1</f>
        <v>2026</v>
      </c>
      <c r="AQ132" s="6">
        <f>AP132+1</f>
        <v>2027</v>
      </c>
      <c r="AR132" s="6">
        <f>AQ132+1</f>
        <v>2028</v>
      </c>
      <c r="AS132" s="7"/>
      <c r="AV132" s="5">
        <v>2020</v>
      </c>
      <c r="AW132" s="5">
        <f t="shared" ref="AW132:BD132" si="82">AV132+1</f>
        <v>2021</v>
      </c>
      <c r="AX132" s="5">
        <f t="shared" si="82"/>
        <v>2022</v>
      </c>
      <c r="AY132" s="5">
        <f t="shared" si="82"/>
        <v>2023</v>
      </c>
      <c r="AZ132" s="6">
        <f t="shared" si="82"/>
        <v>2024</v>
      </c>
      <c r="BA132" s="6">
        <f t="shared" si="82"/>
        <v>2025</v>
      </c>
      <c r="BB132" s="6">
        <f t="shared" si="82"/>
        <v>2026</v>
      </c>
      <c r="BC132" s="6">
        <f t="shared" si="82"/>
        <v>2027</v>
      </c>
      <c r="BD132" s="6">
        <f t="shared" si="82"/>
        <v>2028</v>
      </c>
    </row>
    <row r="133" spans="2:56" ht="4.25" customHeight="1" x14ac:dyDescent="0.15">
      <c r="R133" s="8"/>
      <c r="S133" s="8"/>
      <c r="T133" s="8"/>
      <c r="U133" s="8"/>
      <c r="V133" s="8"/>
      <c r="AN133" s="8"/>
      <c r="AO133" s="8"/>
      <c r="AP133" s="8"/>
      <c r="AQ133" s="8"/>
      <c r="AR133" s="8"/>
      <c r="AZ133" s="8"/>
      <c r="BA133" s="8"/>
      <c r="BB133" s="8"/>
      <c r="BC133" s="8"/>
      <c r="BD133" s="8"/>
    </row>
    <row r="134" spans="2:56" x14ac:dyDescent="0.15">
      <c r="B134" s="7" t="s">
        <v>8</v>
      </c>
      <c r="C134" s="15"/>
      <c r="D134" s="15"/>
      <c r="E134" s="85">
        <v>0</v>
      </c>
      <c r="F134" s="85">
        <v>19273.774155965708</v>
      </c>
      <c r="G134" s="85">
        <v>21954.347128322195</v>
      </c>
      <c r="H134" s="85">
        <v>23208.547872690848</v>
      </c>
      <c r="I134" s="85">
        <v>25555.198840576544</v>
      </c>
      <c r="J134" s="85">
        <v>26436.199949063153</v>
      </c>
      <c r="K134" s="85">
        <v>26945.411053769643</v>
      </c>
      <c r="L134" s="85">
        <v>28574.089233505321</v>
      </c>
      <c r="M134" s="86">
        <v>28.136815999999996</v>
      </c>
      <c r="N134" s="86">
        <v>5.299958842175247</v>
      </c>
      <c r="O134" s="86">
        <v>5.1738518324297704</v>
      </c>
      <c r="P134" s="86">
        <v>17.585996949775105</v>
      </c>
      <c r="Q134" s="86">
        <v>22.548739418977213</v>
      </c>
      <c r="R134" s="87">
        <v>26.494723735639621</v>
      </c>
      <c r="S134" s="87">
        <v>31.292537555232038</v>
      </c>
      <c r="T134" s="87">
        <v>34.957063511789116</v>
      </c>
      <c r="U134" s="87">
        <v>37.581823685938581</v>
      </c>
      <c r="V134" s="87">
        <v>39.829506958884636</v>
      </c>
      <c r="Y134" s="7" t="s">
        <v>8</v>
      </c>
      <c r="Z134" s="60"/>
      <c r="AA134" s="60"/>
      <c r="AB134" s="60" t="e">
        <f t="shared" ref="AB134:AR134" si="83">F134/E134-1</f>
        <v>#DIV/0!</v>
      </c>
      <c r="AC134" s="60">
        <f t="shared" si="83"/>
        <v>0.13907877879365849</v>
      </c>
      <c r="AD134" s="60">
        <f t="shared" si="83"/>
        <v>5.7127672120601103E-2</v>
      </c>
      <c r="AE134" s="60">
        <f t="shared" si="83"/>
        <v>0.10111149481467407</v>
      </c>
      <c r="AF134" s="60">
        <f t="shared" si="83"/>
        <v>3.4474437627452836E-2</v>
      </c>
      <c r="AG134" s="11">
        <f t="shared" si="83"/>
        <v>1.9261887324488081E-2</v>
      </c>
      <c r="AH134" s="11">
        <f t="shared" si="83"/>
        <v>6.0443619749783961E-2</v>
      </c>
      <c r="AI134" s="11">
        <f t="shared" si="83"/>
        <v>-0.99901530313809594</v>
      </c>
      <c r="AJ134" s="11">
        <f t="shared" si="83"/>
        <v>-0.8116361552005299</v>
      </c>
      <c r="AK134" s="11">
        <f t="shared" si="83"/>
        <v>-2.3793960198702058E-2</v>
      </c>
      <c r="AL134" s="11">
        <f t="shared" si="83"/>
        <v>2.3990144131198052</v>
      </c>
      <c r="AM134" s="11">
        <f t="shared" si="83"/>
        <v>0.28219852894183362</v>
      </c>
      <c r="AN134" s="12">
        <f t="shared" si="83"/>
        <v>0.17499800070160165</v>
      </c>
      <c r="AO134" s="12">
        <f t="shared" si="83"/>
        <v>0.18108563302883551</v>
      </c>
      <c r="AP134" s="12">
        <f t="shared" si="83"/>
        <v>0.11710542649630473</v>
      </c>
      <c r="AQ134" s="12">
        <f t="shared" si="83"/>
        <v>7.5085259185579956E-2</v>
      </c>
      <c r="AR134" s="12">
        <f t="shared" si="83"/>
        <v>5.9807722257689155E-2</v>
      </c>
      <c r="AS134" s="11"/>
      <c r="AU134" s="7" t="s">
        <v>8</v>
      </c>
      <c r="AV134" s="13">
        <f t="shared" ref="AV134:BD134" si="84">100*N134/$M134</f>
        <v>18.836384479947011</v>
      </c>
      <c r="AW134" s="13">
        <f t="shared" si="84"/>
        <v>18.388192297343707</v>
      </c>
      <c r="AX134" s="13">
        <f t="shared" si="84"/>
        <v>62.501730649889829</v>
      </c>
      <c r="AY134" s="13">
        <f t="shared" si="84"/>
        <v>80.139627095607452</v>
      </c>
      <c r="AZ134" s="14">
        <f t="shared" si="84"/>
        <v>94.163901614310689</v>
      </c>
      <c r="BA134" s="14">
        <f t="shared" si="84"/>
        <v>111.21563134660312</v>
      </c>
      <c r="BB134" s="14">
        <f t="shared" si="84"/>
        <v>124.23958528850287</v>
      </c>
      <c r="BC134" s="14">
        <f t="shared" si="84"/>
        <v>133.56814675099906</v>
      </c>
      <c r="BD134" s="14">
        <f t="shared" si="84"/>
        <v>141.55655337435707</v>
      </c>
    </row>
    <row r="135" spans="2:56" ht="4.25" customHeight="1" x14ac:dyDescent="0.15">
      <c r="C135" s="24"/>
      <c r="D135" s="24"/>
      <c r="E135" s="88"/>
      <c r="F135" s="88"/>
      <c r="G135" s="88"/>
      <c r="H135" s="88"/>
      <c r="I135" s="88"/>
      <c r="J135" s="88"/>
      <c r="K135" s="88"/>
      <c r="L135" s="88"/>
      <c r="M135" s="89"/>
      <c r="N135" s="89"/>
      <c r="O135" s="89"/>
      <c r="P135" s="89"/>
      <c r="Q135" s="89"/>
      <c r="R135" s="90"/>
      <c r="S135" s="90"/>
      <c r="T135" s="90"/>
      <c r="U135" s="90"/>
      <c r="V135" s="90"/>
      <c r="Z135" s="24"/>
      <c r="AA135" s="24"/>
      <c r="AB135" s="24"/>
      <c r="AC135" s="24"/>
      <c r="AD135" s="24"/>
      <c r="AE135" s="24"/>
      <c r="AF135" s="24"/>
      <c r="AG135" s="26"/>
      <c r="AH135" s="26"/>
      <c r="AI135" s="26"/>
      <c r="AJ135" s="26"/>
      <c r="AK135" s="19"/>
      <c r="AL135" s="19"/>
      <c r="AM135" s="19"/>
      <c r="AN135" s="20"/>
      <c r="AO135" s="20"/>
      <c r="AP135" s="20"/>
      <c r="AQ135" s="20"/>
      <c r="AR135" s="20"/>
      <c r="AS135" s="19"/>
      <c r="AV135" s="24"/>
      <c r="AW135" s="24"/>
      <c r="AX135" s="24"/>
      <c r="AY135" s="24"/>
      <c r="AZ135" s="25"/>
      <c r="BA135" s="25"/>
      <c r="BB135" s="25"/>
      <c r="BC135" s="25"/>
      <c r="BD135" s="25"/>
    </row>
    <row r="136" spans="2:56" x14ac:dyDescent="0.15">
      <c r="B136" s="28" t="s">
        <v>49</v>
      </c>
      <c r="C136" s="24"/>
      <c r="D136" s="24"/>
      <c r="E136" s="88">
        <v>0</v>
      </c>
      <c r="F136" s="88">
        <v>1940.1891186982798</v>
      </c>
      <c r="G136" s="88">
        <v>2441.0825304900604</v>
      </c>
      <c r="H136" s="88">
        <v>2840.8318194859944</v>
      </c>
      <c r="I136" s="88">
        <v>2853.8141891830842</v>
      </c>
      <c r="J136" s="88">
        <v>3291.2061683313036</v>
      </c>
      <c r="K136" s="88">
        <v>3097.1598120387539</v>
      </c>
      <c r="L136" s="88">
        <v>3020.1992191911863</v>
      </c>
      <c r="M136" s="89">
        <v>2.6930253530120156</v>
      </c>
      <c r="N136" s="89">
        <v>0.45238248365378159</v>
      </c>
      <c r="O136" s="89">
        <v>0.11814906591164698</v>
      </c>
      <c r="P136" s="89">
        <v>0.45926238291396626</v>
      </c>
      <c r="Q136" s="89">
        <v>1.4241051073279052</v>
      </c>
      <c r="R136" s="90">
        <v>2.2678300961589941</v>
      </c>
      <c r="S136" s="90">
        <v>3.2291233353072397</v>
      </c>
      <c r="T136" s="90">
        <v>3.7819062365767588</v>
      </c>
      <c r="U136" s="90">
        <v>3.9698091181482056</v>
      </c>
      <c r="V136" s="90">
        <v>4.1173526888113567</v>
      </c>
      <c r="Y136" s="28" t="s">
        <v>49</v>
      </c>
      <c r="Z136" s="23"/>
      <c r="AA136" s="23"/>
      <c r="AB136" s="23" t="e">
        <f t="shared" ref="AB136:AQ152" si="85">F136/E136-1</f>
        <v>#DIV/0!</v>
      </c>
      <c r="AC136" s="23">
        <f t="shared" si="85"/>
        <v>0.2581673131575144</v>
      </c>
      <c r="AD136" s="23">
        <f t="shared" si="85"/>
        <v>0.16375902248404617</v>
      </c>
      <c r="AE136" s="23">
        <f t="shared" si="85"/>
        <v>4.5699184330589837E-3</v>
      </c>
      <c r="AF136" s="23">
        <f t="shared" si="85"/>
        <v>0.15326575248174246</v>
      </c>
      <c r="AG136" s="19">
        <f t="shared" si="85"/>
        <v>-5.8959040050333367E-2</v>
      </c>
      <c r="AH136" s="19">
        <f t="shared" si="85"/>
        <v>-2.4848763873410507E-2</v>
      </c>
      <c r="AI136" s="19">
        <f t="shared" si="85"/>
        <v>-0.99910832857120824</v>
      </c>
      <c r="AJ136" s="19">
        <f t="shared" si="85"/>
        <v>-0.83201699785417382</v>
      </c>
      <c r="AK136" s="19">
        <f t="shared" si="85"/>
        <v>-0.73882926465811372</v>
      </c>
      <c r="AL136" s="19">
        <f t="shared" si="85"/>
        <v>2.8871435789209468</v>
      </c>
      <c r="AM136" s="19">
        <f t="shared" si="85"/>
        <v>2.1008529335499335</v>
      </c>
      <c r="AN136" s="20">
        <f t="shared" si="85"/>
        <v>0.59245977315129328</v>
      </c>
      <c r="AO136" s="20">
        <f t="shared" si="85"/>
        <v>0.42388238906273457</v>
      </c>
      <c r="AP136" s="20">
        <f t="shared" si="85"/>
        <v>0.17118667943877841</v>
      </c>
      <c r="AQ136" s="20">
        <f t="shared" si="85"/>
        <v>4.9684701263648767E-2</v>
      </c>
      <c r="AR136" s="20">
        <f t="shared" ref="AQ136:AR152" si="86">V136/U136-1</f>
        <v>3.716641437207846E-2</v>
      </c>
      <c r="AS136" s="19"/>
      <c r="AU136" s="28" t="s">
        <v>49</v>
      </c>
      <c r="AV136" s="21">
        <f t="shared" ref="AV136:BD152" si="87">100*N136/$M136</f>
        <v>16.798300214582614</v>
      </c>
      <c r="AW136" s="21">
        <f t="shared" si="87"/>
        <v>4.3872244195363068</v>
      </c>
      <c r="AX136" s="21">
        <f t="shared" si="87"/>
        <v>17.053771231685733</v>
      </c>
      <c r="AY136" s="21">
        <f t="shared" si="87"/>
        <v>52.881236551862173</v>
      </c>
      <c r="AZ136" s="22">
        <f t="shared" si="87"/>
        <v>84.21124196333831</v>
      </c>
      <c r="BA136" s="22">
        <f t="shared" si="87"/>
        <v>119.90690439269817</v>
      </c>
      <c r="BB136" s="22">
        <f t="shared" si="87"/>
        <v>140.43336919746721</v>
      </c>
      <c r="BC136" s="22">
        <f t="shared" si="87"/>
        <v>147.41075919349109</v>
      </c>
      <c r="BD136" s="22">
        <f t="shared" si="87"/>
        <v>152.88948855257902</v>
      </c>
    </row>
    <row r="137" spans="2:56" x14ac:dyDescent="0.15">
      <c r="B137" s="28" t="s">
        <v>50</v>
      </c>
      <c r="C137" s="24"/>
      <c r="D137" s="24"/>
      <c r="E137" s="88">
        <v>0</v>
      </c>
      <c r="F137" s="88">
        <v>433.91409452552824</v>
      </c>
      <c r="G137" s="88">
        <v>538.38734718206842</v>
      </c>
      <c r="H137" s="88">
        <v>557.78740842822958</v>
      </c>
      <c r="I137" s="88">
        <v>792.66917016925777</v>
      </c>
      <c r="J137" s="88">
        <v>824.43935166670576</v>
      </c>
      <c r="K137" s="88">
        <v>966.52716012692235</v>
      </c>
      <c r="L137" s="88">
        <v>1210.4610992795324</v>
      </c>
      <c r="M137" s="89">
        <v>1.3212902401779729</v>
      </c>
      <c r="N137" s="89">
        <v>0.2954625835724447</v>
      </c>
      <c r="O137" s="89">
        <v>0.24045159450261908</v>
      </c>
      <c r="P137" s="89">
        <v>0.86029226760840105</v>
      </c>
      <c r="Q137" s="89">
        <v>1.2054998167590056</v>
      </c>
      <c r="R137" s="90">
        <v>1.5004957938631982</v>
      </c>
      <c r="S137" s="90">
        <v>1.7438295139104998</v>
      </c>
      <c r="T137" s="90">
        <v>1.877523570050414</v>
      </c>
      <c r="U137" s="90">
        <v>1.9801823862575465</v>
      </c>
      <c r="V137" s="90">
        <v>2.0685164872098087</v>
      </c>
      <c r="Y137" s="28" t="s">
        <v>50</v>
      </c>
      <c r="Z137" s="23"/>
      <c r="AA137" s="23"/>
      <c r="AB137" s="23" t="e">
        <f t="shared" si="85"/>
        <v>#DIV/0!</v>
      </c>
      <c r="AC137" s="23">
        <f t="shared" si="85"/>
        <v>0.24076943794780048</v>
      </c>
      <c r="AD137" s="23">
        <f t="shared" si="85"/>
        <v>3.6033650024840824E-2</v>
      </c>
      <c r="AE137" s="23">
        <f t="shared" si="85"/>
        <v>0.42109548941395714</v>
      </c>
      <c r="AF137" s="23">
        <f t="shared" si="85"/>
        <v>4.0080001459706249E-2</v>
      </c>
      <c r="AG137" s="19">
        <f t="shared" si="85"/>
        <v>0.17234476759626838</v>
      </c>
      <c r="AH137" s="19">
        <f t="shared" si="85"/>
        <v>0.25238187731897477</v>
      </c>
      <c r="AI137" s="19">
        <f t="shared" si="85"/>
        <v>-0.9989084405595815</v>
      </c>
      <c r="AJ137" s="19">
        <f t="shared" si="85"/>
        <v>-0.7763832846198524</v>
      </c>
      <c r="AK137" s="19">
        <f t="shared" si="85"/>
        <v>-0.18618597456465225</v>
      </c>
      <c r="AL137" s="19">
        <f t="shared" si="85"/>
        <v>2.5778189343594913</v>
      </c>
      <c r="AM137" s="19">
        <f t="shared" si="85"/>
        <v>0.40126775765435641</v>
      </c>
      <c r="AN137" s="20">
        <f t="shared" si="85"/>
        <v>0.24470843794675234</v>
      </c>
      <c r="AO137" s="20">
        <f t="shared" si="85"/>
        <v>0.16216887847503458</v>
      </c>
      <c r="AP137" s="20">
        <f t="shared" si="85"/>
        <v>7.6666930496037011E-2</v>
      </c>
      <c r="AQ137" s="20">
        <f t="shared" si="86"/>
        <v>5.4677777602747168E-2</v>
      </c>
      <c r="AR137" s="20">
        <f t="shared" si="86"/>
        <v>4.4609073166845814E-2</v>
      </c>
      <c r="AS137" s="19"/>
      <c r="AU137" s="28" t="s">
        <v>50</v>
      </c>
      <c r="AV137" s="21">
        <f t="shared" si="87"/>
        <v>22.361671538014765</v>
      </c>
      <c r="AW137" s="21">
        <f t="shared" si="87"/>
        <v>18.198241929814838</v>
      </c>
      <c r="AX137" s="21">
        <f t="shared" si="87"/>
        <v>65.110014548546346</v>
      </c>
      <c r="AY137" s="21">
        <f t="shared" si="87"/>
        <v>91.236564087284052</v>
      </c>
      <c r="AZ137" s="22">
        <f t="shared" si="87"/>
        <v>113.56292116871209</v>
      </c>
      <c r="BA137" s="22">
        <f t="shared" si="87"/>
        <v>131.97929273099092</v>
      </c>
      <c r="BB137" s="22">
        <f t="shared" si="87"/>
        <v>142.0977399937139</v>
      </c>
      <c r="BC137" s="22">
        <f t="shared" si="87"/>
        <v>149.86732861894322</v>
      </c>
      <c r="BD137" s="22">
        <f t="shared" si="87"/>
        <v>156.55277124662535</v>
      </c>
    </row>
    <row r="138" spans="2:56" x14ac:dyDescent="0.15">
      <c r="B138" s="28" t="s">
        <v>51</v>
      </c>
      <c r="C138" s="24"/>
      <c r="D138" s="24"/>
      <c r="E138" s="88">
        <v>0</v>
      </c>
      <c r="F138" s="88">
        <v>1178.7782044748444</v>
      </c>
      <c r="G138" s="88">
        <v>1233.5835225995431</v>
      </c>
      <c r="H138" s="88">
        <v>1357.3375969718923</v>
      </c>
      <c r="I138" s="88">
        <v>1569.3765623528827</v>
      </c>
      <c r="J138" s="88">
        <v>1378.8985082688023</v>
      </c>
      <c r="K138" s="88">
        <v>1374.9613764476155</v>
      </c>
      <c r="L138" s="88">
        <v>1400.1368305246301</v>
      </c>
      <c r="M138" s="89">
        <v>1.3783334371876492</v>
      </c>
      <c r="N138" s="89">
        <v>0.26810487540787586</v>
      </c>
      <c r="O138" s="89">
        <v>7.1734000708579368E-2</v>
      </c>
      <c r="P138" s="89">
        <v>0.36725374836039487</v>
      </c>
      <c r="Q138" s="89">
        <v>0.82230498514576733</v>
      </c>
      <c r="R138" s="90">
        <v>0.9379215683993134</v>
      </c>
      <c r="S138" s="90">
        <v>1.2276674481514875</v>
      </c>
      <c r="T138" s="90">
        <v>1.4277235754384938</v>
      </c>
      <c r="U138" s="90">
        <v>1.5348609790860694</v>
      </c>
      <c r="V138" s="90">
        <v>1.5998396462957032</v>
      </c>
      <c r="Y138" s="28" t="s">
        <v>51</v>
      </c>
      <c r="Z138" s="23"/>
      <c r="AA138" s="23"/>
      <c r="AB138" s="23" t="e">
        <f t="shared" si="85"/>
        <v>#DIV/0!</v>
      </c>
      <c r="AC138" s="23">
        <f t="shared" si="85"/>
        <v>4.6493324967028071E-2</v>
      </c>
      <c r="AD138" s="23">
        <f t="shared" si="85"/>
        <v>0.10032079069243793</v>
      </c>
      <c r="AE138" s="23">
        <f t="shared" si="85"/>
        <v>0.15621682170598672</v>
      </c>
      <c r="AF138" s="23">
        <f t="shared" si="85"/>
        <v>-0.12137179734512338</v>
      </c>
      <c r="AG138" s="19">
        <f t="shared" si="85"/>
        <v>-2.8552731021007638E-3</v>
      </c>
      <c r="AH138" s="19">
        <f t="shared" si="85"/>
        <v>1.8309935470375516E-2</v>
      </c>
      <c r="AI138" s="19">
        <f t="shared" si="85"/>
        <v>-0.99901557233040483</v>
      </c>
      <c r="AJ138" s="19">
        <f t="shared" si="85"/>
        <v>-0.80548619936630361</v>
      </c>
      <c r="AK138" s="19">
        <f t="shared" si="85"/>
        <v>-0.73244052127195258</v>
      </c>
      <c r="AL138" s="19">
        <f t="shared" si="85"/>
        <v>4.1196607568615846</v>
      </c>
      <c r="AM138" s="19">
        <f t="shared" si="85"/>
        <v>1.2390649212348399</v>
      </c>
      <c r="AN138" s="20">
        <f t="shared" si="85"/>
        <v>0.14060061089505749</v>
      </c>
      <c r="AO138" s="20">
        <f t="shared" si="85"/>
        <v>0.30892335725540843</v>
      </c>
      <c r="AP138" s="20">
        <f t="shared" si="85"/>
        <v>0.16295628558713759</v>
      </c>
      <c r="AQ138" s="20">
        <f t="shared" si="86"/>
        <v>7.5040719009399792E-2</v>
      </c>
      <c r="AR138" s="20">
        <f t="shared" si="86"/>
        <v>4.2335213478633893E-2</v>
      </c>
      <c r="AS138" s="19"/>
      <c r="AU138" s="28" t="s">
        <v>51</v>
      </c>
      <c r="AV138" s="21">
        <f t="shared" si="87"/>
        <v>19.451380063369637</v>
      </c>
      <c r="AW138" s="21">
        <f t="shared" si="87"/>
        <v>5.2044011102963141</v>
      </c>
      <c r="AX138" s="21">
        <f t="shared" si="87"/>
        <v>26.644768127350897</v>
      </c>
      <c r="AY138" s="21">
        <f t="shared" si="87"/>
        <v>59.659365648387521</v>
      </c>
      <c r="AZ138" s="22">
        <f t="shared" si="87"/>
        <v>68.047508904162413</v>
      </c>
      <c r="BA138" s="22">
        <f t="shared" si="87"/>
        <v>89.068973807703571</v>
      </c>
      <c r="BB138" s="22">
        <f t="shared" si="87"/>
        <v>103.58332294046498</v>
      </c>
      <c r="BC138" s="22">
        <f t="shared" si="87"/>
        <v>111.35628997130034</v>
      </c>
      <c r="BD138" s="22">
        <f t="shared" si="87"/>
        <v>116.07058227942399</v>
      </c>
    </row>
    <row r="139" spans="2:56" x14ac:dyDescent="0.15">
      <c r="B139" s="28" t="s">
        <v>52</v>
      </c>
      <c r="C139" s="24"/>
      <c r="D139" s="24"/>
      <c r="E139" s="88">
        <v>0</v>
      </c>
      <c r="F139" s="88">
        <v>1019.2238961960356</v>
      </c>
      <c r="G139" s="88">
        <v>1161.9588239842597</v>
      </c>
      <c r="H139" s="88">
        <v>1153.279789375528</v>
      </c>
      <c r="I139" s="88">
        <v>1150.481318155169</v>
      </c>
      <c r="J139" s="88">
        <v>1227.5768501174846</v>
      </c>
      <c r="K139" s="88">
        <v>1396.3135725543268</v>
      </c>
      <c r="L139" s="88">
        <v>1349.9331339871774</v>
      </c>
      <c r="M139" s="89">
        <v>1.1674272558857146</v>
      </c>
      <c r="N139" s="89">
        <v>0.26842360284153904</v>
      </c>
      <c r="O139" s="89">
        <v>9.6428181225371473E-2</v>
      </c>
      <c r="P139" s="89">
        <v>0.60821445497581916</v>
      </c>
      <c r="Q139" s="89">
        <v>0.95243025482729871</v>
      </c>
      <c r="R139" s="90">
        <v>1.0805900827976345</v>
      </c>
      <c r="S139" s="90">
        <v>1.266882392800206</v>
      </c>
      <c r="T139" s="90">
        <v>1.4739954920030858</v>
      </c>
      <c r="U139" s="90">
        <v>1.6582954763692466</v>
      </c>
      <c r="V139" s="90">
        <v>1.7915643080483414</v>
      </c>
      <c r="Y139" s="28" t="s">
        <v>52</v>
      </c>
      <c r="Z139" s="23"/>
      <c r="AA139" s="23"/>
      <c r="AB139" s="23" t="e">
        <f t="shared" si="85"/>
        <v>#DIV/0!</v>
      </c>
      <c r="AC139" s="23">
        <f t="shared" si="85"/>
        <v>0.14004276030118779</v>
      </c>
      <c r="AD139" s="23">
        <f t="shared" si="85"/>
        <v>-7.4693133952646873E-3</v>
      </c>
      <c r="AE139" s="23">
        <f t="shared" si="85"/>
        <v>-2.4265327860070185E-3</v>
      </c>
      <c r="AF139" s="23">
        <f t="shared" si="85"/>
        <v>6.7011546163948665E-2</v>
      </c>
      <c r="AG139" s="19">
        <f t="shared" si="85"/>
        <v>0.13745511934400967</v>
      </c>
      <c r="AH139" s="19">
        <f t="shared" si="85"/>
        <v>-3.3216348733403844E-2</v>
      </c>
      <c r="AI139" s="19">
        <f t="shared" si="85"/>
        <v>-0.99913519623565528</v>
      </c>
      <c r="AJ139" s="19">
        <f t="shared" si="85"/>
        <v>-0.7700725235870145</v>
      </c>
      <c r="AK139" s="19">
        <f t="shared" si="85"/>
        <v>-0.64076116926909443</v>
      </c>
      <c r="AL139" s="19">
        <f t="shared" si="85"/>
        <v>5.3074346860727708</v>
      </c>
      <c r="AM139" s="19">
        <f t="shared" si="85"/>
        <v>0.56594478647365354</v>
      </c>
      <c r="AN139" s="20">
        <f t="shared" si="85"/>
        <v>0.13456085348063063</v>
      </c>
      <c r="AO139" s="20">
        <f t="shared" si="85"/>
        <v>0.17239868565169791</v>
      </c>
      <c r="AP139" s="20">
        <f t="shared" si="85"/>
        <v>0.1634824987543595</v>
      </c>
      <c r="AQ139" s="20">
        <f t="shared" si="86"/>
        <v>0.12503429309387259</v>
      </c>
      <c r="AR139" s="20">
        <f t="shared" si="86"/>
        <v>8.0364949177139433E-2</v>
      </c>
      <c r="AS139" s="19"/>
      <c r="AU139" s="28" t="s">
        <v>52</v>
      </c>
      <c r="AV139" s="21">
        <f t="shared" si="87"/>
        <v>22.99274764129855</v>
      </c>
      <c r="AW139" s="21">
        <f t="shared" si="87"/>
        <v>8.2598877779508779</v>
      </c>
      <c r="AX139" s="21">
        <f t="shared" si="87"/>
        <v>52.09870267371592</v>
      </c>
      <c r="AY139" s="21">
        <f t="shared" si="87"/>
        <v>81.583691833946446</v>
      </c>
      <c r="AZ139" s="22">
        <f t="shared" si="87"/>
        <v>92.561663037223013</v>
      </c>
      <c r="BA139" s="22">
        <f t="shared" si="87"/>
        <v>108.51917208657561</v>
      </c>
      <c r="BB139" s="22">
        <f t="shared" si="87"/>
        <v>126.26015750204333</v>
      </c>
      <c r="BC139" s="22">
        <f t="shared" si="87"/>
        <v>142.04700704123232</v>
      </c>
      <c r="BD139" s="22">
        <f t="shared" si="87"/>
        <v>153.46260754286575</v>
      </c>
    </row>
    <row r="140" spans="2:56" x14ac:dyDescent="0.15">
      <c r="B140" s="28" t="s">
        <v>53</v>
      </c>
      <c r="C140" s="24"/>
      <c r="D140" s="24"/>
      <c r="E140" s="88">
        <v>0</v>
      </c>
      <c r="F140" s="88">
        <v>1111.6970573725914</v>
      </c>
      <c r="G140" s="88">
        <v>1337.6089532030126</v>
      </c>
      <c r="H140" s="88">
        <v>1229.7670859399516</v>
      </c>
      <c r="I140" s="88">
        <v>1375.5628744990004</v>
      </c>
      <c r="J140" s="88">
        <v>1235.6838837022146</v>
      </c>
      <c r="K140" s="88">
        <v>1237.0912781487873</v>
      </c>
      <c r="L140" s="88">
        <v>1278.8955784246145</v>
      </c>
      <c r="M140" s="89">
        <v>1.2620906405086787</v>
      </c>
      <c r="N140" s="89">
        <v>0.19389968348490796</v>
      </c>
      <c r="O140" s="89">
        <v>4.2202771647510039E-2</v>
      </c>
      <c r="P140" s="89">
        <v>0.7459444115133842</v>
      </c>
      <c r="Q140" s="89">
        <v>1.2604396096855801</v>
      </c>
      <c r="R140" s="90">
        <v>1.4379265000242802</v>
      </c>
      <c r="S140" s="90">
        <v>1.6977328078873888</v>
      </c>
      <c r="T140" s="90">
        <v>1.9100141856431798</v>
      </c>
      <c r="U140" s="90">
        <v>2.1438071518909942</v>
      </c>
      <c r="V140" s="90">
        <v>2.3467074905586411</v>
      </c>
      <c r="Y140" s="28" t="s">
        <v>53</v>
      </c>
      <c r="Z140" s="23"/>
      <c r="AA140" s="23"/>
      <c r="AB140" s="23" t="e">
        <f t="shared" si="85"/>
        <v>#DIV/0!</v>
      </c>
      <c r="AC140" s="23">
        <f t="shared" si="85"/>
        <v>0.20321354125407698</v>
      </c>
      <c r="AD140" s="23">
        <f t="shared" si="85"/>
        <v>-8.0622865901745722E-2</v>
      </c>
      <c r="AE140" s="23">
        <f t="shared" si="85"/>
        <v>0.11855561124211755</v>
      </c>
      <c r="AF140" s="23">
        <f t="shared" si="85"/>
        <v>-0.10168854756837753</v>
      </c>
      <c r="AG140" s="19">
        <f t="shared" si="85"/>
        <v>1.13895994366775E-3</v>
      </c>
      <c r="AH140" s="19">
        <f t="shared" si="85"/>
        <v>3.379241371613606E-2</v>
      </c>
      <c r="AI140" s="19">
        <f t="shared" si="85"/>
        <v>-0.99901314019549325</v>
      </c>
      <c r="AJ140" s="19">
        <f t="shared" si="85"/>
        <v>-0.84636627730100455</v>
      </c>
      <c r="AK140" s="19">
        <f t="shared" si="85"/>
        <v>-0.78234739279089716</v>
      </c>
      <c r="AL140" s="19">
        <f t="shared" si="85"/>
        <v>16.675246965856445</v>
      </c>
      <c r="AM140" s="19">
        <f t="shared" si="85"/>
        <v>0.68972324241746064</v>
      </c>
      <c r="AN140" s="20">
        <f t="shared" si="85"/>
        <v>0.14081348203820299</v>
      </c>
      <c r="AO140" s="20">
        <f t="shared" si="85"/>
        <v>0.18068121552716465</v>
      </c>
      <c r="AP140" s="20">
        <f t="shared" si="85"/>
        <v>0.12503815486722436</v>
      </c>
      <c r="AQ140" s="20">
        <f t="shared" si="86"/>
        <v>0.12240378527298046</v>
      </c>
      <c r="AR140" s="20">
        <f t="shared" si="86"/>
        <v>9.4644865089042129E-2</v>
      </c>
      <c r="AS140" s="19"/>
      <c r="AU140" s="28" t="s">
        <v>53</v>
      </c>
      <c r="AV140" s="21">
        <f t="shared" si="87"/>
        <v>15.36337226989955</v>
      </c>
      <c r="AW140" s="21">
        <f t="shared" si="87"/>
        <v>3.3438780300676698</v>
      </c>
      <c r="AX140" s="21">
        <f t="shared" si="87"/>
        <v>59.103870005147598</v>
      </c>
      <c r="AY140" s="21">
        <f t="shared" si="87"/>
        <v>99.869182864518109</v>
      </c>
      <c r="AZ140" s="22">
        <f t="shared" si="87"/>
        <v>113.93211025198093</v>
      </c>
      <c r="BA140" s="22">
        <f t="shared" si="87"/>
        <v>134.51750241988378</v>
      </c>
      <c r="BB140" s="22">
        <f t="shared" si="87"/>
        <v>151.33732271981347</v>
      </c>
      <c r="BC140" s="22">
        <f t="shared" si="87"/>
        <v>169.86158387379726</v>
      </c>
      <c r="BD140" s="22">
        <f t="shared" si="87"/>
        <v>185.93811056334383</v>
      </c>
    </row>
    <row r="141" spans="2:56" x14ac:dyDescent="0.15">
      <c r="B141" s="28" t="s">
        <v>54</v>
      </c>
      <c r="C141" s="24"/>
      <c r="D141" s="24"/>
      <c r="E141" s="88">
        <v>0</v>
      </c>
      <c r="F141" s="88">
        <v>1068.4684635913291</v>
      </c>
      <c r="G141" s="88">
        <v>1096.1120807592499</v>
      </c>
      <c r="H141" s="88">
        <v>1058.9648196235664</v>
      </c>
      <c r="I141" s="88">
        <v>1450.8119973396258</v>
      </c>
      <c r="J141" s="88">
        <v>1386.7643233791109</v>
      </c>
      <c r="K141" s="88">
        <v>1335.7541046667284</v>
      </c>
      <c r="L141" s="88">
        <v>1534.299881346323</v>
      </c>
      <c r="M141" s="89">
        <v>1.4205195808850049</v>
      </c>
      <c r="N141" s="89">
        <v>0.22871347610914025</v>
      </c>
      <c r="O141" s="89">
        <v>0.15345484105089871</v>
      </c>
      <c r="P141" s="89">
        <v>1.2272495647818924</v>
      </c>
      <c r="Q141" s="89">
        <v>1.3214490975177859</v>
      </c>
      <c r="R141" s="90">
        <v>1.3458856003692623</v>
      </c>
      <c r="S141" s="90">
        <v>1.5817029343604765</v>
      </c>
      <c r="T141" s="90">
        <v>1.7400817264595405</v>
      </c>
      <c r="U141" s="90">
        <v>1.8971507192652957</v>
      </c>
      <c r="V141" s="90">
        <v>2.041960725777122</v>
      </c>
      <c r="Y141" s="28" t="s">
        <v>54</v>
      </c>
      <c r="Z141" s="23"/>
      <c r="AA141" s="23"/>
      <c r="AB141" s="23" t="e">
        <f t="shared" si="85"/>
        <v>#DIV/0!</v>
      </c>
      <c r="AC141" s="23">
        <f t="shared" si="85"/>
        <v>2.5872188192626044E-2</v>
      </c>
      <c r="AD141" s="23">
        <f t="shared" si="85"/>
        <v>-3.3890020726669245E-2</v>
      </c>
      <c r="AE141" s="23">
        <f t="shared" si="85"/>
        <v>0.37002851318077834</v>
      </c>
      <c r="AF141" s="23">
        <f t="shared" si="85"/>
        <v>-4.4146087899714082E-2</v>
      </c>
      <c r="AG141" s="19">
        <f t="shared" si="85"/>
        <v>-3.6783624911900348E-2</v>
      </c>
      <c r="AH141" s="19">
        <f t="shared" si="85"/>
        <v>0.14863946589116561</v>
      </c>
      <c r="AI141" s="19">
        <f t="shared" si="85"/>
        <v>-0.99907415779786246</v>
      </c>
      <c r="AJ141" s="19">
        <f t="shared" si="85"/>
        <v>-0.83899308451162047</v>
      </c>
      <c r="AK141" s="19">
        <f t="shared" si="85"/>
        <v>-0.3290520363667977</v>
      </c>
      <c r="AL141" s="19">
        <f t="shared" si="85"/>
        <v>6.9974639859998407</v>
      </c>
      <c r="AM141" s="19">
        <f t="shared" si="85"/>
        <v>7.6756623460391804E-2</v>
      </c>
      <c r="AN141" s="20">
        <f t="shared" si="85"/>
        <v>1.8492201400249098E-2</v>
      </c>
      <c r="AO141" s="20">
        <f t="shared" si="85"/>
        <v>0.17521350546176762</v>
      </c>
      <c r="AP141" s="20">
        <f t="shared" si="85"/>
        <v>0.10013181910363</v>
      </c>
      <c r="AQ141" s="20">
        <f t="shared" si="86"/>
        <v>9.0265296403827966E-2</v>
      </c>
      <c r="AR141" s="20">
        <f t="shared" si="86"/>
        <v>7.6330259394417732E-2</v>
      </c>
      <c r="AS141" s="19"/>
      <c r="AU141" s="28" t="s">
        <v>54</v>
      </c>
      <c r="AV141" s="21">
        <f t="shared" si="87"/>
        <v>16.100691548837951</v>
      </c>
      <c r="AW141" s="21">
        <f t="shared" si="87"/>
        <v>10.802726207779132</v>
      </c>
      <c r="AX141" s="21">
        <f t="shared" si="87"/>
        <v>86.394413797330245</v>
      </c>
      <c r="AY141" s="21">
        <f t="shared" si="87"/>
        <v>93.025757286253196</v>
      </c>
      <c r="AZ141" s="22">
        <f t="shared" si="87"/>
        <v>94.746008325401291</v>
      </c>
      <c r="BA141" s="22">
        <f t="shared" si="87"/>
        <v>111.34678857260468</v>
      </c>
      <c r="BB141" s="22">
        <f t="shared" si="87"/>
        <v>122.49614506372689</v>
      </c>
      <c r="BC141" s="22">
        <f t="shared" si="87"/>
        <v>133.55329590623049</v>
      </c>
      <c r="BD141" s="22">
        <f t="shared" si="87"/>
        <v>143.74745362573248</v>
      </c>
    </row>
    <row r="142" spans="2:56" x14ac:dyDescent="0.15">
      <c r="B142" s="28" t="s">
        <v>55</v>
      </c>
      <c r="C142" s="24"/>
      <c r="D142" s="24"/>
      <c r="E142" s="88">
        <v>0</v>
      </c>
      <c r="F142" s="88">
        <v>838.86577526046733</v>
      </c>
      <c r="G142" s="88">
        <v>872.95095977984033</v>
      </c>
      <c r="H142" s="88">
        <v>942.62586207879099</v>
      </c>
      <c r="I142" s="88">
        <v>1090.6885618367337</v>
      </c>
      <c r="J142" s="88">
        <v>935.93203970856962</v>
      </c>
      <c r="K142" s="88">
        <v>1054.4214968110721</v>
      </c>
      <c r="L142" s="88">
        <v>1073.0978358814707</v>
      </c>
      <c r="M142" s="89">
        <v>0.97679313975543314</v>
      </c>
      <c r="N142" s="89">
        <v>0.12458490073240007</v>
      </c>
      <c r="O142" s="89">
        <v>8.553238721907494E-2</v>
      </c>
      <c r="P142" s="89">
        <v>0.82252278345954777</v>
      </c>
      <c r="Q142" s="89">
        <v>0.98332457396888118</v>
      </c>
      <c r="R142" s="90">
        <v>1.0503485097562721</v>
      </c>
      <c r="S142" s="90">
        <v>1.1785437269196863</v>
      </c>
      <c r="T142" s="90">
        <v>1.3261725680794798</v>
      </c>
      <c r="U142" s="90">
        <v>1.4069286791508824</v>
      </c>
      <c r="V142" s="90">
        <v>1.4558968980058606</v>
      </c>
      <c r="Y142" s="28" t="s">
        <v>55</v>
      </c>
      <c r="Z142" s="23"/>
      <c r="AA142" s="23"/>
      <c r="AB142" s="23" t="e">
        <f t="shared" si="85"/>
        <v>#DIV/0!</v>
      </c>
      <c r="AC142" s="23">
        <f t="shared" si="85"/>
        <v>4.0632465317576694E-2</v>
      </c>
      <c r="AD142" s="23">
        <f t="shared" si="85"/>
        <v>7.9815368227011074E-2</v>
      </c>
      <c r="AE142" s="23">
        <f t="shared" si="85"/>
        <v>0.15707472679713796</v>
      </c>
      <c r="AF142" s="23">
        <f t="shared" si="85"/>
        <v>-0.14188882834486871</v>
      </c>
      <c r="AG142" s="19">
        <f t="shared" si="85"/>
        <v>0.12660049242399873</v>
      </c>
      <c r="AH142" s="19">
        <f t="shared" si="85"/>
        <v>1.7712403556720213E-2</v>
      </c>
      <c r="AI142" s="19">
        <f t="shared" si="85"/>
        <v>-0.99908974456280297</v>
      </c>
      <c r="AJ142" s="19">
        <f t="shared" si="85"/>
        <v>-0.87245518456078297</v>
      </c>
      <c r="AK142" s="19">
        <f t="shared" si="85"/>
        <v>-0.31346104771722927</v>
      </c>
      <c r="AL142" s="19">
        <f t="shared" si="85"/>
        <v>8.6165068017195878</v>
      </c>
      <c r="AM142" s="19">
        <f t="shared" si="85"/>
        <v>0.19549828131568314</v>
      </c>
      <c r="AN142" s="20">
        <f t="shared" si="85"/>
        <v>6.8160541861442381E-2</v>
      </c>
      <c r="AO142" s="20">
        <f t="shared" si="85"/>
        <v>0.12205017284516462</v>
      </c>
      <c r="AP142" s="20">
        <f t="shared" si="85"/>
        <v>0.12526377917741338</v>
      </c>
      <c r="AQ142" s="20">
        <f t="shared" si="86"/>
        <v>6.0894119675805713E-2</v>
      </c>
      <c r="AR142" s="20">
        <f t="shared" si="86"/>
        <v>3.480504703659304E-2</v>
      </c>
      <c r="AS142" s="19"/>
      <c r="AU142" s="28" t="s">
        <v>55</v>
      </c>
      <c r="AV142" s="21">
        <f t="shared" si="87"/>
        <v>12.754481543921706</v>
      </c>
      <c r="AW142" s="21">
        <f t="shared" si="87"/>
        <v>8.7564483960739441</v>
      </c>
      <c r="AX142" s="21">
        <f t="shared" si="87"/>
        <v>84.206445559751657</v>
      </c>
      <c r="AY142" s="21">
        <f t="shared" si="87"/>
        <v>100.66866094238576</v>
      </c>
      <c r="AZ142" s="22">
        <f t="shared" si="87"/>
        <v>107.53029142068458</v>
      </c>
      <c r="BA142" s="22">
        <f t="shared" si="87"/>
        <v>120.65438207467008</v>
      </c>
      <c r="BB142" s="22">
        <f t="shared" si="87"/>
        <v>135.76800594765882</v>
      </c>
      <c r="BC142" s="22">
        <f t="shared" si="87"/>
        <v>144.03547914998109</v>
      </c>
      <c r="BD142" s="22">
        <f t="shared" si="87"/>
        <v>149.04864077673437</v>
      </c>
    </row>
    <row r="143" spans="2:56" x14ac:dyDescent="0.15">
      <c r="B143" s="28" t="s">
        <v>56</v>
      </c>
      <c r="C143" s="24"/>
      <c r="D143" s="24"/>
      <c r="E143" s="88">
        <v>0</v>
      </c>
      <c r="F143" s="88">
        <v>751.76340650232703</v>
      </c>
      <c r="G143" s="88">
        <v>910.73065148003479</v>
      </c>
      <c r="H143" s="88">
        <v>996.49228289075018</v>
      </c>
      <c r="I143" s="88">
        <v>1100.4956090025928</v>
      </c>
      <c r="J143" s="88">
        <v>1042.7265431737351</v>
      </c>
      <c r="K143" s="88">
        <v>1051.164757861299</v>
      </c>
      <c r="L143" s="88">
        <v>1126.7249708968154</v>
      </c>
      <c r="M143" s="89">
        <v>1.1466901858152725</v>
      </c>
      <c r="N143" s="89">
        <v>0.14010399029910262</v>
      </c>
      <c r="O143" s="89">
        <v>0.11479407553001283</v>
      </c>
      <c r="P143" s="89">
        <v>0.98920728142981418</v>
      </c>
      <c r="Q143" s="89">
        <v>1.0492769558046704</v>
      </c>
      <c r="R143" s="90">
        <v>1.1125024525817933</v>
      </c>
      <c r="S143" s="90">
        <v>1.2874921854795458</v>
      </c>
      <c r="T143" s="90">
        <v>1.4900392389721591</v>
      </c>
      <c r="U143" s="90">
        <v>1.5826735410130188</v>
      </c>
      <c r="V143" s="90">
        <v>1.6907719830097105</v>
      </c>
      <c r="Y143" s="28" t="s">
        <v>56</v>
      </c>
      <c r="Z143" s="23"/>
      <c r="AA143" s="23"/>
      <c r="AB143" s="23" t="e">
        <f t="shared" si="85"/>
        <v>#DIV/0!</v>
      </c>
      <c r="AC143" s="23">
        <f t="shared" si="85"/>
        <v>0.21145914206880945</v>
      </c>
      <c r="AD143" s="23">
        <f t="shared" si="85"/>
        <v>9.4167942268489124E-2</v>
      </c>
      <c r="AE143" s="23">
        <f t="shared" si="85"/>
        <v>0.10436942452794185</v>
      </c>
      <c r="AF143" s="23">
        <f t="shared" si="85"/>
        <v>-5.2493681352545618E-2</v>
      </c>
      <c r="AG143" s="19">
        <f t="shared" si="85"/>
        <v>8.092452180109122E-3</v>
      </c>
      <c r="AH143" s="19">
        <f t="shared" si="85"/>
        <v>7.1882369029619309E-2</v>
      </c>
      <c r="AI143" s="19">
        <f t="shared" si="85"/>
        <v>-0.99898228031202452</v>
      </c>
      <c r="AJ143" s="19">
        <f t="shared" si="85"/>
        <v>-0.87781879357457693</v>
      </c>
      <c r="AK143" s="19">
        <f t="shared" si="85"/>
        <v>-0.18065092018476148</v>
      </c>
      <c r="AL143" s="19">
        <f t="shared" si="85"/>
        <v>7.6172328742800541</v>
      </c>
      <c r="AM143" s="19">
        <f t="shared" si="85"/>
        <v>6.0725062888771664E-2</v>
      </c>
      <c r="AN143" s="20">
        <f t="shared" si="85"/>
        <v>6.0256252105180819E-2</v>
      </c>
      <c r="AO143" s="20">
        <f t="shared" si="85"/>
        <v>0.15729379516571185</v>
      </c>
      <c r="AP143" s="20">
        <f t="shared" si="85"/>
        <v>0.15731905465288043</v>
      </c>
      <c r="AQ143" s="20">
        <f t="shared" si="86"/>
        <v>6.2169035296519848E-2</v>
      </c>
      <c r="AR143" s="20">
        <f t="shared" si="86"/>
        <v>6.8301162049819508E-2</v>
      </c>
      <c r="AS143" s="19"/>
      <c r="AU143" s="28" t="s">
        <v>56</v>
      </c>
      <c r="AV143" s="21">
        <f t="shared" si="87"/>
        <v>12.218120642542313</v>
      </c>
      <c r="AW143" s="21">
        <f t="shared" si="87"/>
        <v>10.010905905538616</v>
      </c>
      <c r="AX143" s="21">
        <f t="shared" si="87"/>
        <v>86.2663074705317</v>
      </c>
      <c r="AY143" s="21">
        <f t="shared" si="87"/>
        <v>91.50483441686184</v>
      </c>
      <c r="AZ143" s="22">
        <f t="shared" si="87"/>
        <v>97.018572788327077</v>
      </c>
      <c r="BA143" s="22">
        <f t="shared" si="87"/>
        <v>112.2789923037639</v>
      </c>
      <c r="BB143" s="22">
        <f t="shared" si="87"/>
        <v>129.9426172303701</v>
      </c>
      <c r="BC143" s="22">
        <f t="shared" si="87"/>
        <v>138.02102438748716</v>
      </c>
      <c r="BD143" s="22">
        <f t="shared" si="87"/>
        <v>147.44802074045896</v>
      </c>
    </row>
    <row r="144" spans="2:56" x14ac:dyDescent="0.15">
      <c r="B144" s="28" t="s">
        <v>57</v>
      </c>
      <c r="C144" s="24"/>
      <c r="D144" s="24"/>
      <c r="E144" s="88">
        <v>0</v>
      </c>
      <c r="F144" s="88">
        <v>341.91311134425365</v>
      </c>
      <c r="G144" s="88">
        <v>348.43064316547225</v>
      </c>
      <c r="H144" s="88">
        <v>350.39715672528689</v>
      </c>
      <c r="I144" s="88">
        <v>494.11884228214558</v>
      </c>
      <c r="J144" s="88">
        <v>466.1234124293785</v>
      </c>
      <c r="K144" s="88">
        <v>442.65285505828786</v>
      </c>
      <c r="L144" s="88">
        <v>583.46094199341735</v>
      </c>
      <c r="M144" s="89">
        <v>0.48003355872277093</v>
      </c>
      <c r="N144" s="89">
        <v>5.142829863286727E-2</v>
      </c>
      <c r="O144" s="89">
        <v>5.0620496498157551E-2</v>
      </c>
      <c r="P144" s="89">
        <v>0.38458611711456714</v>
      </c>
      <c r="Q144" s="89">
        <v>0.41945092823797631</v>
      </c>
      <c r="R144" s="90">
        <v>0.4656051005747126</v>
      </c>
      <c r="S144" s="90">
        <v>0.51779795043103449</v>
      </c>
      <c r="T144" s="90">
        <v>0.58667384637931019</v>
      </c>
      <c r="U144" s="90">
        <v>0.61819292017241356</v>
      </c>
      <c r="V144" s="90">
        <v>0.65090605925172407</v>
      </c>
      <c r="Y144" s="28" t="s">
        <v>57</v>
      </c>
      <c r="Z144" s="23"/>
      <c r="AA144" s="23"/>
      <c r="AB144" s="23" t="e">
        <f t="shared" si="85"/>
        <v>#DIV/0!</v>
      </c>
      <c r="AC144" s="23">
        <f t="shared" si="85"/>
        <v>1.9061953475824511E-2</v>
      </c>
      <c r="AD144" s="23">
        <f t="shared" si="85"/>
        <v>5.643916797756221E-3</v>
      </c>
      <c r="AE144" s="23">
        <f t="shared" si="85"/>
        <v>0.41016795598469202</v>
      </c>
      <c r="AF144" s="23">
        <f t="shared" si="85"/>
        <v>-5.6657280510629571E-2</v>
      </c>
      <c r="AG144" s="19">
        <f t="shared" si="85"/>
        <v>-5.0352667867003209E-2</v>
      </c>
      <c r="AH144" s="19">
        <f t="shared" si="85"/>
        <v>0.31810048286390957</v>
      </c>
      <c r="AI144" s="19">
        <f t="shared" si="85"/>
        <v>-0.99917726530745532</v>
      </c>
      <c r="AJ144" s="19">
        <f t="shared" si="85"/>
        <v>-0.89286520140445402</v>
      </c>
      <c r="AK144" s="19">
        <f t="shared" si="85"/>
        <v>-1.5707347047904552E-2</v>
      </c>
      <c r="AL144" s="19">
        <f t="shared" si="85"/>
        <v>6.5974386606137898</v>
      </c>
      <c r="AM144" s="19">
        <f t="shared" si="85"/>
        <v>9.0655407389609532E-2</v>
      </c>
      <c r="AN144" s="20">
        <f t="shared" si="85"/>
        <v>0.11003473643656037</v>
      </c>
      <c r="AO144" s="20">
        <f t="shared" si="85"/>
        <v>0.11209681722107079</v>
      </c>
      <c r="AP144" s="20">
        <f t="shared" si="85"/>
        <v>0.13301693429056805</v>
      </c>
      <c r="AQ144" s="20">
        <f t="shared" si="86"/>
        <v>5.3725036470647192E-2</v>
      </c>
      <c r="AR144" s="20">
        <f t="shared" si="86"/>
        <v>5.2917362868191375E-2</v>
      </c>
      <c r="AS144" s="19"/>
      <c r="AU144" s="28" t="s">
        <v>57</v>
      </c>
      <c r="AV144" s="21">
        <f t="shared" si="87"/>
        <v>10.713479859554601</v>
      </c>
      <c r="AW144" s="21">
        <f t="shared" si="87"/>
        <v>10.545199513309841</v>
      </c>
      <c r="AX144" s="21">
        <f t="shared" si="87"/>
        <v>80.116506466305907</v>
      </c>
      <c r="AY144" s="21">
        <f t="shared" si="87"/>
        <v>87.379500998641149</v>
      </c>
      <c r="AZ144" s="22">
        <f t="shared" si="87"/>
        <v>96.9942813609848</v>
      </c>
      <c r="BA144" s="22">
        <f t="shared" si="87"/>
        <v>107.86703159019623</v>
      </c>
      <c r="BB144" s="22">
        <f t="shared" si="87"/>
        <v>122.21517344334799</v>
      </c>
      <c r="BC144" s="22">
        <f t="shared" si="87"/>
        <v>128.78118809385836</v>
      </c>
      <c r="BD144" s="22">
        <f t="shared" si="87"/>
        <v>135.59594895481786</v>
      </c>
    </row>
    <row r="145" spans="2:67" x14ac:dyDescent="0.15">
      <c r="B145" s="28" t="s">
        <v>58</v>
      </c>
      <c r="C145" s="24"/>
      <c r="D145" s="24"/>
      <c r="E145" s="88">
        <v>0</v>
      </c>
      <c r="F145" s="88">
        <v>489.02507803183585</v>
      </c>
      <c r="G145" s="88">
        <v>528.49041674649607</v>
      </c>
      <c r="H145" s="88">
        <v>573.69855730034385</v>
      </c>
      <c r="I145" s="88">
        <v>781.05878856697734</v>
      </c>
      <c r="J145" s="88">
        <v>585.14415451012724</v>
      </c>
      <c r="K145" s="88">
        <v>764.94987670871637</v>
      </c>
      <c r="L145" s="88">
        <v>747.28171930211033</v>
      </c>
      <c r="M145" s="89">
        <v>0.61715193938281165</v>
      </c>
      <c r="N145" s="89">
        <v>0.13600176843987932</v>
      </c>
      <c r="O145" s="89">
        <v>5.8580981866562444E-2</v>
      </c>
      <c r="P145" s="89">
        <v>0.50078324175824174</v>
      </c>
      <c r="Q145" s="89">
        <v>0.34233213932806328</v>
      </c>
      <c r="R145" s="90">
        <v>0.36407617635841361</v>
      </c>
      <c r="S145" s="90">
        <v>0.43488626723701729</v>
      </c>
      <c r="T145" s="90">
        <v>0.52087063820737467</v>
      </c>
      <c r="U145" s="90">
        <v>0.59675121319462565</v>
      </c>
      <c r="V145" s="90">
        <v>0.66549659046351861</v>
      </c>
      <c r="Y145" s="28" t="s">
        <v>58</v>
      </c>
      <c r="Z145" s="23"/>
      <c r="AA145" s="23"/>
      <c r="AB145" s="23" t="e">
        <f t="shared" si="85"/>
        <v>#DIV/0!</v>
      </c>
      <c r="AC145" s="23">
        <f t="shared" si="85"/>
        <v>8.0702075389456729E-2</v>
      </c>
      <c r="AD145" s="23">
        <f t="shared" si="85"/>
        <v>8.5542025212413719E-2</v>
      </c>
      <c r="AE145" s="23">
        <f t="shared" si="85"/>
        <v>0.36144457507860839</v>
      </c>
      <c r="AF145" s="23">
        <f t="shared" si="85"/>
        <v>-0.25083212291394641</v>
      </c>
      <c r="AG145" s="19">
        <f t="shared" si="85"/>
        <v>0.30728448846783651</v>
      </c>
      <c r="AH145" s="19">
        <f t="shared" si="85"/>
        <v>-2.309714393657436E-2</v>
      </c>
      <c r="AI145" s="19">
        <f t="shared" si="85"/>
        <v>-0.99917413751274531</v>
      </c>
      <c r="AJ145" s="19">
        <f t="shared" si="85"/>
        <v>-0.77963000719743492</v>
      </c>
      <c r="AK145" s="19">
        <f t="shared" si="85"/>
        <v>-0.56926308724832031</v>
      </c>
      <c r="AL145" s="19">
        <f t="shared" si="85"/>
        <v>7.5485634723388753</v>
      </c>
      <c r="AM145" s="19">
        <f t="shared" si="85"/>
        <v>-0.31640655920086147</v>
      </c>
      <c r="AN145" s="20">
        <f t="shared" si="85"/>
        <v>6.3517369631230114E-2</v>
      </c>
      <c r="AO145" s="20">
        <f t="shared" si="85"/>
        <v>0.19449251414048829</v>
      </c>
      <c r="AP145" s="20">
        <f t="shared" si="85"/>
        <v>0.19771691462378382</v>
      </c>
      <c r="AQ145" s="20">
        <f t="shared" si="86"/>
        <v>0.1456802695740369</v>
      </c>
      <c r="AR145" s="20">
        <f t="shared" si="86"/>
        <v>0.1151993925590431</v>
      </c>
      <c r="AS145" s="19"/>
      <c r="AU145" s="28" t="s">
        <v>58</v>
      </c>
      <c r="AV145" s="21">
        <f t="shared" si="87"/>
        <v>22.036999280256513</v>
      </c>
      <c r="AW145" s="21">
        <f t="shared" si="87"/>
        <v>9.4921490362886782</v>
      </c>
      <c r="AX145" s="21">
        <f t="shared" si="87"/>
        <v>81.144238525614043</v>
      </c>
      <c r="AY145" s="21">
        <f t="shared" si="87"/>
        <v>55.469669214750525</v>
      </c>
      <c r="AZ145" s="22">
        <f t="shared" si="87"/>
        <v>58.992956697585896</v>
      </c>
      <c r="BA145" s="22">
        <f t="shared" si="87"/>
        <v>70.466645162280329</v>
      </c>
      <c r="BB145" s="22">
        <f t="shared" si="87"/>
        <v>84.39909282765538</v>
      </c>
      <c r="BC145" s="22">
        <f t="shared" si="87"/>
        <v>96.694375422592373</v>
      </c>
      <c r="BD145" s="22">
        <f t="shared" si="87"/>
        <v>107.8335087351511</v>
      </c>
    </row>
    <row r="146" spans="2:67" x14ac:dyDescent="0.15">
      <c r="B146" s="28" t="s">
        <v>59</v>
      </c>
      <c r="C146" s="24"/>
      <c r="D146" s="24"/>
      <c r="E146" s="88">
        <v>0</v>
      </c>
      <c r="F146" s="88">
        <v>454.33547297574256</v>
      </c>
      <c r="G146" s="88">
        <v>456.33644180695165</v>
      </c>
      <c r="H146" s="88">
        <v>528.05531648327701</v>
      </c>
      <c r="I146" s="88">
        <v>489.94754027156409</v>
      </c>
      <c r="J146" s="88">
        <v>405.60035127153429</v>
      </c>
      <c r="K146" s="88">
        <v>472.30531805066585</v>
      </c>
      <c r="L146" s="88">
        <v>407.69926569094548</v>
      </c>
      <c r="M146" s="89">
        <v>0.47543468567154401</v>
      </c>
      <c r="N146" s="89">
        <v>7.3734812959607807E-2</v>
      </c>
      <c r="O146" s="89">
        <v>3.7079450091946499E-2</v>
      </c>
      <c r="P146" s="89">
        <v>0.29108198841366395</v>
      </c>
      <c r="Q146" s="89">
        <v>0.35322586986436011</v>
      </c>
      <c r="R146" s="90">
        <v>0.43074910913999231</v>
      </c>
      <c r="S146" s="90">
        <v>0.52543643655996919</v>
      </c>
      <c r="T146" s="90">
        <v>0.58189443887389125</v>
      </c>
      <c r="U146" s="90">
        <v>0.62788348754338619</v>
      </c>
      <c r="V146" s="90">
        <v>0.66597880076822202</v>
      </c>
      <c r="Y146" s="28" t="s">
        <v>59</v>
      </c>
      <c r="Z146" s="23"/>
      <c r="AA146" s="23"/>
      <c r="AB146" s="23" t="e">
        <f t="shared" si="85"/>
        <v>#DIV/0!</v>
      </c>
      <c r="AC146" s="23">
        <f t="shared" si="85"/>
        <v>4.4041659747662276E-3</v>
      </c>
      <c r="AD146" s="23">
        <f t="shared" si="85"/>
        <v>0.15716227788501991</v>
      </c>
      <c r="AE146" s="23">
        <f t="shared" si="85"/>
        <v>-7.2166258007781536E-2</v>
      </c>
      <c r="AF146" s="23">
        <f t="shared" si="85"/>
        <v>-0.17215555149695927</v>
      </c>
      <c r="AG146" s="19">
        <f t="shared" si="85"/>
        <v>0.1644598348349926</v>
      </c>
      <c r="AH146" s="19">
        <f t="shared" si="85"/>
        <v>-0.13678874636933447</v>
      </c>
      <c r="AI146" s="19">
        <f t="shared" si="85"/>
        <v>-0.99883385935251612</v>
      </c>
      <c r="AJ146" s="19">
        <f t="shared" si="85"/>
        <v>-0.84491074130306976</v>
      </c>
      <c r="AK146" s="19">
        <f t="shared" si="85"/>
        <v>-0.49712424018409385</v>
      </c>
      <c r="AL146" s="19">
        <f t="shared" si="85"/>
        <v>6.8502239836853924</v>
      </c>
      <c r="AM146" s="19">
        <f t="shared" si="85"/>
        <v>0.21349270626247718</v>
      </c>
      <c r="AN146" s="20">
        <f t="shared" si="85"/>
        <v>0.21947214484998323</v>
      </c>
      <c r="AO146" s="20">
        <f t="shared" si="85"/>
        <v>0.21982013522680033</v>
      </c>
      <c r="AP146" s="20">
        <f t="shared" si="85"/>
        <v>0.10744972823649701</v>
      </c>
      <c r="AQ146" s="20">
        <f t="shared" si="86"/>
        <v>7.9033318755365789E-2</v>
      </c>
      <c r="AR146" s="20">
        <f t="shared" si="86"/>
        <v>6.0672583338486907E-2</v>
      </c>
      <c r="AS146" s="19"/>
      <c r="AU146" s="28" t="s">
        <v>59</v>
      </c>
      <c r="AV146" s="21">
        <f t="shared" si="87"/>
        <v>15.508925869693025</v>
      </c>
      <c r="AW146" s="21">
        <f t="shared" si="87"/>
        <v>7.7990628806504434</v>
      </c>
      <c r="AX146" s="21">
        <f t="shared" si="87"/>
        <v>61.224390475952596</v>
      </c>
      <c r="AY146" s="21">
        <f t="shared" si="87"/>
        <v>74.295351287934352</v>
      </c>
      <c r="AZ146" s="22">
        <f t="shared" si="87"/>
        <v>90.601111387480273</v>
      </c>
      <c r="BA146" s="22">
        <f t="shared" si="87"/>
        <v>110.51705994437458</v>
      </c>
      <c r="BB146" s="22">
        <f t="shared" si="87"/>
        <v>122.39208800089428</v>
      </c>
      <c r="BC146" s="22">
        <f t="shared" si="87"/>
        <v>132.06514090500374</v>
      </c>
      <c r="BD146" s="22">
        <f t="shared" si="87"/>
        <v>140.07787417267159</v>
      </c>
    </row>
    <row r="147" spans="2:67" x14ac:dyDescent="0.15">
      <c r="B147" s="28" t="s">
        <v>60</v>
      </c>
      <c r="C147" s="24"/>
      <c r="D147" s="24"/>
      <c r="E147" s="88">
        <v>0</v>
      </c>
      <c r="F147" s="88">
        <v>233.82366373177933</v>
      </c>
      <c r="G147" s="88">
        <v>297.95305492115858</v>
      </c>
      <c r="H147" s="88">
        <v>390.25097882872899</v>
      </c>
      <c r="I147" s="88">
        <v>415.59889446899319</v>
      </c>
      <c r="J147" s="88">
        <v>458.50593139929555</v>
      </c>
      <c r="K147" s="88">
        <v>321.2134639759505</v>
      </c>
      <c r="L147" s="88">
        <v>313.42549039395851</v>
      </c>
      <c r="M147" s="89">
        <v>0.28359943553677885</v>
      </c>
      <c r="N147" s="89">
        <v>2.8311347408220413E-2</v>
      </c>
      <c r="O147" s="89">
        <v>0.13425308518785159</v>
      </c>
      <c r="P147" s="89">
        <v>0.23388</v>
      </c>
      <c r="Q147" s="89">
        <v>0.27483115168848316</v>
      </c>
      <c r="R147" s="90">
        <v>0.25681225035395933</v>
      </c>
      <c r="S147" s="90">
        <v>0.30907427883953947</v>
      </c>
      <c r="T147" s="90">
        <v>0.36066138193798741</v>
      </c>
      <c r="U147" s="90">
        <v>0.39992312225050486</v>
      </c>
      <c r="V147" s="90">
        <v>0.43832357037794001</v>
      </c>
      <c r="Y147" s="28" t="s">
        <v>60</v>
      </c>
      <c r="Z147" s="23"/>
      <c r="AA147" s="23"/>
      <c r="AB147" s="23" t="e">
        <f t="shared" si="85"/>
        <v>#DIV/0!</v>
      </c>
      <c r="AC147" s="23">
        <f t="shared" si="85"/>
        <v>0.27426390539728485</v>
      </c>
      <c r="AD147" s="23">
        <f t="shared" si="85"/>
        <v>0.3097733766549009</v>
      </c>
      <c r="AE147" s="23">
        <f t="shared" si="85"/>
        <v>6.4952856021890382E-2</v>
      </c>
      <c r="AF147" s="23">
        <f t="shared" si="85"/>
        <v>0.10324146070004425</v>
      </c>
      <c r="AG147" s="19">
        <f t="shared" si="85"/>
        <v>-0.2994344413481147</v>
      </c>
      <c r="AH147" s="19">
        <f t="shared" si="85"/>
        <v>-2.4245476779189645E-2</v>
      </c>
      <c r="AI147" s="19">
        <f t="shared" si="85"/>
        <v>-0.99909516154802758</v>
      </c>
      <c r="AJ147" s="19">
        <f t="shared" si="85"/>
        <v>-0.90017135487369881</v>
      </c>
      <c r="AK147" s="19">
        <f t="shared" si="85"/>
        <v>3.7420238695128365</v>
      </c>
      <c r="AL147" s="19">
        <f t="shared" si="85"/>
        <v>0.74208287036939957</v>
      </c>
      <c r="AM147" s="19">
        <f t="shared" si="85"/>
        <v>0.17509471390663234</v>
      </c>
      <c r="AN147" s="20">
        <f t="shared" si="85"/>
        <v>-6.556353318690733E-2</v>
      </c>
      <c r="AO147" s="20">
        <f t="shared" si="85"/>
        <v>0.20350286411005869</v>
      </c>
      <c r="AP147" s="20">
        <f t="shared" si="85"/>
        <v>0.166908431501122</v>
      </c>
      <c r="AQ147" s="20">
        <f t="shared" si="86"/>
        <v>0.10886039448290075</v>
      </c>
      <c r="AR147" s="20">
        <f t="shared" si="86"/>
        <v>9.6019574740621616E-2</v>
      </c>
      <c r="AS147" s="19"/>
      <c r="AU147" s="28" t="s">
        <v>60</v>
      </c>
      <c r="AV147" s="21">
        <f t="shared" si="87"/>
        <v>9.9828645126301137</v>
      </c>
      <c r="AW147" s="21">
        <f t="shared" si="87"/>
        <v>47.338981805004629</v>
      </c>
      <c r="AX147" s="21">
        <f t="shared" si="87"/>
        <v>82.468429303227254</v>
      </c>
      <c r="AY147" s="21">
        <f t="shared" si="87"/>
        <v>96.908215338405142</v>
      </c>
      <c r="AZ147" s="22">
        <f t="shared" si="87"/>
        <v>90.554570345981659</v>
      </c>
      <c r="BA147" s="22">
        <f t="shared" si="87"/>
        <v>108.98268476964472</v>
      </c>
      <c r="BB147" s="22">
        <f t="shared" si="87"/>
        <v>127.17281374532733</v>
      </c>
      <c r="BC147" s="22">
        <f t="shared" si="87"/>
        <v>141.01689641714412</v>
      </c>
      <c r="BD147" s="22">
        <f t="shared" si="87"/>
        <v>154.5572788423606</v>
      </c>
    </row>
    <row r="148" spans="2:67" x14ac:dyDescent="0.15">
      <c r="B148" s="28" t="s">
        <v>20</v>
      </c>
      <c r="C148" s="24"/>
      <c r="D148" s="24"/>
      <c r="E148" s="88">
        <v>0</v>
      </c>
      <c r="F148" s="88">
        <v>2479.9580000000001</v>
      </c>
      <c r="G148" s="88">
        <v>2593.913</v>
      </c>
      <c r="H148" s="88">
        <v>2791.7459999999996</v>
      </c>
      <c r="I148" s="88">
        <v>2490.192</v>
      </c>
      <c r="J148" s="88">
        <v>2412.5209999999997</v>
      </c>
      <c r="K148" s="88">
        <v>2772.5039999999999</v>
      </c>
      <c r="L148" s="88">
        <v>2956.0830000000001</v>
      </c>
      <c r="M148" s="89">
        <v>3.1626370000000001</v>
      </c>
      <c r="N148" s="89">
        <v>0.69415099999999996</v>
      </c>
      <c r="O148" s="89">
        <v>0.48417046922734253</v>
      </c>
      <c r="P148" s="89">
        <v>2.5703630244513089</v>
      </c>
      <c r="Q148" s="89">
        <v>3.5561266951079986</v>
      </c>
      <c r="R148" s="90">
        <v>3.7201075918868445</v>
      </c>
      <c r="S148" s="90">
        <v>4.2738291195437297</v>
      </c>
      <c r="T148" s="90">
        <v>4.7821295140275177</v>
      </c>
      <c r="U148" s="90">
        <v>5.2343298913695477</v>
      </c>
      <c r="V148" s="90">
        <v>5.6608304806811178</v>
      </c>
      <c r="Y148" s="28" t="s">
        <v>20</v>
      </c>
      <c r="Z148" s="23"/>
      <c r="AA148" s="23"/>
      <c r="AB148" s="23" t="e">
        <f t="shared" si="85"/>
        <v>#DIV/0!</v>
      </c>
      <c r="AC148" s="23">
        <f t="shared" si="85"/>
        <v>4.5950374966027718E-2</v>
      </c>
      <c r="AD148" s="23">
        <f t="shared" si="85"/>
        <v>7.6268170906271582E-2</v>
      </c>
      <c r="AE148" s="23">
        <f t="shared" si="85"/>
        <v>-0.10801627368678945</v>
      </c>
      <c r="AF148" s="23">
        <f t="shared" si="85"/>
        <v>-3.1190767619524995E-2</v>
      </c>
      <c r="AG148" s="19">
        <f t="shared" si="85"/>
        <v>0.14921445243378195</v>
      </c>
      <c r="AH148" s="19">
        <f t="shared" si="85"/>
        <v>6.6214151539546906E-2</v>
      </c>
      <c r="AI148" s="19">
        <f t="shared" si="85"/>
        <v>-0.99893012577792983</v>
      </c>
      <c r="AJ148" s="19">
        <f t="shared" si="85"/>
        <v>-0.78051512076789087</v>
      </c>
      <c r="AK148" s="19">
        <f t="shared" si="85"/>
        <v>-0.3024997886233074</v>
      </c>
      <c r="AL148" s="19">
        <f t="shared" si="85"/>
        <v>4.3087975988151266</v>
      </c>
      <c r="AM148" s="19">
        <f t="shared" si="85"/>
        <v>0.38351145782884855</v>
      </c>
      <c r="AN148" s="20">
        <f t="shared" si="85"/>
        <v>4.6112220074843391E-2</v>
      </c>
      <c r="AO148" s="20">
        <f t="shared" si="85"/>
        <v>0.14884556803262683</v>
      </c>
      <c r="AP148" s="20">
        <f t="shared" si="85"/>
        <v>0.11893325172019376</v>
      </c>
      <c r="AQ148" s="20">
        <f t="shared" si="86"/>
        <v>9.4560462240845133E-2</v>
      </c>
      <c r="AR148" s="20">
        <f t="shared" si="86"/>
        <v>8.1481411787742264E-2</v>
      </c>
      <c r="AS148" s="19"/>
      <c r="AU148" s="28" t="s">
        <v>20</v>
      </c>
      <c r="AV148" s="21">
        <f t="shared" si="87"/>
        <v>21.948487923210912</v>
      </c>
      <c r="AW148" s="21">
        <f t="shared" si="87"/>
        <v>15.309074965838397</v>
      </c>
      <c r="AX148" s="21">
        <f t="shared" si="87"/>
        <v>81.272780418723642</v>
      </c>
      <c r="AY148" s="21">
        <f t="shared" si="87"/>
        <v>112.44182291891222</v>
      </c>
      <c r="AZ148" s="22">
        <f t="shared" si="87"/>
        <v>117.6267650029657</v>
      </c>
      <c r="BA148" s="22">
        <f t="shared" si="87"/>
        <v>135.13498765567243</v>
      </c>
      <c r="BB148" s="22">
        <f t="shared" si="87"/>
        <v>151.20703115872982</v>
      </c>
      <c r="BC148" s="22">
        <f t="shared" si="87"/>
        <v>165.50523791916518</v>
      </c>
      <c r="BD148" s="22">
        <f t="shared" si="87"/>
        <v>178.99083836308492</v>
      </c>
    </row>
    <row r="149" spans="2:67" x14ac:dyDescent="0.15">
      <c r="B149" s="28" t="s">
        <v>19</v>
      </c>
      <c r="C149" s="24"/>
      <c r="D149" s="24"/>
      <c r="E149" s="88">
        <v>0</v>
      </c>
      <c r="F149" s="88">
        <v>3132.2317306401164</v>
      </c>
      <c r="G149" s="88">
        <v>3533.2967708186834</v>
      </c>
      <c r="H149" s="88">
        <v>3672.5572753868432</v>
      </c>
      <c r="I149" s="88">
        <v>3722.8574433054482</v>
      </c>
      <c r="J149" s="88">
        <v>3800.2150149627505</v>
      </c>
      <c r="K149" s="88">
        <v>4134.6129861732798</v>
      </c>
      <c r="L149" s="88">
        <v>4279.1055086677607</v>
      </c>
      <c r="M149" s="89">
        <v>4.186993365188461</v>
      </c>
      <c r="N149" s="89">
        <v>1.0630796013396311</v>
      </c>
      <c r="O149" s="89">
        <v>1.9728807276450557</v>
      </c>
      <c r="P149" s="89">
        <v>3.1721504508409244</v>
      </c>
      <c r="Q149" s="89">
        <v>4.0692669003514377</v>
      </c>
      <c r="R149" s="90">
        <v>4.8588752810891593</v>
      </c>
      <c r="S149" s="90">
        <v>5.4150026838518057</v>
      </c>
      <c r="T149" s="90">
        <v>5.7588848255709548</v>
      </c>
      <c r="U149" s="90">
        <v>6.116958509295686</v>
      </c>
      <c r="V149" s="90">
        <v>6.3001870916364604</v>
      </c>
      <c r="Y149" s="28" t="s">
        <v>19</v>
      </c>
      <c r="Z149" s="23"/>
      <c r="AA149" s="23"/>
      <c r="AB149" s="23" t="e">
        <f t="shared" si="85"/>
        <v>#DIV/0!</v>
      </c>
      <c r="AC149" s="23">
        <f t="shared" si="85"/>
        <v>0.12804449819445618</v>
      </c>
      <c r="AD149" s="23">
        <f t="shared" si="85"/>
        <v>3.9413758198378668E-2</v>
      </c>
      <c r="AE149" s="23">
        <f t="shared" si="85"/>
        <v>1.3696224223843201E-2</v>
      </c>
      <c r="AF149" s="23">
        <f t="shared" si="85"/>
        <v>2.0779085107437867E-2</v>
      </c>
      <c r="AG149" s="19">
        <f t="shared" si="85"/>
        <v>8.7994487126094034E-2</v>
      </c>
      <c r="AH149" s="19">
        <f t="shared" si="85"/>
        <v>3.49470489687147E-2</v>
      </c>
      <c r="AI149" s="19">
        <f t="shared" si="85"/>
        <v>-0.99902152602764593</v>
      </c>
      <c r="AJ149" s="19">
        <f t="shared" si="85"/>
        <v>-0.74609952569347326</v>
      </c>
      <c r="AK149" s="19">
        <f t="shared" si="85"/>
        <v>0.85581655894718156</v>
      </c>
      <c r="AL149" s="19">
        <f t="shared" si="85"/>
        <v>0.60787745877947019</v>
      </c>
      <c r="AM149" s="19">
        <f t="shared" si="85"/>
        <v>0.28281018300146865</v>
      </c>
      <c r="AN149" s="20">
        <f t="shared" si="85"/>
        <v>0.19404192452196445</v>
      </c>
      <c r="AO149" s="20">
        <f t="shared" si="85"/>
        <v>0.11445599456464861</v>
      </c>
      <c r="AP149" s="20">
        <f t="shared" si="85"/>
        <v>6.3505442526307077E-2</v>
      </c>
      <c r="AQ149" s="20">
        <f t="shared" si="86"/>
        <v>6.2177608090856484E-2</v>
      </c>
      <c r="AR149" s="20">
        <f t="shared" si="86"/>
        <v>2.9954197345352318E-2</v>
      </c>
      <c r="AS149" s="19"/>
      <c r="AU149" s="28" t="s">
        <v>19</v>
      </c>
      <c r="AV149" s="21">
        <f t="shared" si="87"/>
        <v>25.390047430652682</v>
      </c>
      <c r="AW149" s="21">
        <f t="shared" si="87"/>
        <v>47.119270454259592</v>
      </c>
      <c r="AX149" s="21">
        <f t="shared" si="87"/>
        <v>75.762012837537483</v>
      </c>
      <c r="AY149" s="21">
        <f t="shared" si="87"/>
        <v>97.188281552681076</v>
      </c>
      <c r="AZ149" s="22">
        <f t="shared" si="87"/>
        <v>116.04688274614584</v>
      </c>
      <c r="BA149" s="22">
        <f t="shared" si="87"/>
        <v>129.32914412698312</v>
      </c>
      <c r="BB149" s="22">
        <f t="shared" si="87"/>
        <v>137.54224865631573</v>
      </c>
      <c r="BC149" s="22">
        <f t="shared" si="87"/>
        <v>146.09429668920325</v>
      </c>
      <c r="BD149" s="22">
        <f t="shared" si="87"/>
        <v>150.47043408326209</v>
      </c>
    </row>
    <row r="150" spans="2:67" x14ac:dyDescent="0.15">
      <c r="B150" s="72" t="s">
        <v>61</v>
      </c>
      <c r="C150" s="48"/>
      <c r="D150" s="48"/>
      <c r="E150" s="91">
        <v>0</v>
      </c>
      <c r="F150" s="91">
        <v>2557.0550000000003</v>
      </c>
      <c r="G150" s="91">
        <v>2946.1729999999998</v>
      </c>
      <c r="H150" s="91">
        <v>2971.3029999999999</v>
      </c>
      <c r="I150" s="91">
        <v>3027.7379999999998</v>
      </c>
      <c r="J150" s="91">
        <v>3112.4360000000001</v>
      </c>
      <c r="K150" s="91">
        <v>3376.3049999999998</v>
      </c>
      <c r="L150" s="91">
        <v>3437.1860000000001</v>
      </c>
      <c r="M150" s="92">
        <v>3.3892449999999998</v>
      </c>
      <c r="N150" s="92">
        <v>0.68389100000000003</v>
      </c>
      <c r="O150" s="92">
        <v>0.94373994215419377</v>
      </c>
      <c r="P150" s="92">
        <v>2.3719728116683401</v>
      </c>
      <c r="Q150" s="92">
        <v>3.0933599267437897</v>
      </c>
      <c r="R150" s="93">
        <v>3.6824948111424307</v>
      </c>
      <c r="S150" s="93">
        <v>4.1039784172308975</v>
      </c>
      <c r="T150" s="93">
        <v>4.3789865757692583</v>
      </c>
      <c r="U150" s="93">
        <v>4.6662717604274251</v>
      </c>
      <c r="V150" s="93">
        <v>4.8217456339751763</v>
      </c>
      <c r="Y150" s="72" t="s">
        <v>61</v>
      </c>
      <c r="Z150" s="23"/>
      <c r="AA150" s="23"/>
      <c r="AB150" s="23" t="e">
        <f t="shared" si="85"/>
        <v>#DIV/0!</v>
      </c>
      <c r="AC150" s="23">
        <f t="shared" si="85"/>
        <v>0.15217427861348276</v>
      </c>
      <c r="AD150" s="23">
        <f t="shared" si="85"/>
        <v>8.5297095588072747E-3</v>
      </c>
      <c r="AE150" s="23">
        <f t="shared" si="85"/>
        <v>1.899335072861974E-2</v>
      </c>
      <c r="AF150" s="23">
        <f t="shared" si="85"/>
        <v>2.7974018888027974E-2</v>
      </c>
      <c r="AG150" s="19">
        <f t="shared" si="85"/>
        <v>8.4778932000529439E-2</v>
      </c>
      <c r="AH150" s="19">
        <f t="shared" si="85"/>
        <v>1.8031842502380657E-2</v>
      </c>
      <c r="AI150" s="19">
        <f t="shared" si="85"/>
        <v>-0.99901394774679053</v>
      </c>
      <c r="AJ150" s="19">
        <f t="shared" si="85"/>
        <v>-0.79821730208350239</v>
      </c>
      <c r="AK150" s="73">
        <f t="shared" si="85"/>
        <v>0.37995666291001595</v>
      </c>
      <c r="AL150" s="73">
        <f t="shared" si="85"/>
        <v>1.5133754604621719</v>
      </c>
      <c r="AM150" s="73">
        <f t="shared" si="85"/>
        <v>0.30412958847030724</v>
      </c>
      <c r="AN150" s="74">
        <f t="shared" si="85"/>
        <v>0.19045145031628796</v>
      </c>
      <c r="AO150" s="74">
        <f t="shared" si="85"/>
        <v>0.11445599456464906</v>
      </c>
      <c r="AP150" s="74">
        <f t="shared" si="85"/>
        <v>6.701013762248742E-2</v>
      </c>
      <c r="AQ150" s="74">
        <f t="shared" si="86"/>
        <v>6.5605404284140523E-2</v>
      </c>
      <c r="AR150" s="74">
        <f t="shared" si="86"/>
        <v>3.3318649562217084E-2</v>
      </c>
      <c r="AS150" s="73"/>
      <c r="AU150" s="72" t="s">
        <v>61</v>
      </c>
      <c r="AV150" s="75">
        <f t="shared" si="87"/>
        <v>20.178269791649765</v>
      </c>
      <c r="AW150" s="75">
        <f t="shared" si="87"/>
        <v>27.84513784498299</v>
      </c>
      <c r="AX150" s="75">
        <f t="shared" si="87"/>
        <v>69.985286152766776</v>
      </c>
      <c r="AY150" s="75">
        <f t="shared" si="87"/>
        <v>91.269882429384424</v>
      </c>
      <c r="AZ150" s="76">
        <f t="shared" si="87"/>
        <v>108.65236390825775</v>
      </c>
      <c r="BA150" s="76">
        <f t="shared" si="87"/>
        <v>121.08827828117759</v>
      </c>
      <c r="BB150" s="76">
        <f t="shared" si="87"/>
        <v>129.20242047326937</v>
      </c>
      <c r="BC150" s="76">
        <f t="shared" si="87"/>
        <v>137.67879750290774</v>
      </c>
      <c r="BD150" s="76">
        <f t="shared" si="87"/>
        <v>142.26606910905457</v>
      </c>
    </row>
    <row r="151" spans="2:67" x14ac:dyDescent="0.15">
      <c r="B151" s="72" t="s">
        <v>62</v>
      </c>
      <c r="C151" s="48"/>
      <c r="D151" s="48"/>
      <c r="E151" s="91">
        <v>0</v>
      </c>
      <c r="F151" s="91">
        <v>575.17673064011603</v>
      </c>
      <c r="G151" s="91">
        <v>587.12377081868351</v>
      </c>
      <c r="H151" s="91">
        <v>701.25427538684335</v>
      </c>
      <c r="I151" s="91">
        <v>695.11944330544839</v>
      </c>
      <c r="J151" s="91">
        <v>687.77901496275035</v>
      </c>
      <c r="K151" s="91">
        <v>758.30798617327969</v>
      </c>
      <c r="L151" s="91">
        <v>841.9195086677604</v>
      </c>
      <c r="M151" s="92">
        <v>0.79774836518846159</v>
      </c>
      <c r="N151" s="92">
        <v>0.37918860133963095</v>
      </c>
      <c r="O151" s="92">
        <v>1.0291407854908619</v>
      </c>
      <c r="P151" s="92">
        <v>0.80017763917258444</v>
      </c>
      <c r="Q151" s="92">
        <v>0.97590697360764767</v>
      </c>
      <c r="R151" s="93">
        <v>1.1763804699467284</v>
      </c>
      <c r="S151" s="93">
        <v>1.3110242666209084</v>
      </c>
      <c r="T151" s="93">
        <v>1.3798982498016958</v>
      </c>
      <c r="U151" s="93">
        <v>1.4506867488682613</v>
      </c>
      <c r="V151" s="93">
        <v>1.4784414576612841</v>
      </c>
      <c r="Y151" s="72" t="s">
        <v>62</v>
      </c>
      <c r="Z151" s="23"/>
      <c r="AA151" s="23"/>
      <c r="AB151" s="23" t="e">
        <f t="shared" si="85"/>
        <v>#DIV/0!</v>
      </c>
      <c r="AC151" s="23">
        <f t="shared" si="85"/>
        <v>2.0771077031005003E-2</v>
      </c>
      <c r="AD151" s="23">
        <f t="shared" si="85"/>
        <v>0.19438917352812446</v>
      </c>
      <c r="AE151" s="23">
        <f t="shared" si="85"/>
        <v>-8.7483703083459652E-3</v>
      </c>
      <c r="AF151" s="23">
        <f t="shared" si="85"/>
        <v>-1.0559952556919772E-2</v>
      </c>
      <c r="AG151" s="19">
        <f t="shared" si="85"/>
        <v>0.10254597723419812</v>
      </c>
      <c r="AH151" s="19">
        <f t="shared" si="85"/>
        <v>0.1102606381826694</v>
      </c>
      <c r="AI151" s="19">
        <f t="shared" si="85"/>
        <v>-0.99905246480574994</v>
      </c>
      <c r="AJ151" s="19">
        <f t="shared" si="85"/>
        <v>-0.52467642945272508</v>
      </c>
      <c r="AK151" s="73">
        <f t="shared" si="85"/>
        <v>1.7140604486923459</v>
      </c>
      <c r="AL151" s="73">
        <f t="shared" si="85"/>
        <v>-0.22247990707031451</v>
      </c>
      <c r="AM151" s="73">
        <f t="shared" si="85"/>
        <v>0.21961290322580673</v>
      </c>
      <c r="AN151" s="74">
        <f t="shared" si="85"/>
        <v>0.20542275212768257</v>
      </c>
      <c r="AO151" s="74">
        <f t="shared" si="85"/>
        <v>0.11445599456464728</v>
      </c>
      <c r="AP151" s="74">
        <f t="shared" si="85"/>
        <v>5.2534483864517867E-2</v>
      </c>
      <c r="AQ151" s="74">
        <f t="shared" si="86"/>
        <v>5.1299796254353103E-2</v>
      </c>
      <c r="AR151" s="74">
        <f t="shared" si="86"/>
        <v>1.9132117126371639E-2</v>
      </c>
      <c r="AS151" s="73"/>
      <c r="AU151" s="72" t="s">
        <v>62</v>
      </c>
      <c r="AV151" s="75">
        <f t="shared" si="87"/>
        <v>47.532357054727491</v>
      </c>
      <c r="AW151" s="75">
        <f t="shared" si="87"/>
        <v>129.00569031535849</v>
      </c>
      <c r="AX151" s="75">
        <f t="shared" si="87"/>
        <v>100.30451632245577</v>
      </c>
      <c r="AY151" s="75">
        <f t="shared" si="87"/>
        <v>122.33268235869058</v>
      </c>
      <c r="AZ151" s="76">
        <f t="shared" si="87"/>
        <v>147.46259864397442</v>
      </c>
      <c r="BA151" s="76">
        <f t="shared" si="87"/>
        <v>164.34057703285791</v>
      </c>
      <c r="BB151" s="76">
        <f t="shared" si="87"/>
        <v>172.97412442527613</v>
      </c>
      <c r="BC151" s="76">
        <f t="shared" si="87"/>
        <v>181.84766176556792</v>
      </c>
      <c r="BD151" s="76">
        <f t="shared" si="87"/>
        <v>185.32679252962359</v>
      </c>
    </row>
    <row r="152" spans="2:67" x14ac:dyDescent="0.15">
      <c r="B152" s="28" t="s">
        <v>63</v>
      </c>
      <c r="C152" s="24"/>
      <c r="D152" s="24"/>
      <c r="E152" s="88">
        <v>0</v>
      </c>
      <c r="F152" s="88">
        <v>3747.9766101173368</v>
      </c>
      <c r="G152" s="88">
        <v>4505.0816704383424</v>
      </c>
      <c r="H152" s="88">
        <v>4709.6622131582944</v>
      </c>
      <c r="I152" s="88">
        <v>5684.4204130731914</v>
      </c>
      <c r="J152" s="88">
        <v>6978.0521065609819</v>
      </c>
      <c r="K152" s="88">
        <v>6388.8180652381379</v>
      </c>
      <c r="L152" s="88">
        <v>7228.3815399506739</v>
      </c>
      <c r="M152" s="89">
        <v>7.5647961822698893</v>
      </c>
      <c r="N152" s="89">
        <v>1.2815764172938484</v>
      </c>
      <c r="O152" s="89">
        <v>1.5135197041171407</v>
      </c>
      <c r="P152" s="89">
        <v>4.3532052321531785</v>
      </c>
      <c r="Q152" s="89">
        <v>4.5146753333620016</v>
      </c>
      <c r="R152" s="90">
        <v>5.6649976222857914</v>
      </c>
      <c r="S152" s="90">
        <v>6.6035364739524089</v>
      </c>
      <c r="T152" s="90">
        <v>7.3384922735689706</v>
      </c>
      <c r="U152" s="90">
        <v>7.8140764909311589</v>
      </c>
      <c r="V152" s="90">
        <v>8.3351741379891102</v>
      </c>
      <c r="Y152" s="28" t="s">
        <v>63</v>
      </c>
      <c r="Z152" s="23"/>
      <c r="AA152" s="23"/>
      <c r="AB152" s="23" t="e">
        <f t="shared" si="85"/>
        <v>#DIV/0!</v>
      </c>
      <c r="AC152" s="23">
        <f t="shared" si="85"/>
        <v>0.20200367800515795</v>
      </c>
      <c r="AD152" s="23">
        <f t="shared" si="85"/>
        <v>4.5411061926441398E-2</v>
      </c>
      <c r="AE152" s="23">
        <f t="shared" si="85"/>
        <v>0.20696987507756415</v>
      </c>
      <c r="AF152" s="23">
        <f t="shared" si="85"/>
        <v>0.22757495038767006</v>
      </c>
      <c r="AG152" s="19">
        <f t="shared" si="85"/>
        <v>-8.4441049210398966E-2</v>
      </c>
      <c r="AH152" s="19">
        <f t="shared" si="85"/>
        <v>0.13141139192562723</v>
      </c>
      <c r="AI152" s="19">
        <f t="shared" si="85"/>
        <v>-0.99895345920238721</v>
      </c>
      <c r="AJ152" s="19">
        <f t="shared" si="85"/>
        <v>-0.83058678827361354</v>
      </c>
      <c r="AK152" s="19">
        <f t="shared" si="85"/>
        <v>0.18098279875737666</v>
      </c>
      <c r="AL152" s="19">
        <f t="shared" si="85"/>
        <v>1.8762131211846165</v>
      </c>
      <c r="AM152" s="19">
        <f t="shared" si="85"/>
        <v>3.7092232641868117E-2</v>
      </c>
      <c r="AN152" s="20">
        <f t="shared" si="85"/>
        <v>0.25479623759947412</v>
      </c>
      <c r="AO152" s="20">
        <f t="shared" si="85"/>
        <v>0.16567330019247617</v>
      </c>
      <c r="AP152" s="20">
        <f t="shared" ref="AP152" si="88">T152/S152-1</f>
        <v>0.11129730297024754</v>
      </c>
      <c r="AQ152" s="20">
        <f t="shared" si="86"/>
        <v>6.4806802219455673E-2</v>
      </c>
      <c r="AR152" s="20">
        <f t="shared" si="86"/>
        <v>6.6687041989251794E-2</v>
      </c>
      <c r="AS152" s="19"/>
      <c r="AU152" s="28" t="s">
        <v>63</v>
      </c>
      <c r="AV152" s="21">
        <f t="shared" si="87"/>
        <v>16.941321172638641</v>
      </c>
      <c r="AW152" s="21">
        <f t="shared" si="87"/>
        <v>20.007408893110384</v>
      </c>
      <c r="AX152" s="21">
        <f t="shared" si="87"/>
        <v>57.545571979269873</v>
      </c>
      <c r="AY152" s="21">
        <f t="shared" si="87"/>
        <v>59.680065722634318</v>
      </c>
      <c r="AZ152" s="22">
        <f t="shared" si="87"/>
        <v>74.886321928450883</v>
      </c>
      <c r="BA152" s="22">
        <f t="shared" si="87"/>
        <v>87.29298602161353</v>
      </c>
      <c r="BB152" s="22">
        <f t="shared" si="87"/>
        <v>97.00845993403864</v>
      </c>
      <c r="BC152" s="22">
        <f t="shared" si="87"/>
        <v>103.29526801059788</v>
      </c>
      <c r="BD152" s="22">
        <f t="shared" si="87"/>
        <v>110.18372388571163</v>
      </c>
    </row>
    <row r="153" spans="2:67" ht="4.25" customHeight="1" x14ac:dyDescent="0.15">
      <c r="E153" s="52"/>
      <c r="F153" s="52"/>
      <c r="G153" s="52"/>
      <c r="H153" s="52"/>
      <c r="I153" s="52"/>
      <c r="J153" s="52"/>
      <c r="K153" s="52"/>
      <c r="L153" s="52"/>
      <c r="M153" s="94"/>
      <c r="N153" s="94"/>
      <c r="O153" s="94"/>
      <c r="P153" s="94"/>
      <c r="Q153" s="94"/>
      <c r="R153" s="95"/>
      <c r="S153" s="95"/>
      <c r="T153" s="95"/>
      <c r="U153" s="95"/>
      <c r="V153" s="95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3"/>
      <c r="AO153" s="53"/>
      <c r="AP153" s="53"/>
      <c r="AQ153" s="53"/>
      <c r="AR153" s="53"/>
      <c r="AU153" s="52"/>
      <c r="AV153" s="52"/>
      <c r="AW153" s="52"/>
      <c r="AX153" s="52"/>
      <c r="AY153" s="52"/>
      <c r="AZ153" s="53"/>
      <c r="BA153" s="53"/>
      <c r="BB153" s="53"/>
      <c r="BC153" s="53"/>
      <c r="BD153" s="53"/>
    </row>
    <row r="154" spans="2:67" ht="4.25" customHeight="1" x14ac:dyDescent="0.15">
      <c r="B154" s="96"/>
      <c r="M154" s="97"/>
      <c r="N154" s="97"/>
      <c r="O154" s="97"/>
      <c r="P154" s="97"/>
      <c r="Q154" s="97"/>
      <c r="R154" s="98"/>
      <c r="S154" s="98"/>
      <c r="T154" s="98"/>
      <c r="U154" s="98"/>
      <c r="V154" s="98"/>
      <c r="Y154" s="96"/>
      <c r="AN154" s="8"/>
      <c r="AO154" s="8"/>
      <c r="AP154" s="8"/>
      <c r="AQ154" s="8"/>
      <c r="AR154" s="8"/>
      <c r="AZ154" s="8"/>
      <c r="BA154" s="8"/>
      <c r="BB154" s="8"/>
      <c r="BC154" s="8"/>
      <c r="BD154" s="8"/>
    </row>
    <row r="155" spans="2:67" x14ac:dyDescent="0.15">
      <c r="B155" s="83" t="s">
        <v>5</v>
      </c>
      <c r="M155" s="89">
        <v>6.5425467671709967</v>
      </c>
      <c r="N155" s="89">
        <v>1.400225419671943</v>
      </c>
      <c r="O155" s="89">
        <v>0.77229638497572906</v>
      </c>
      <c r="P155" s="89">
        <v>2.9103122732302111</v>
      </c>
      <c r="Q155" s="89">
        <v>4.0809312334060124</v>
      </c>
      <c r="R155" s="90">
        <v>5.9825086195074277</v>
      </c>
      <c r="S155" s="90">
        <v>7.3176034446032396</v>
      </c>
      <c r="T155" s="90">
        <v>7.9638077449350995</v>
      </c>
      <c r="U155" s="90">
        <v>9.0125040982786757</v>
      </c>
      <c r="V155" s="90">
        <v>9.4679550779201342</v>
      </c>
      <c r="Y155" s="83" t="s">
        <v>5</v>
      </c>
      <c r="AJ155" s="19">
        <f t="shared" ref="AJ155:AR156" si="89">N155/M155-1</f>
        <v>-0.78598159562298364</v>
      </c>
      <c r="AK155" s="19">
        <f t="shared" si="89"/>
        <v>-0.44844853255365891</v>
      </c>
      <c r="AL155" s="19">
        <f t="shared" si="89"/>
        <v>2.768387797544428</v>
      </c>
      <c r="AM155" s="19">
        <f t="shared" si="89"/>
        <v>0.40223139315442213</v>
      </c>
      <c r="AN155" s="20">
        <f t="shared" si="89"/>
        <v>0.4659665349259825</v>
      </c>
      <c r="AO155" s="20">
        <f t="shared" si="89"/>
        <v>0.22316638554308299</v>
      </c>
      <c r="AP155" s="20">
        <f t="shared" si="89"/>
        <v>8.8308187950310035E-2</v>
      </c>
      <c r="AQ155" s="20">
        <f t="shared" si="89"/>
        <v>0.13168278126886435</v>
      </c>
      <c r="AR155" s="20">
        <f t="shared" si="89"/>
        <v>5.0535453263033325E-2</v>
      </c>
      <c r="AU155" s="83" t="s">
        <v>5</v>
      </c>
      <c r="AV155" s="21">
        <f t="shared" ref="AV155:BD156" si="90">100*N155/$M155</f>
        <v>21.40184043770163</v>
      </c>
      <c r="AW155" s="21">
        <f t="shared" si="90"/>
        <v>11.804216499466778</v>
      </c>
      <c r="AX155" s="21">
        <f t="shared" si="90"/>
        <v>44.4828654161632</v>
      </c>
      <c r="AY155" s="21">
        <f t="shared" si="90"/>
        <v>62.375270344007191</v>
      </c>
      <c r="AZ155" s="22">
        <f t="shared" si="90"/>
        <v>91.44005893127563</v>
      </c>
      <c r="BA155" s="22">
        <f t="shared" si="90"/>
        <v>111.84640637681491</v>
      </c>
      <c r="BB155" s="22">
        <f t="shared" si="90"/>
        <v>121.72335985270546</v>
      </c>
      <c r="BC155" s="22">
        <f t="shared" si="90"/>
        <v>137.75223042350052</v>
      </c>
      <c r="BD155" s="22">
        <f t="shared" si="90"/>
        <v>144.71360182594591</v>
      </c>
      <c r="BG155" s="83"/>
    </row>
    <row r="156" spans="2:67" x14ac:dyDescent="0.15">
      <c r="B156" s="83" t="s">
        <v>6</v>
      </c>
      <c r="M156" s="89">
        <v>21.594269232828999</v>
      </c>
      <c r="N156" s="89">
        <v>3.8997334225033038</v>
      </c>
      <c r="O156" s="89">
        <v>4.401555447454041</v>
      </c>
      <c r="P156" s="89">
        <v>14.675684676544893</v>
      </c>
      <c r="Q156" s="89">
        <v>18.467808185571201</v>
      </c>
      <c r="R156" s="90">
        <v>20.512215116132193</v>
      </c>
      <c r="S156" s="90">
        <v>23.974934110628798</v>
      </c>
      <c r="T156" s="90">
        <v>26.993255766854016</v>
      </c>
      <c r="U156" s="90">
        <v>28.569319587659905</v>
      </c>
      <c r="V156" s="90">
        <v>30.361551880964502</v>
      </c>
      <c r="Y156" s="83" t="s">
        <v>6</v>
      </c>
      <c r="AJ156" s="19">
        <f t="shared" si="89"/>
        <v>-0.81940887276821217</v>
      </c>
      <c r="AK156" s="19">
        <f t="shared" si="89"/>
        <v>0.1286811098561218</v>
      </c>
      <c r="AL156" s="19">
        <f t="shared" si="89"/>
        <v>2.3342042038874329</v>
      </c>
      <c r="AM156" s="19">
        <f t="shared" si="89"/>
        <v>0.25839499775346009</v>
      </c>
      <c r="AN156" s="20">
        <f t="shared" si="89"/>
        <v>0.11070111352782375</v>
      </c>
      <c r="AO156" s="20">
        <f t="shared" si="89"/>
        <v>0.16881253316095002</v>
      </c>
      <c r="AP156" s="20">
        <f t="shared" si="89"/>
        <v>0.12589488848217978</v>
      </c>
      <c r="AQ156" s="20">
        <f t="shared" si="89"/>
        <v>5.8387318462754356E-2</v>
      </c>
      <c r="AR156" s="20">
        <f t="shared" si="89"/>
        <v>6.2732760848764668E-2</v>
      </c>
      <c r="AU156" s="83" t="s">
        <v>6</v>
      </c>
      <c r="AV156" s="21">
        <f t="shared" si="90"/>
        <v>18.059112723178789</v>
      </c>
      <c r="AW156" s="21">
        <f t="shared" si="90"/>
        <v>20.382979391414239</v>
      </c>
      <c r="AX156" s="21">
        <f t="shared" si="90"/>
        <v>67.961015574604261</v>
      </c>
      <c r="AY156" s="21">
        <f t="shared" si="90"/>
        <v>85.521802041327007</v>
      </c>
      <c r="AZ156" s="22">
        <f t="shared" si="90"/>
        <v>94.98916075820803</v>
      </c>
      <c r="BA156" s="22">
        <f t="shared" si="90"/>
        <v>111.02452160863382</v>
      </c>
      <c r="BB156" s="22">
        <f t="shared" si="90"/>
        <v>125.00194137534014</v>
      </c>
      <c r="BC156" s="22">
        <f t="shared" si="90"/>
        <v>132.30046953488468</v>
      </c>
      <c r="BD156" s="22">
        <f t="shared" si="90"/>
        <v>140.60004325039588</v>
      </c>
      <c r="BG156" s="83"/>
    </row>
    <row r="157" spans="2:67" ht="4.25" customHeight="1" x14ac:dyDescent="0.15">
      <c r="Q157" s="8"/>
      <c r="R157" s="8"/>
      <c r="S157" s="8"/>
      <c r="T157" s="8"/>
      <c r="U157" s="8"/>
      <c r="V157" s="8"/>
      <c r="AM157" s="8"/>
      <c r="AN157" s="8"/>
      <c r="AO157" s="8"/>
      <c r="AP157" s="8"/>
      <c r="AQ157" s="8"/>
      <c r="AR157" s="8"/>
      <c r="AY157" s="8"/>
      <c r="AZ157" s="8"/>
      <c r="BA157" s="8"/>
      <c r="BB157" s="8"/>
      <c r="BC157" s="8"/>
      <c r="BD157" s="8"/>
    </row>
    <row r="158" spans="2:67" x14ac:dyDescent="0.15">
      <c r="B158" s="54" t="s">
        <v>71</v>
      </c>
      <c r="C158" s="96"/>
      <c r="D158" s="96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Y158" s="54"/>
      <c r="Z158" s="96"/>
      <c r="AA158" s="96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100"/>
      <c r="AT158" s="100"/>
      <c r="AU158" s="54"/>
      <c r="AV158" s="96"/>
      <c r="AW158" s="96"/>
      <c r="AX158" s="99"/>
      <c r="AY158" s="99"/>
      <c r="AZ158" s="99"/>
      <c r="BA158" s="99"/>
      <c r="BB158" s="99"/>
      <c r="BC158" s="99"/>
      <c r="BD158" s="99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</row>
    <row r="160" spans="2:67" x14ac:dyDescent="0.15">
      <c r="M160" s="68"/>
      <c r="N160" s="68"/>
      <c r="O160" s="68"/>
      <c r="P160" s="68"/>
      <c r="Q160" s="68"/>
      <c r="R160" s="68"/>
      <c r="S160" s="68"/>
      <c r="T160" s="68"/>
      <c r="U160" s="68"/>
      <c r="V160" s="68"/>
    </row>
    <row r="161" spans="2:44" x14ac:dyDescent="0.15">
      <c r="B161" s="2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AM161" s="73"/>
      <c r="AN161" s="73"/>
      <c r="AO161" s="73"/>
      <c r="AP161" s="73"/>
      <c r="AQ161" s="73"/>
      <c r="AR161" s="73"/>
    </row>
    <row r="162" spans="2:44" x14ac:dyDescent="0.15">
      <c r="B162" s="72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AM162" s="73"/>
      <c r="AN162" s="73"/>
      <c r="AO162" s="73"/>
      <c r="AP162" s="73"/>
      <c r="AQ162" s="73"/>
      <c r="AR162" s="73"/>
    </row>
    <row r="163" spans="2:44" x14ac:dyDescent="0.15">
      <c r="B163" s="72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AM163" s="73"/>
      <c r="AN163" s="73"/>
      <c r="AO163" s="73"/>
      <c r="AP163" s="73"/>
      <c r="AQ163" s="73"/>
      <c r="AR163" s="73"/>
    </row>
  </sheetData>
  <mergeCells count="14">
    <mergeCell ref="AU97:BA97"/>
    <mergeCell ref="B3:S3"/>
    <mergeCell ref="Y3:AO3"/>
    <mergeCell ref="AU3:BA3"/>
    <mergeCell ref="B39:B40"/>
    <mergeCell ref="Y39:Y40"/>
    <mergeCell ref="AU39:AU40"/>
    <mergeCell ref="Y126:AN126"/>
    <mergeCell ref="B129:S129"/>
    <mergeCell ref="B51:S51"/>
    <mergeCell ref="Y51:AO51"/>
    <mergeCell ref="B83:S83"/>
    <mergeCell ref="B97:S97"/>
    <mergeCell ref="Y97:AO9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67D66838F0245B09B4AB83AD47137" ma:contentTypeVersion="35" ma:contentTypeDescription="Create a new document." ma:contentTypeScope="" ma:versionID="898e80fddc8221a497764c686af82a64">
  <xsd:schema xmlns:xsd="http://www.w3.org/2001/XMLSchema" xmlns:xs="http://www.w3.org/2001/XMLSchema" xmlns:p="http://schemas.microsoft.com/office/2006/metadata/properties" xmlns:ns2="cd80f535-f810-4f0c-900b-18698f7253e2" xmlns:ns3="f3518100-223c-4dfc-ad66-4b3b3fccffa5" targetNamespace="http://schemas.microsoft.com/office/2006/metadata/properties" ma:root="true" ma:fieldsID="5275b2c3abdf10e28a08752b345e7f3e" ns2:_="" ns3:_="">
    <xsd:import namespace="cd80f535-f810-4f0c-900b-18698f7253e2"/>
    <xsd:import namespace="f3518100-223c-4dfc-ad66-4b3b3fccffa5"/>
    <xsd:element name="properties">
      <xsd:complexType>
        <xsd:sequence>
          <xsd:element name="documentManagement">
            <xsd:complexType>
              <xsd:all>
                <xsd:element ref="ns2:Departments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0f535-f810-4f0c-900b-18698f7253e2" elementFormDefault="qualified">
    <xsd:import namespace="http://schemas.microsoft.com/office/2006/documentManagement/types"/>
    <xsd:import namespace="http://schemas.microsoft.com/office/infopath/2007/PartnerControls"/>
    <xsd:element name="Departments" ma:index="2" ma:displayName="Departments" ma:default="Research" ma:description="Department Name" ma:format="Dropdown" ma:indexed="true" ma:internalName="Departments" ma:readOnly="false">
      <xsd:simpleType>
        <xsd:restriction base="dms:Choice">
          <xsd:enumeration value="Communications"/>
          <xsd:enumeration value="California Welcome Center"/>
          <xsd:enumeration value="Assessment"/>
          <xsd:enumeration value="Industry Relations"/>
          <xsd:enumeration value="Media Relations"/>
          <xsd:enumeration value="Rural"/>
          <xsd:enumeration value="Marketing"/>
          <xsd:enumeration value="Advertising"/>
          <xsd:enumeration value="Interactive"/>
          <xsd:enumeration value="International"/>
          <xsd:enumeration value="Travel Trade"/>
          <xsd:enumeration value="Research"/>
          <xsd:enumeration value="Operations"/>
          <xsd:enumeration value="Information Technology"/>
          <xsd:enumeration value="Human Resources"/>
          <xsd:enumeration value="Finance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948b6bc-314d-408e-b346-5eed8cc73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8100-223c-4dfc-ad66-4b3b3fccffa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72ea36-3fa7-4044-9f06-1c39afa961e3}" ma:internalName="TaxCatchAll" ma:showField="CatchAllData" ma:web="f3518100-223c-4dfc-ad66-4b3b3fccf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s xmlns="cd80f535-f810-4f0c-900b-18698f7253e2">Research</Departments>
    <lcf76f155ced4ddcb4097134ff3c332f xmlns="cd80f535-f810-4f0c-900b-18698f7253e2">
      <Terms xmlns="http://schemas.microsoft.com/office/infopath/2007/PartnerControls"/>
    </lcf76f155ced4ddcb4097134ff3c332f>
    <TaxCatchAll xmlns="f3518100-223c-4dfc-ad66-4b3b3fccffa5" xsi:nil="true"/>
  </documentManagement>
</p:properties>
</file>

<file path=customXml/itemProps1.xml><?xml version="1.0" encoding="utf-8"?>
<ds:datastoreItem xmlns:ds="http://schemas.openxmlformats.org/officeDocument/2006/customXml" ds:itemID="{D573538C-260C-4118-9529-326D1548B5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78768-A7ED-4DB3-9917-20E3CE9A8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80f535-f810-4f0c-900b-18698f7253e2"/>
    <ds:schemaRef ds:uri="f3518100-223c-4dfc-ad66-4b3b3fccf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09FB0-DD5F-43E2-96E9-3E564977F039}">
  <ds:schemaRefs>
    <ds:schemaRef ds:uri="http://schemas.microsoft.com/office/2006/metadata/properties"/>
    <ds:schemaRef ds:uri="http://schemas.microsoft.com/office/infopath/2007/PartnerControls"/>
    <ds:schemaRef ds:uri="cd80f535-f810-4f0c-900b-18698f7253e2"/>
    <ds:schemaRef ds:uri="f3518100-223c-4dfc-ad66-4b3b3fccff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tbl_report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Emina Cardamone</dc:creator>
  <cp:keywords/>
  <dc:description/>
  <cp:lastModifiedBy>Ani Chibukhchyan</cp:lastModifiedBy>
  <cp:revision/>
  <dcterms:created xsi:type="dcterms:W3CDTF">2024-01-31T15:59:06Z</dcterms:created>
  <dcterms:modified xsi:type="dcterms:W3CDTF">2025-03-02T08:07:47Z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f5784-19ed-4d1e-9a93-4ea41014d730_Enabled">
    <vt:lpwstr>true</vt:lpwstr>
  </property>
  <property fmtid="{D5CDD505-2E9C-101B-9397-08002B2CF9AE}" pid="3" name="MSIP_Label_231f5784-19ed-4d1e-9a93-4ea41014d730_SetDate">
    <vt:lpwstr>2024-01-31T16:01:07Z</vt:lpwstr>
  </property>
  <property fmtid="{D5CDD505-2E9C-101B-9397-08002B2CF9AE}" pid="4" name="MSIP_Label_231f5784-19ed-4d1e-9a93-4ea41014d730_Method">
    <vt:lpwstr>Privileged</vt:lpwstr>
  </property>
  <property fmtid="{D5CDD505-2E9C-101B-9397-08002B2CF9AE}" pid="5" name="MSIP_Label_231f5784-19ed-4d1e-9a93-4ea41014d730_Name">
    <vt:lpwstr>External</vt:lpwstr>
  </property>
  <property fmtid="{D5CDD505-2E9C-101B-9397-08002B2CF9AE}" pid="6" name="MSIP_Label_231f5784-19ed-4d1e-9a93-4ea41014d730_SiteId">
    <vt:lpwstr>2c277f63-6743-4f98-ac15-4851e55c0cc7</vt:lpwstr>
  </property>
  <property fmtid="{D5CDD505-2E9C-101B-9397-08002B2CF9AE}" pid="7" name="MSIP_Label_231f5784-19ed-4d1e-9a93-4ea41014d730_ActionId">
    <vt:lpwstr>6617185d-da59-4d47-81d7-d4d39a14c1a7</vt:lpwstr>
  </property>
  <property fmtid="{D5CDD505-2E9C-101B-9397-08002B2CF9AE}" pid="8" name="MSIP_Label_231f5784-19ed-4d1e-9a93-4ea41014d730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0x010100AD267D66838F0245B09B4AB83AD47137</vt:lpwstr>
  </property>
</Properties>
</file>