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Emina Cardamone\Documents\California\Regions\"/>
    </mc:Choice>
  </mc:AlternateContent>
  <xr:revisionPtr revIDLastSave="0" documentId="13_ncr:1_{993A0BA1-43E4-4E5D-B6B2-10C630C97026}" xr6:coauthVersionLast="43" xr6:coauthVersionMax="43" xr10:uidLastSave="{00000000-0000-0000-0000-000000000000}"/>
  <bookViews>
    <workbookView xWindow="-108" yWindow="-108" windowWidth="30936" windowHeight="16896" xr2:uid="{00000000-000D-0000-FFFF-FFFF00000000}"/>
  </bookViews>
  <sheets>
    <sheet name="forecast table" sheetId="1" r:id="rId1"/>
  </sheets>
  <definedNames>
    <definedName name="_DLX1.USE">#REF!</definedName>
    <definedName name="_dlx10.use">#REF!</definedName>
    <definedName name="_xlnm.Print_Area" localSheetId="0">'forecast table'!$B$2:$R$65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1" i="1" l="1"/>
  <c r="K471" i="1"/>
  <c r="L471" i="1"/>
  <c r="M471" i="1"/>
  <c r="N471" i="1"/>
  <c r="O471" i="1"/>
  <c r="P471" i="1"/>
  <c r="Q471" i="1"/>
  <c r="J472" i="1"/>
  <c r="K472" i="1"/>
  <c r="L472" i="1"/>
  <c r="M472" i="1"/>
  <c r="N472" i="1"/>
  <c r="O472" i="1"/>
  <c r="P472" i="1"/>
  <c r="Q472" i="1"/>
  <c r="J473" i="1"/>
  <c r="K473" i="1"/>
  <c r="L473" i="1"/>
  <c r="M473" i="1"/>
  <c r="N473" i="1"/>
  <c r="O473" i="1"/>
  <c r="P473" i="1"/>
  <c r="Q473" i="1"/>
  <c r="J474" i="1"/>
  <c r="K474" i="1"/>
  <c r="L474" i="1"/>
  <c r="M474" i="1"/>
  <c r="N474" i="1"/>
  <c r="O474" i="1"/>
  <c r="P474" i="1"/>
  <c r="Q474" i="1"/>
  <c r="J475" i="1"/>
  <c r="K475" i="1"/>
  <c r="L475" i="1"/>
  <c r="M475" i="1"/>
  <c r="N475" i="1"/>
  <c r="O475" i="1"/>
  <c r="P475" i="1"/>
  <c r="Q475" i="1"/>
  <c r="J476" i="1"/>
  <c r="K476" i="1"/>
  <c r="L476" i="1"/>
  <c r="M476" i="1"/>
  <c r="N476" i="1"/>
  <c r="O476" i="1"/>
  <c r="P476" i="1"/>
  <c r="Q476" i="1"/>
  <c r="J477" i="1"/>
  <c r="K477" i="1"/>
  <c r="L477" i="1"/>
  <c r="M477" i="1"/>
  <c r="N477" i="1"/>
  <c r="O477" i="1"/>
  <c r="P477" i="1"/>
  <c r="Q477" i="1"/>
  <c r="J478" i="1"/>
  <c r="K478" i="1"/>
  <c r="L478" i="1"/>
  <c r="M478" i="1"/>
  <c r="N478" i="1"/>
  <c r="O478" i="1"/>
  <c r="P478" i="1"/>
  <c r="Q478" i="1"/>
  <c r="J479" i="1"/>
  <c r="K479" i="1"/>
  <c r="L479" i="1"/>
  <c r="M479" i="1"/>
  <c r="N479" i="1"/>
  <c r="O479" i="1"/>
  <c r="P479" i="1"/>
  <c r="Q479" i="1"/>
  <c r="J480" i="1"/>
  <c r="K480" i="1"/>
  <c r="L480" i="1"/>
  <c r="M480" i="1"/>
  <c r="N480" i="1"/>
  <c r="O480" i="1"/>
  <c r="P480" i="1"/>
  <c r="Q480" i="1"/>
  <c r="J481" i="1"/>
  <c r="K481" i="1"/>
  <c r="L481" i="1"/>
  <c r="M481" i="1"/>
  <c r="N481" i="1"/>
  <c r="O481" i="1"/>
  <c r="P481" i="1"/>
  <c r="Q481" i="1"/>
  <c r="J482" i="1"/>
  <c r="K482" i="1"/>
  <c r="L482" i="1"/>
  <c r="M482" i="1"/>
  <c r="N482" i="1"/>
  <c r="O482" i="1"/>
  <c r="P482" i="1"/>
  <c r="Q482" i="1"/>
  <c r="J483" i="1"/>
  <c r="K483" i="1"/>
  <c r="L483" i="1"/>
  <c r="M483" i="1"/>
  <c r="N483" i="1"/>
  <c r="O483" i="1"/>
  <c r="P483" i="1"/>
  <c r="Q483" i="1"/>
  <c r="J484" i="1"/>
  <c r="K484" i="1"/>
  <c r="L484" i="1"/>
  <c r="M484" i="1"/>
  <c r="N484" i="1"/>
  <c r="O484" i="1"/>
  <c r="P484" i="1"/>
  <c r="Q484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D324" i="1" l="1"/>
  <c r="D283" i="1" l="1"/>
  <c r="D284" i="1"/>
  <c r="D281" i="1"/>
  <c r="F295" i="1"/>
  <c r="G295" i="1" s="1"/>
  <c r="H295" i="1" s="1"/>
  <c r="I295" i="1" s="1"/>
  <c r="J295" i="1" s="1"/>
  <c r="K295" i="1" s="1"/>
  <c r="L295" i="1" s="1"/>
  <c r="M295" i="1" s="1"/>
  <c r="N295" i="1" s="1"/>
  <c r="O295" i="1" s="1"/>
  <c r="P295" i="1" s="1"/>
  <c r="Q295" i="1" s="1"/>
  <c r="D287" i="1"/>
  <c r="D286" i="1"/>
  <c r="D285" i="1"/>
  <c r="D278" i="1"/>
  <c r="D277" i="1"/>
  <c r="D275" i="1"/>
  <c r="D272" i="1"/>
  <c r="D271" i="1"/>
  <c r="D270" i="1"/>
  <c r="D269" i="1"/>
  <c r="D264" i="1"/>
  <c r="D263" i="1"/>
  <c r="D259" i="1"/>
  <c r="E169" i="1"/>
  <c r="E195" i="1" s="1"/>
  <c r="E205" i="1" s="1"/>
  <c r="E223" i="1" s="1"/>
  <c r="E243" i="1" s="1"/>
  <c r="E146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E101" i="1"/>
  <c r="E123" i="1" s="1"/>
  <c r="E69" i="1"/>
  <c r="E40" i="1"/>
  <c r="F4" i="1"/>
  <c r="F146" i="1" s="1"/>
  <c r="F169" i="1" l="1"/>
  <c r="F195" i="1" s="1"/>
  <c r="F205" i="1" s="1"/>
  <c r="F223" i="1" s="1"/>
  <c r="F243" i="1" s="1"/>
  <c r="F258" i="1" s="1"/>
  <c r="G4" i="1"/>
  <c r="H4" i="1" s="1"/>
  <c r="F69" i="1"/>
  <c r="F40" i="1"/>
  <c r="F101" i="1"/>
  <c r="F123" i="1" s="1"/>
  <c r="E258" i="1"/>
  <c r="G101" i="1" l="1"/>
  <c r="G123" i="1" s="1"/>
  <c r="G40" i="1"/>
  <c r="G169" i="1"/>
  <c r="G195" i="1" s="1"/>
  <c r="G205" i="1" s="1"/>
  <c r="G223" i="1" s="1"/>
  <c r="G243" i="1" s="1"/>
  <c r="G69" i="1"/>
  <c r="G146" i="1"/>
  <c r="H40" i="1"/>
  <c r="H101" i="1"/>
  <c r="H123" i="1" s="1"/>
  <c r="I4" i="1"/>
  <c r="H169" i="1"/>
  <c r="H195" i="1" s="1"/>
  <c r="H205" i="1" s="1"/>
  <c r="H223" i="1" s="1"/>
  <c r="H243" i="1" s="1"/>
  <c r="H146" i="1"/>
  <c r="H69" i="1"/>
  <c r="G258" i="1" l="1"/>
  <c r="H258" i="1"/>
  <c r="I169" i="1"/>
  <c r="I195" i="1" s="1"/>
  <c r="I205" i="1" s="1"/>
  <c r="I223" i="1" s="1"/>
  <c r="I243" i="1" s="1"/>
  <c r="I69" i="1"/>
  <c r="I40" i="1"/>
  <c r="I101" i="1"/>
  <c r="I123" i="1" s="1"/>
  <c r="I146" i="1"/>
  <c r="J4" i="1"/>
  <c r="J40" i="1" l="1"/>
  <c r="J69" i="1"/>
  <c r="J146" i="1"/>
  <c r="K4" i="1"/>
  <c r="J169" i="1"/>
  <c r="J195" i="1" s="1"/>
  <c r="J205" i="1" s="1"/>
  <c r="J223" i="1" s="1"/>
  <c r="J243" i="1" s="1"/>
  <c r="J101" i="1"/>
  <c r="J123" i="1" s="1"/>
  <c r="I258" i="1"/>
  <c r="J258" i="1" l="1"/>
  <c r="K101" i="1"/>
  <c r="K40" i="1"/>
  <c r="K169" i="1"/>
  <c r="K195" i="1" s="1"/>
  <c r="K205" i="1" s="1"/>
  <c r="K223" i="1" s="1"/>
  <c r="K243" i="1" s="1"/>
  <c r="L4" i="1"/>
  <c r="K69" i="1"/>
  <c r="K146" i="1"/>
  <c r="M4" i="1" l="1"/>
  <c r="L146" i="1"/>
  <c r="L69" i="1"/>
  <c r="L40" i="1"/>
  <c r="L169" i="1"/>
  <c r="L195" i="1" s="1"/>
  <c r="L205" i="1" s="1"/>
  <c r="L223" i="1" s="1"/>
  <c r="L243" i="1" s="1"/>
  <c r="L101" i="1"/>
  <c r="L123" i="1" s="1"/>
  <c r="K258" i="1"/>
  <c r="K123" i="1"/>
  <c r="L258" i="1" l="1"/>
  <c r="M101" i="1"/>
  <c r="M123" i="1" s="1"/>
  <c r="M146" i="1"/>
  <c r="M40" i="1"/>
  <c r="M69" i="1"/>
  <c r="N4" i="1"/>
  <c r="M169" i="1"/>
  <c r="M195" i="1" s="1"/>
  <c r="M205" i="1" s="1"/>
  <c r="M223" i="1" s="1"/>
  <c r="M243" i="1" s="1"/>
  <c r="M258" i="1" l="1"/>
  <c r="N69" i="1"/>
  <c r="N40" i="1"/>
  <c r="N101" i="1"/>
  <c r="N123" i="1" s="1"/>
  <c r="O4" i="1"/>
  <c r="N146" i="1"/>
  <c r="N169" i="1"/>
  <c r="N195" i="1" s="1"/>
  <c r="N205" i="1" s="1"/>
  <c r="N223" i="1" s="1"/>
  <c r="N243" i="1" s="1"/>
  <c r="P4" i="1" l="1"/>
  <c r="Q4" i="1" s="1"/>
  <c r="O101" i="1"/>
  <c r="O169" i="1"/>
  <c r="O195" i="1" s="1"/>
  <c r="O205" i="1" s="1"/>
  <c r="O223" i="1" s="1"/>
  <c r="O243" i="1" s="1"/>
  <c r="O40" i="1"/>
  <c r="O146" i="1"/>
  <c r="O69" i="1"/>
  <c r="N258" i="1"/>
  <c r="Q169" i="1" l="1"/>
  <c r="Q195" i="1" s="1"/>
  <c r="Q205" i="1" s="1"/>
  <c r="Q223" i="1" s="1"/>
  <c r="Q243" i="1" s="1"/>
  <c r="Q69" i="1"/>
  <c r="Q40" i="1"/>
  <c r="Q146" i="1"/>
  <c r="Q101" i="1"/>
  <c r="Q123" i="1" s="1"/>
  <c r="O123" i="1"/>
  <c r="P101" i="1"/>
  <c r="P123" i="1" s="1"/>
  <c r="P169" i="1"/>
  <c r="P195" i="1" s="1"/>
  <c r="P205" i="1" s="1"/>
  <c r="P223" i="1" s="1"/>
  <c r="P243" i="1" s="1"/>
  <c r="P69" i="1"/>
  <c r="P146" i="1"/>
  <c r="P40" i="1"/>
  <c r="O258" i="1"/>
  <c r="D325" i="1" l="1"/>
  <c r="U147" i="1" l="1"/>
  <c r="V147" i="1" l="1"/>
  <c r="J22" i="1"/>
  <c r="E22" i="1"/>
  <c r="I22" i="1"/>
  <c r="D22" i="1"/>
  <c r="F23" i="1"/>
  <c r="G22" i="1"/>
  <c r="H22" i="1"/>
  <c r="G23" i="1"/>
  <c r="J23" i="1"/>
  <c r="D23" i="1"/>
  <c r="E23" i="1"/>
  <c r="H23" i="1"/>
  <c r="I23" i="1"/>
  <c r="K23" i="1"/>
  <c r="R513" i="1" l="1"/>
  <c r="K22" i="1"/>
  <c r="L23" i="1"/>
  <c r="L22" i="1" l="1"/>
  <c r="D20" i="1"/>
  <c r="H20" i="1"/>
  <c r="M23" i="1"/>
  <c r="R534" i="1" l="1"/>
  <c r="M22" i="1"/>
  <c r="G20" i="1"/>
  <c r="J20" i="1"/>
  <c r="I20" i="1"/>
  <c r="E20" i="1"/>
  <c r="A171" i="1" l="1"/>
  <c r="A180" i="1"/>
  <c r="K20" i="1"/>
  <c r="A173" i="1"/>
  <c r="A178" i="1" l="1"/>
  <c r="A177" i="1"/>
  <c r="A175" i="1"/>
  <c r="A181" i="1"/>
  <c r="A174" i="1"/>
  <c r="A183" i="1"/>
  <c r="A184" i="1"/>
  <c r="A176" i="1"/>
  <c r="A172" i="1"/>
  <c r="L20" i="1"/>
  <c r="M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Antonik</author>
  </authors>
  <commentList>
    <comment ref="C27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Anthony Antonik:</t>
        </r>
        <r>
          <rPr>
            <sz val="9"/>
            <color indexed="81"/>
            <rFont val="Tahoma"/>
            <family val="2"/>
          </rPr>
          <t xml:space="preserve">
International Leisure no longer broken out by country in report in report</t>
        </r>
      </text>
    </comment>
  </commentList>
</comments>
</file>

<file path=xl/sharedStrings.xml><?xml version="1.0" encoding="utf-8"?>
<sst xmlns="http://schemas.openxmlformats.org/spreadsheetml/2006/main" count="500" uniqueCount="146">
  <si>
    <t>California Tourism Summary</t>
  </si>
  <si>
    <t>(Annual % change)</t>
  </si>
  <si>
    <t>Total Visits</t>
  </si>
  <si>
    <t>Domestic</t>
  </si>
  <si>
    <t>Leisure Visits</t>
  </si>
  <si>
    <t>International</t>
  </si>
  <si>
    <t>Total</t>
  </si>
  <si>
    <t>Overseas</t>
  </si>
  <si>
    <t>Mexico</t>
  </si>
  <si>
    <t>Canada</t>
  </si>
  <si>
    <t>Leisure</t>
  </si>
  <si>
    <t>% change</t>
  </si>
  <si>
    <t>Source: Tourism Economics; DKSA, TNS Global (domestic); CIC Research; OTTI (international); Dean Runyan (expenditures)</t>
  </si>
  <si>
    <t>Annual Person Trips to California</t>
  </si>
  <si>
    <t>(Millions)</t>
  </si>
  <si>
    <t>Business</t>
  </si>
  <si>
    <t>Day</t>
  </si>
  <si>
    <t>Overnight</t>
  </si>
  <si>
    <t>Source: Tourism Economics; DKSA, TNS Global (domestic); CIC Research, OTTI (international); Dean Runyan, CIC Research (expenditures)</t>
  </si>
  <si>
    <t>Paid Accommodation</t>
  </si>
  <si>
    <t>Non-paid</t>
  </si>
  <si>
    <t>Source: Tourism Economics; DKSA, TNS Global (domestic); CIC Research, OTTI (international)</t>
  </si>
  <si>
    <t>Annual Domestic Leisure Trips to California</t>
  </si>
  <si>
    <t>California</t>
  </si>
  <si>
    <t>Primary Markets</t>
  </si>
  <si>
    <t>Arizona</t>
  </si>
  <si>
    <t>Nevada</t>
  </si>
  <si>
    <t>Oregon</t>
  </si>
  <si>
    <t>Washington</t>
  </si>
  <si>
    <t>Utah</t>
  </si>
  <si>
    <t>Colorado</t>
  </si>
  <si>
    <t>Opportunity Markets</t>
  </si>
  <si>
    <t>Texas</t>
  </si>
  <si>
    <t>New York</t>
  </si>
  <si>
    <t>Illinois</t>
  </si>
  <si>
    <t>Rest of US</t>
  </si>
  <si>
    <t>Source: Tourism Economics, DKSA, TNS Global</t>
  </si>
  <si>
    <r>
      <rPr>
        <b/>
        <sz val="8"/>
        <rFont val="Arial"/>
        <family val="2"/>
      </rPr>
      <t>Note on volatility of historical data and treatment in forecast:</t>
    </r>
    <r>
      <rPr>
        <sz val="8"/>
        <rFont val="Arial"/>
        <family val="2"/>
      </rPr>
      <t xml:space="preserve"> Due to smaller sample sizes and relatively smaller visitor volumes in absolute terms, the historical data of origin markets tends to be more volatile than total visitor volumes.</t>
    </r>
  </si>
  <si>
    <t>Annual International Trips to California</t>
  </si>
  <si>
    <t>(Thousands)</t>
  </si>
  <si>
    <t>China</t>
  </si>
  <si>
    <t>India</t>
  </si>
  <si>
    <t>Japan</t>
  </si>
  <si>
    <t>South Korea</t>
  </si>
  <si>
    <t>Australia</t>
  </si>
  <si>
    <t>United Kingdom</t>
  </si>
  <si>
    <t>Germany</t>
  </si>
  <si>
    <t>France</t>
  </si>
  <si>
    <t>Italy</t>
  </si>
  <si>
    <t>Brazil</t>
  </si>
  <si>
    <t>Middle East</t>
  </si>
  <si>
    <t>Rest of World</t>
  </si>
  <si>
    <t>Source: Tourism Economics, CIC Research, OTTI</t>
  </si>
  <si>
    <t>Mexican Trips to California by Mode</t>
  </si>
  <si>
    <t>Border Crossing</t>
  </si>
  <si>
    <t>Air</t>
  </si>
  <si>
    <t>Drive</t>
  </si>
  <si>
    <t>Fly</t>
  </si>
  <si>
    <t>Gateway</t>
  </si>
  <si>
    <t>Rural/Other</t>
  </si>
  <si>
    <t>Source: Tourism Economics, TNS Global, STR</t>
  </si>
  <si>
    <t>Domestic Person Trips to California</t>
  </si>
  <si>
    <t>Non-Gateway</t>
  </si>
  <si>
    <r>
      <rPr>
        <b/>
        <sz val="8"/>
        <rFont val="Arial"/>
        <family val="2"/>
      </rPr>
      <t xml:space="preserve">Gateway </t>
    </r>
    <r>
      <rPr>
        <sz val="8"/>
        <rFont val="Arial"/>
        <family val="2"/>
      </rPr>
      <t xml:space="preserve">is defined as visitation to one or more of the following metropolitan areas:  San Diego, Anaheim-Orange County, Los Angeles,  San Francisco Bay Area; </t>
    </r>
    <r>
      <rPr>
        <b/>
        <sz val="8"/>
        <rFont val="Arial"/>
        <family val="2"/>
      </rPr>
      <t xml:space="preserve">Non-Gateway </t>
    </r>
    <r>
      <rPr>
        <sz val="8"/>
        <rFont val="Arial"/>
        <family val="2"/>
      </rPr>
      <t>is defined as visitation to one or more non-Gateway destinations.</t>
    </r>
  </si>
  <si>
    <t>Direct Visitor Expenditures</t>
  </si>
  <si>
    <t>($ Billions)</t>
  </si>
  <si>
    <t>Total Expenditures</t>
  </si>
  <si>
    <t>Source: Tourism Economics, Dean Runyan</t>
  </si>
  <si>
    <t>Source: Tourism Economics, Dean Runyan, CIC Research</t>
  </si>
  <si>
    <t>OLD FORECAST</t>
  </si>
  <si>
    <t>-</t>
  </si>
  <si>
    <t>Total Expenditures ($ billions)</t>
  </si>
  <si>
    <t>Source: Tourism Economics; DKSA, TNS Global (domestic); CIC Research, OTTI (international); Dean Runyan (expenditures)</t>
  </si>
  <si>
    <t>Forecast Comparison</t>
  </si>
  <si>
    <t>Source: Tourism Economics</t>
  </si>
  <si>
    <t>Annual Trips to California Regions</t>
  </si>
  <si>
    <t>California Total</t>
  </si>
  <si>
    <t>Sum of CA Regions</t>
  </si>
  <si>
    <t>Central Coast</t>
  </si>
  <si>
    <t>Central Valley</t>
  </si>
  <si>
    <t>Deserts</t>
  </si>
  <si>
    <t>Gold Country</t>
  </si>
  <si>
    <t>High Sierra</t>
  </si>
  <si>
    <t>Inland Empire</t>
  </si>
  <si>
    <t>Los Angeles County</t>
  </si>
  <si>
    <t>North Coast</t>
  </si>
  <si>
    <t>Orange County</t>
  </si>
  <si>
    <t>Shasta Cascade</t>
  </si>
  <si>
    <t>San Diego County</t>
  </si>
  <si>
    <t>San Francisco Bay Area</t>
  </si>
  <si>
    <t>Source: Tourism Economics, DKSA</t>
  </si>
  <si>
    <t>(Annual % Change)</t>
  </si>
  <si>
    <t>Quarterly Trips to California Regions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</si>
  <si>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</si>
  <si>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</si>
  <si>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</si>
  <si>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</si>
  <si>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</si>
  <si>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</si>
  <si>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</si>
  <si>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</si>
  <si>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</si>
  <si>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</si>
  <si>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</si>
  <si>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</si>
  <si>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</si>
  <si>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</si>
  <si>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</si>
  <si>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</si>
  <si>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</si>
  <si>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</si>
  <si>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</si>
  <si>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</si>
  <si>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</si>
  <si>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</si>
  <si>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</si>
  <si>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</si>
  <si>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</si>
  <si>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</si>
  <si>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</si>
  <si>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</si>
  <si>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</si>
  <si>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</si>
  <si>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</si>
  <si>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</si>
  <si>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</si>
  <si>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</si>
  <si>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</si>
  <si>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</si>
  <si>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Annual Travel Spending in California Regions</t>
  </si>
  <si>
    <t>Quarterly Travel Spending in California Regions</t>
  </si>
  <si>
    <t>Scandinavia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</si>
  <si>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</si>
  <si>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</si>
  <si>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</si>
  <si>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</si>
  <si>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</si>
  <si>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</si>
  <si>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</si>
  <si>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</si>
  <si>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 xml:space="preserve"> </t>
  </si>
  <si>
    <t>2023Q1</t>
  </si>
  <si>
    <t>2023Q2</t>
  </si>
  <si>
    <t>2023Q3</t>
  </si>
  <si>
    <t>2023Q4</t>
  </si>
  <si>
    <t>Percentage Point Change in the Forecast, Apr 2019 versus 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</si>
</sst>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0.0_);[Red]\(0.0\)"/>
    <numFmt numFmtId="168" formatCode="_(* #,##0.0_);_(* \(#,##0.0\);_(* &quot;-&quot;??_);_(@_)"/>
    <numFmt numFmtId="169" formatCode="0.000000"/>
  </numFmts>
  <fonts count="1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9"/>
      <name val="Arial Black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3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3C5C"/>
        <bgColor indexed="64"/>
      </patternFill>
    </fill>
    <fill>
      <patternFill patternType="solid">
        <fgColor rgb="FF003C5C"/>
        <bgColor indexed="63"/>
      </patternFill>
    </fill>
    <fill>
      <patternFill patternType="solid">
        <fgColor rgb="FF92B3C4"/>
        <bgColor indexed="64"/>
      </patternFill>
    </fill>
    <fill>
      <patternFill patternType="solid">
        <fgColor rgb="FF92B3C4"/>
        <bgColor indexed="63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22">
    <xf numFmtId="0" fontId="0" fillId="0" borderId="0" xfId="0"/>
    <xf numFmtId="0" fontId="3" fillId="2" borderId="0" xfId="3" applyFill="1"/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right" vertical="top" wrapText="1"/>
    </xf>
    <xf numFmtId="0" fontId="6" fillId="3" borderId="8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center" vertical="top" wrapText="1"/>
    </xf>
    <xf numFmtId="0" fontId="7" fillId="2" borderId="10" xfId="3" applyFont="1" applyFill="1" applyBorder="1"/>
    <xf numFmtId="0" fontId="3" fillId="2" borderId="0" xfId="3" applyFont="1" applyFill="1" applyBorder="1"/>
    <xf numFmtId="164" fontId="3" fillId="2" borderId="0" xfId="2" quotePrefix="1" applyNumberFormat="1" applyFont="1" applyFill="1" applyBorder="1" applyAlignment="1">
      <alignment horizontal="right"/>
    </xf>
    <xf numFmtId="0" fontId="3" fillId="2" borderId="11" xfId="3" applyFill="1" applyBorder="1"/>
    <xf numFmtId="0" fontId="8" fillId="2" borderId="4" xfId="3" applyFont="1" applyFill="1" applyBorder="1"/>
    <xf numFmtId="0" fontId="9" fillId="2" borderId="5" xfId="3" applyFont="1" applyFill="1" applyBorder="1"/>
    <xf numFmtId="0" fontId="3" fillId="2" borderId="6" xfId="3" applyFill="1" applyBorder="1"/>
    <xf numFmtId="0" fontId="7" fillId="2" borderId="0" xfId="3" applyFont="1" applyFill="1" applyBorder="1"/>
    <xf numFmtId="0" fontId="3" fillId="2" borderId="0" xfId="3" applyFill="1" applyBorder="1" applyAlignment="1"/>
    <xf numFmtId="0" fontId="7" fillId="2" borderId="0" xfId="3" applyFont="1" applyFill="1" applyBorder="1" applyAlignment="1"/>
    <xf numFmtId="165" fontId="3" fillId="2" borderId="0" xfId="3" applyNumberFormat="1" applyFill="1" applyBorder="1" applyAlignment="1"/>
    <xf numFmtId="0" fontId="3" fillId="2" borderId="0" xfId="3" applyFont="1" applyFill="1" applyBorder="1" applyAlignment="1">
      <alignment horizontal="left" indent="1"/>
    </xf>
    <xf numFmtId="165" fontId="3" fillId="2" borderId="0" xfId="3" applyNumberFormat="1" applyFont="1" applyFill="1" applyBorder="1" applyAlignment="1"/>
    <xf numFmtId="0" fontId="3" fillId="2" borderId="11" xfId="3" applyFont="1" applyFill="1" applyBorder="1"/>
    <xf numFmtId="165" fontId="3" fillId="2" borderId="0" xfId="3" applyNumberFormat="1" applyFill="1"/>
    <xf numFmtId="9" fontId="3" fillId="2" borderId="0" xfId="2" applyFont="1" applyFill="1"/>
    <xf numFmtId="0" fontId="8" fillId="2" borderId="0" xfId="3" applyFont="1" applyFill="1" applyBorder="1"/>
    <xf numFmtId="164" fontId="8" fillId="2" borderId="0" xfId="2" quotePrefix="1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left" indent="1"/>
    </xf>
    <xf numFmtId="165" fontId="3" fillId="2" borderId="0" xfId="2" applyNumberFormat="1" applyFont="1" applyFill="1" applyBorder="1" applyAlignment="1"/>
    <xf numFmtId="164" fontId="3" fillId="2" borderId="0" xfId="2" applyNumberFormat="1" applyFont="1" applyFill="1"/>
    <xf numFmtId="0" fontId="8" fillId="2" borderId="0" xfId="3" applyFont="1" applyFill="1" applyBorder="1" applyAlignment="1">
      <alignment horizontal="left" indent="1"/>
    </xf>
    <xf numFmtId="164" fontId="8" fillId="2" borderId="0" xfId="4" applyNumberFormat="1" applyFont="1" applyFill="1" applyBorder="1" applyAlignment="1"/>
    <xf numFmtId="0" fontId="3" fillId="2" borderId="4" xfId="3" applyFont="1" applyFill="1" applyBorder="1"/>
    <xf numFmtId="0" fontId="7" fillId="2" borderId="5" xfId="3" applyFont="1" applyFill="1" applyBorder="1"/>
    <xf numFmtId="164" fontId="3" fillId="2" borderId="5" xfId="4" applyNumberFormat="1" applyFont="1" applyFill="1" applyBorder="1" applyAlignment="1"/>
    <xf numFmtId="0" fontId="3" fillId="2" borderId="6" xfId="3" applyFont="1" applyFill="1" applyBorder="1"/>
    <xf numFmtId="0" fontId="9" fillId="2" borderId="0" xfId="3" applyFont="1" applyFill="1" applyBorder="1"/>
    <xf numFmtId="165" fontId="8" fillId="2" borderId="0" xfId="3" applyNumberFormat="1" applyFont="1" applyFill="1" applyBorder="1" applyAlignment="1"/>
    <xf numFmtId="0" fontId="3" fillId="2" borderId="0" xfId="3" applyFill="1" applyBorder="1"/>
    <xf numFmtId="0" fontId="7" fillId="2" borderId="1" xfId="3" applyFont="1" applyFill="1" applyBorder="1"/>
    <xf numFmtId="0" fontId="7" fillId="2" borderId="2" xfId="3" applyFont="1" applyFill="1" applyBorder="1"/>
    <xf numFmtId="165" fontId="3" fillId="2" borderId="2" xfId="3" applyNumberFormat="1" applyFill="1" applyBorder="1" applyAlignment="1"/>
    <xf numFmtId="0" fontId="3" fillId="2" borderId="3" xfId="3" applyFill="1" applyBorder="1"/>
    <xf numFmtId="0" fontId="9" fillId="2" borderId="10" xfId="3" applyFont="1" applyFill="1" applyBorder="1"/>
    <xf numFmtId="0" fontId="11" fillId="2" borderId="11" xfId="3" applyFont="1" applyFill="1" applyBorder="1" applyAlignment="1">
      <alignment vertical="center"/>
    </xf>
    <xf numFmtId="0" fontId="8" fillId="2" borderId="10" xfId="3" applyFont="1" applyFill="1" applyBorder="1"/>
    <xf numFmtId="165" fontId="3" fillId="2" borderId="12" xfId="3" applyNumberFormat="1" applyFill="1" applyBorder="1" applyAlignment="1"/>
    <xf numFmtId="0" fontId="12" fillId="2" borderId="0" xfId="3" applyFont="1" applyFill="1"/>
    <xf numFmtId="164" fontId="3" fillId="2" borderId="0" xfId="4" applyNumberFormat="1" applyFont="1" applyFill="1" applyBorder="1" applyAlignment="1"/>
    <xf numFmtId="0" fontId="9" fillId="2" borderId="0" xfId="3" applyFont="1" applyFill="1" applyBorder="1" applyAlignment="1">
      <alignment horizontal="left" indent="1"/>
    </xf>
    <xf numFmtId="164" fontId="7" fillId="2" borderId="0" xfId="4" applyNumberFormat="1" applyFont="1" applyFill="1" applyBorder="1" applyAlignment="1"/>
    <xf numFmtId="164" fontId="3" fillId="2" borderId="2" xfId="2" applyNumberFormat="1" applyFont="1" applyFill="1" applyBorder="1" applyAlignment="1"/>
    <xf numFmtId="164" fontId="3" fillId="2" borderId="0" xfId="2" applyNumberFormat="1" applyFont="1" applyFill="1" applyBorder="1" applyAlignment="1"/>
    <xf numFmtId="0" fontId="6" fillId="0" borderId="0" xfId="0" applyFont="1" applyFill="1" applyBorder="1" applyAlignment="1">
      <alignment vertical="top" wrapText="1"/>
    </xf>
    <xf numFmtId="166" fontId="3" fillId="2" borderId="2" xfId="1" applyNumberFormat="1" applyFont="1" applyFill="1" applyBorder="1" applyAlignment="1"/>
    <xf numFmtId="0" fontId="7" fillId="0" borderId="0" xfId="3" applyFont="1" applyFill="1" applyBorder="1"/>
    <xf numFmtId="166" fontId="3" fillId="0" borderId="0" xfId="1" applyNumberFormat="1" applyFont="1" applyFill="1" applyBorder="1" applyAlignment="1"/>
    <xf numFmtId="0" fontId="3" fillId="0" borderId="0" xfId="3" applyFill="1" applyBorder="1"/>
    <xf numFmtId="166" fontId="3" fillId="2" borderId="0" xfId="1" applyNumberFormat="1" applyFont="1" applyFill="1" applyBorder="1" applyAlignment="1"/>
    <xf numFmtId="0" fontId="7" fillId="2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9" fillId="0" borderId="0" xfId="3" applyFont="1" applyFill="1" applyBorder="1"/>
    <xf numFmtId="0" fontId="11" fillId="0" borderId="0" xfId="3" applyFont="1" applyFill="1" applyBorder="1" applyAlignment="1">
      <alignment vertical="center"/>
    </xf>
    <xf numFmtId="0" fontId="7" fillId="0" borderId="10" xfId="3" applyFont="1" applyFill="1" applyBorder="1"/>
    <xf numFmtId="0" fontId="3" fillId="0" borderId="11" xfId="3" applyFill="1" applyBorder="1"/>
    <xf numFmtId="0" fontId="3" fillId="0" borderId="0" xfId="3" applyFill="1"/>
    <xf numFmtId="0" fontId="8" fillId="0" borderId="0" xfId="3" applyFont="1" applyFill="1" applyBorder="1"/>
    <xf numFmtId="165" fontId="8" fillId="0" borderId="0" xfId="3" applyNumberFormat="1" applyFont="1" applyFill="1" applyBorder="1" applyAlignment="1"/>
    <xf numFmtId="166" fontId="3" fillId="2" borderId="0" xfId="3" applyNumberFormat="1" applyFill="1"/>
    <xf numFmtId="164" fontId="3" fillId="2" borderId="12" xfId="2" applyNumberFormat="1" applyFont="1" applyFill="1" applyBorder="1" applyAlignment="1"/>
    <xf numFmtId="164" fontId="8" fillId="2" borderId="5" xfId="4" applyNumberFormat="1" applyFont="1" applyFill="1" applyBorder="1" applyAlignment="1"/>
    <xf numFmtId="0" fontId="3" fillId="2" borderId="11" xfId="3" applyFont="1" applyFill="1" applyBorder="1" applyAlignment="1">
      <alignment vertical="center"/>
    </xf>
    <xf numFmtId="165" fontId="3" fillId="2" borderId="5" xfId="3" applyNumberFormat="1" applyFont="1" applyFill="1" applyBorder="1" applyAlignment="1"/>
    <xf numFmtId="0" fontId="3" fillId="4" borderId="0" xfId="3" applyFont="1" applyFill="1" applyBorder="1"/>
    <xf numFmtId="0" fontId="7" fillId="4" borderId="30" xfId="3" applyFont="1" applyFill="1" applyBorder="1"/>
    <xf numFmtId="0" fontId="7" fillId="4" borderId="0" xfId="3" applyFont="1" applyFill="1" applyBorder="1"/>
    <xf numFmtId="165" fontId="3" fillId="4" borderId="0" xfId="3" applyNumberFormat="1" applyFont="1" applyFill="1" applyBorder="1" applyAlignment="1"/>
    <xf numFmtId="0" fontId="3" fillId="4" borderId="31" xfId="3" applyFont="1" applyFill="1" applyBorder="1"/>
    <xf numFmtId="164" fontId="3" fillId="4" borderId="0" xfId="2" applyNumberFormat="1" applyFont="1" applyFill="1" applyBorder="1"/>
    <xf numFmtId="0" fontId="8" fillId="4" borderId="0" xfId="3" applyFont="1" applyFill="1" applyBorder="1"/>
    <xf numFmtId="0" fontId="8" fillId="4" borderId="31" xfId="3" applyFont="1" applyFill="1" applyBorder="1"/>
    <xf numFmtId="0" fontId="7" fillId="4" borderId="0" xfId="3" applyFont="1" applyFill="1" applyBorder="1" applyAlignment="1">
      <alignment horizontal="left" indent="1"/>
    </xf>
    <xf numFmtId="0" fontId="8" fillId="4" borderId="0" xfId="3" applyFont="1" applyFill="1" applyBorder="1" applyAlignment="1">
      <alignment horizontal="left" indent="1"/>
    </xf>
    <xf numFmtId="43" fontId="3" fillId="4" borderId="0" xfId="1" applyFont="1" applyFill="1" applyBorder="1"/>
    <xf numFmtId="0" fontId="8" fillId="4" borderId="24" xfId="3" applyFont="1" applyFill="1" applyBorder="1"/>
    <xf numFmtId="0" fontId="9" fillId="4" borderId="25" xfId="3" applyFont="1" applyFill="1" applyBorder="1"/>
    <xf numFmtId="164" fontId="8" fillId="4" borderId="25" xfId="4" applyNumberFormat="1" applyFont="1" applyFill="1" applyBorder="1" applyAlignment="1"/>
    <xf numFmtId="0" fontId="8" fillId="4" borderId="26" xfId="3" applyFont="1" applyFill="1" applyBorder="1"/>
    <xf numFmtId="164" fontId="3" fillId="2" borderId="0" xfId="2" quotePrefix="1" applyNumberFormat="1" applyFont="1" applyFill="1" applyBorder="1" applyAlignment="1">
      <alignment horizontal="center"/>
    </xf>
    <xf numFmtId="165" fontId="8" fillId="2" borderId="5" xfId="3" applyNumberFormat="1" applyFont="1" applyFill="1" applyBorder="1" applyAlignment="1">
      <alignment horizontal="center"/>
    </xf>
    <xf numFmtId="0" fontId="3" fillId="2" borderId="0" xfId="3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165" fontId="3" fillId="2" borderId="0" xfId="3" applyNumberFormat="1" applyFill="1" applyBorder="1" applyAlignment="1">
      <alignment horizontal="center"/>
    </xf>
    <xf numFmtId="0" fontId="7" fillId="5" borderId="10" xfId="3" applyFont="1" applyFill="1" applyBorder="1"/>
    <xf numFmtId="0" fontId="7" fillId="5" borderId="0" xfId="3" applyFont="1" applyFill="1" applyBorder="1"/>
    <xf numFmtId="165" fontId="3" fillId="5" borderId="0" xfId="3" applyNumberFormat="1" applyFill="1" applyBorder="1" applyAlignment="1"/>
    <xf numFmtId="165" fontId="3" fillId="5" borderId="0" xfId="3" applyNumberFormat="1" applyFill="1" applyBorder="1" applyAlignment="1">
      <alignment horizontal="center"/>
    </xf>
    <xf numFmtId="0" fontId="3" fillId="5" borderId="11" xfId="3" applyFill="1" applyBorder="1"/>
    <xf numFmtId="0" fontId="3" fillId="5" borderId="0" xfId="3" applyFont="1" applyFill="1" applyBorder="1"/>
    <xf numFmtId="164" fontId="3" fillId="5" borderId="0" xfId="2" quotePrefix="1" applyNumberFormat="1" applyFont="1" applyFill="1" applyBorder="1" applyAlignment="1">
      <alignment horizontal="right"/>
    </xf>
    <xf numFmtId="164" fontId="3" fillId="5" borderId="0" xfId="2" quotePrefix="1" applyNumberFormat="1" applyFont="1" applyFill="1" applyBorder="1" applyAlignment="1">
      <alignment horizontal="center"/>
    </xf>
    <xf numFmtId="0" fontId="3" fillId="5" borderId="0" xfId="3" applyFont="1" applyFill="1" applyBorder="1" applyAlignment="1">
      <alignment horizontal="left" indent="1"/>
    </xf>
    <xf numFmtId="165" fontId="3" fillId="2" borderId="0" xfId="3" applyNumberFormat="1" applyFont="1" applyFill="1" applyBorder="1" applyAlignment="1">
      <alignment horizontal="center"/>
    </xf>
    <xf numFmtId="164" fontId="8" fillId="2" borderId="0" xfId="2" quotePrefix="1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64" fontId="8" fillId="2" borderId="0" xfId="4" applyNumberFormat="1" applyFont="1" applyFill="1" applyBorder="1" applyAlignment="1">
      <alignment horizontal="center"/>
    </xf>
    <xf numFmtId="167" fontId="3" fillId="2" borderId="0" xfId="1" quotePrefix="1" applyNumberFormat="1" applyFont="1" applyFill="1" applyBorder="1" applyAlignment="1">
      <alignment horizontal="right"/>
    </xf>
    <xf numFmtId="167" fontId="3" fillId="2" borderId="0" xfId="1" quotePrefix="1" applyNumberFormat="1" applyFont="1" applyFill="1" applyBorder="1" applyAlignment="1">
      <alignment horizontal="center"/>
    </xf>
    <xf numFmtId="167" fontId="8" fillId="2" borderId="5" xfId="3" applyNumberFormat="1" applyFont="1" applyFill="1" applyBorder="1" applyAlignment="1"/>
    <xf numFmtId="167" fontId="8" fillId="2" borderId="5" xfId="3" applyNumberFormat="1" applyFont="1" applyFill="1" applyBorder="1" applyAlignment="1">
      <alignment horizontal="center"/>
    </xf>
    <xf numFmtId="167" fontId="3" fillId="2" borderId="0" xfId="3" applyNumberFormat="1" applyFill="1" applyBorder="1" applyAlignment="1"/>
    <xf numFmtId="167" fontId="3" fillId="2" borderId="0" xfId="3" applyNumberFormat="1" applyFill="1" applyBorder="1" applyAlignment="1">
      <alignment horizontal="center"/>
    </xf>
    <xf numFmtId="167" fontId="7" fillId="2" borderId="0" xfId="3" applyNumberFormat="1" applyFont="1" applyFill="1" applyBorder="1" applyAlignment="1"/>
    <xf numFmtId="167" fontId="7" fillId="2" borderId="0" xfId="3" applyNumberFormat="1" applyFont="1" applyFill="1" applyBorder="1" applyAlignment="1">
      <alignment horizontal="center"/>
    </xf>
    <xf numFmtId="168" fontId="3" fillId="2" borderId="2" xfId="1" applyNumberFormat="1" applyFont="1" applyFill="1" applyBorder="1" applyAlignment="1"/>
    <xf numFmtId="0" fontId="5" fillId="8" borderId="7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right" vertical="top" wrapText="1"/>
    </xf>
    <xf numFmtId="0" fontId="6" fillId="8" borderId="8" xfId="0" applyFont="1" applyFill="1" applyBorder="1" applyAlignment="1">
      <alignment vertical="top" wrapText="1"/>
    </xf>
    <xf numFmtId="0" fontId="5" fillId="8" borderId="9" xfId="0" applyFont="1" applyFill="1" applyBorder="1" applyAlignment="1">
      <alignment horizontal="center" vertical="top" wrapText="1"/>
    </xf>
    <xf numFmtId="0" fontId="6" fillId="8" borderId="14" xfId="0" applyFont="1" applyFill="1" applyBorder="1" applyAlignment="1">
      <alignment vertical="top" wrapText="1"/>
    </xf>
    <xf numFmtId="0" fontId="6" fillId="8" borderId="15" xfId="0" applyFont="1" applyFill="1" applyBorder="1" applyAlignment="1">
      <alignment vertical="top" wrapText="1"/>
    </xf>
    <xf numFmtId="0" fontId="6" fillId="8" borderId="16" xfId="0" applyFont="1" applyFill="1" applyBorder="1" applyAlignment="1">
      <alignment vertical="top" wrapText="1"/>
    </xf>
    <xf numFmtId="0" fontId="5" fillId="9" borderId="27" xfId="3" applyFont="1" applyFill="1" applyBorder="1" applyAlignment="1">
      <alignment horizontal="center" vertical="top" wrapText="1"/>
    </xf>
    <xf numFmtId="0" fontId="5" fillId="9" borderId="28" xfId="3" applyFont="1" applyFill="1" applyBorder="1" applyAlignment="1">
      <alignment horizontal="right" vertical="top" wrapText="1"/>
    </xf>
    <xf numFmtId="0" fontId="6" fillId="9" borderId="28" xfId="3" applyFont="1" applyFill="1" applyBorder="1" applyAlignment="1">
      <alignment vertical="top" wrapText="1"/>
    </xf>
    <xf numFmtId="0" fontId="5" fillId="9" borderId="29" xfId="3" applyFont="1" applyFill="1" applyBorder="1" applyAlignment="1">
      <alignment horizontal="center" vertical="top" wrapText="1"/>
    </xf>
    <xf numFmtId="0" fontId="5" fillId="8" borderId="7" xfId="3" applyFont="1" applyFill="1" applyBorder="1" applyAlignment="1">
      <alignment horizontal="center" vertical="top" wrapText="1"/>
    </xf>
    <xf numFmtId="0" fontId="5" fillId="8" borderId="8" xfId="3" applyFont="1" applyFill="1" applyBorder="1" applyAlignment="1">
      <alignment horizontal="right" vertical="top" wrapText="1"/>
    </xf>
    <xf numFmtId="0" fontId="6" fillId="8" borderId="8" xfId="3" applyFont="1" applyFill="1" applyBorder="1" applyAlignment="1">
      <alignment vertical="top" wrapText="1"/>
    </xf>
    <xf numFmtId="0" fontId="5" fillId="8" borderId="9" xfId="3" applyFont="1" applyFill="1" applyBorder="1" applyAlignment="1">
      <alignment horizontal="center" vertical="top" wrapText="1"/>
    </xf>
    <xf numFmtId="0" fontId="17" fillId="10" borderId="0" xfId="3" applyFont="1" applyFill="1"/>
    <xf numFmtId="165" fontId="17" fillId="10" borderId="0" xfId="3" applyNumberFormat="1" applyFont="1" applyFill="1"/>
    <xf numFmtId="0" fontId="17" fillId="2" borderId="0" xfId="3" applyFont="1" applyFill="1"/>
    <xf numFmtId="43" fontId="17" fillId="2" borderId="0" xfId="1" applyFont="1" applyFill="1"/>
    <xf numFmtId="2" fontId="17" fillId="2" borderId="0" xfId="3" applyNumberFormat="1" applyFont="1" applyFill="1"/>
    <xf numFmtId="0" fontId="18" fillId="10" borderId="0" xfId="0" applyFont="1" applyFill="1" applyBorder="1" applyAlignment="1">
      <alignment vertical="top" wrapText="1"/>
    </xf>
    <xf numFmtId="164" fontId="8" fillId="4" borderId="0" xfId="2" applyNumberFormat="1" applyFont="1" applyFill="1" applyBorder="1" applyAlignment="1"/>
    <xf numFmtId="0" fontId="6" fillId="8" borderId="16" xfId="0" applyFont="1" applyFill="1" applyBorder="1" applyAlignment="1">
      <alignment vertical="top"/>
    </xf>
    <xf numFmtId="0" fontId="6" fillId="8" borderId="15" xfId="0" applyFont="1" applyFill="1" applyBorder="1" applyAlignment="1">
      <alignment vertical="top"/>
    </xf>
    <xf numFmtId="2" fontId="3" fillId="2" borderId="0" xfId="3" applyNumberFormat="1" applyFill="1"/>
    <xf numFmtId="0" fontId="10" fillId="2" borderId="0" xfId="3" applyFont="1" applyFill="1" applyBorder="1" applyAlignment="1">
      <alignment vertical="top" wrapText="1"/>
    </xf>
    <xf numFmtId="0" fontId="7" fillId="2" borderId="0" xfId="3" applyFont="1" applyFill="1" applyBorder="1" applyAlignment="1">
      <alignment vertical="top" wrapText="1"/>
    </xf>
    <xf numFmtId="0" fontId="10" fillId="4" borderId="0" xfId="3" applyFont="1" applyFill="1" applyBorder="1" applyAlignment="1">
      <alignment vertical="top" wrapText="1"/>
    </xf>
    <xf numFmtId="168" fontId="3" fillId="2" borderId="0" xfId="1" applyNumberFormat="1" applyFont="1" applyFill="1" applyBorder="1" applyAlignment="1"/>
    <xf numFmtId="165" fontId="8" fillId="2" borderId="5" xfId="3" applyNumberFormat="1" applyFont="1" applyFill="1" applyBorder="1" applyAlignment="1"/>
    <xf numFmtId="0" fontId="7" fillId="2" borderId="34" xfId="3" applyFont="1" applyFill="1" applyBorder="1"/>
    <xf numFmtId="0" fontId="3" fillId="2" borderId="20" xfId="3" applyFill="1" applyBorder="1"/>
    <xf numFmtId="0" fontId="7" fillId="2" borderId="13" xfId="3" applyFont="1" applyFill="1" applyBorder="1"/>
    <xf numFmtId="0" fontId="3" fillId="2" borderId="12" xfId="3" applyFill="1" applyBorder="1"/>
    <xf numFmtId="0" fontId="9" fillId="2" borderId="13" xfId="3" applyFont="1" applyFill="1" applyBorder="1"/>
    <xf numFmtId="0" fontId="11" fillId="2" borderId="12" xfId="3" applyFont="1" applyFill="1" applyBorder="1" applyAlignment="1">
      <alignment vertical="center"/>
    </xf>
    <xf numFmtId="0" fontId="8" fillId="2" borderId="35" xfId="3" applyFont="1" applyFill="1" applyBorder="1"/>
    <xf numFmtId="165" fontId="8" fillId="2" borderId="36" xfId="3" applyNumberFormat="1" applyFont="1" applyFill="1" applyBorder="1" applyAlignment="1"/>
    <xf numFmtId="0" fontId="3" fillId="2" borderId="37" xfId="3" applyFill="1" applyBorder="1"/>
    <xf numFmtId="165" fontId="3" fillId="2" borderId="0" xfId="1" applyNumberFormat="1" applyFont="1" applyFill="1" applyBorder="1" applyAlignment="1">
      <alignment horizontal="right" indent="1"/>
    </xf>
    <xf numFmtId="0" fontId="6" fillId="8" borderId="38" xfId="0" applyFont="1" applyFill="1" applyBorder="1" applyAlignment="1">
      <alignment vertical="top" wrapText="1"/>
    </xf>
    <xf numFmtId="0" fontId="6" fillId="8" borderId="39" xfId="0" applyFont="1" applyFill="1" applyBorder="1" applyAlignment="1">
      <alignment vertical="top" wrapText="1"/>
    </xf>
    <xf numFmtId="0" fontId="6" fillId="8" borderId="39" xfId="0" applyFont="1" applyFill="1" applyBorder="1" applyAlignment="1">
      <alignment horizontal="center" vertical="top" wrapText="1"/>
    </xf>
    <xf numFmtId="165" fontId="3" fillId="2" borderId="0" xfId="1" applyNumberFormat="1" applyFont="1" applyFill="1" applyBorder="1" applyAlignment="1"/>
    <xf numFmtId="43" fontId="3" fillId="2" borderId="0" xfId="3" applyNumberFormat="1" applyFill="1"/>
    <xf numFmtId="0" fontId="3" fillId="2" borderId="0" xfId="3" applyNumberFormat="1" applyFill="1"/>
    <xf numFmtId="0" fontId="10" fillId="2" borderId="0" xfId="3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0" fillId="4" borderId="0" xfId="3" applyFont="1" applyFill="1" applyBorder="1" applyAlignment="1">
      <alignment vertical="top" wrapText="1"/>
    </xf>
    <xf numFmtId="168" fontId="3" fillId="2" borderId="0" xfId="1" applyNumberFormat="1" applyFont="1" applyFill="1" applyBorder="1" applyAlignment="1"/>
    <xf numFmtId="0" fontId="6" fillId="8" borderId="15" xfId="0" applyFont="1" applyFill="1" applyBorder="1" applyAlignment="1">
      <alignment horizontal="center" vertical="top" wrapText="1"/>
    </xf>
    <xf numFmtId="165" fontId="8" fillId="2" borderId="36" xfId="3" applyNumberFormat="1" applyFont="1" applyFill="1" applyBorder="1" applyAlignment="1"/>
    <xf numFmtId="165" fontId="8" fillId="2" borderId="5" xfId="3" applyNumberFormat="1" applyFont="1" applyFill="1" applyBorder="1" applyAlignment="1"/>
    <xf numFmtId="168" fontId="3" fillId="2" borderId="0" xfId="1" applyNumberFormat="1" applyFont="1" applyFill="1" applyBorder="1" applyAlignment="1"/>
    <xf numFmtId="165" fontId="8" fillId="2" borderId="36" xfId="3" applyNumberFormat="1" applyFont="1" applyFill="1" applyBorder="1" applyAlignment="1"/>
    <xf numFmtId="0" fontId="6" fillId="8" borderId="15" xfId="0" applyFont="1" applyFill="1" applyBorder="1" applyAlignment="1">
      <alignment horizontal="center" vertical="top" wrapText="1"/>
    </xf>
    <xf numFmtId="165" fontId="3" fillId="2" borderId="0" xfId="2" quotePrefix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68" fontId="3" fillId="0" borderId="0" xfId="1" applyNumberFormat="1" applyFont="1" applyFill="1" applyBorder="1" applyAlignment="1"/>
    <xf numFmtId="168" fontId="3" fillId="0" borderId="12" xfId="1" applyNumberFormat="1" applyFont="1" applyFill="1" applyBorder="1" applyAlignment="1"/>
    <xf numFmtId="165" fontId="14" fillId="0" borderId="0" xfId="0" applyNumberFormat="1" applyFont="1" applyBorder="1" applyAlignment="1">
      <alignment horizontal="right" indent="1"/>
    </xf>
    <xf numFmtId="165" fontId="8" fillId="0" borderId="37" xfId="3" applyNumberFormat="1" applyFont="1" applyFill="1" applyBorder="1" applyAlignment="1"/>
    <xf numFmtId="0" fontId="2" fillId="0" borderId="0" xfId="0" applyFont="1" applyFill="1" applyBorder="1" applyAlignment="1">
      <alignment vertical="center" wrapText="1"/>
    </xf>
    <xf numFmtId="165" fontId="0" fillId="0" borderId="0" xfId="0" applyNumberFormat="1" applyFill="1" applyBorder="1"/>
    <xf numFmtId="168" fontId="3" fillId="2" borderId="19" xfId="1" applyNumberFormat="1" applyFont="1" applyFill="1" applyBorder="1" applyAlignment="1"/>
    <xf numFmtId="168" fontId="3" fillId="2" borderId="12" xfId="1" applyNumberFormat="1" applyFont="1" applyFill="1" applyBorder="1" applyAlignment="1"/>
    <xf numFmtId="165" fontId="0" fillId="0" borderId="12" xfId="0" applyNumberFormat="1" applyBorder="1"/>
    <xf numFmtId="165" fontId="8" fillId="2" borderId="37" xfId="3" applyNumberFormat="1" applyFont="1" applyFill="1" applyBorder="1" applyAlignment="1"/>
    <xf numFmtId="0" fontId="6" fillId="0" borderId="0" xfId="0" applyFont="1" applyFill="1" applyBorder="1" applyAlignment="1">
      <alignment vertical="top"/>
    </xf>
    <xf numFmtId="0" fontId="6" fillId="8" borderId="40" xfId="0" applyFont="1" applyFill="1" applyBorder="1" applyAlignment="1">
      <alignment horizontal="center" vertical="top" wrapText="1"/>
    </xf>
    <xf numFmtId="165" fontId="3" fillId="0" borderId="0" xfId="3" applyNumberFormat="1"/>
    <xf numFmtId="0" fontId="7" fillId="2" borderId="0" xfId="3" applyFont="1" applyFill="1" applyBorder="1" applyAlignment="1">
      <alignment vertical="top" wrapText="1"/>
    </xf>
    <xf numFmtId="0" fontId="10" fillId="2" borderId="0" xfId="3" applyFont="1" applyFill="1" applyBorder="1" applyAlignment="1">
      <alignment vertical="top" wrapText="1"/>
    </xf>
    <xf numFmtId="0" fontId="10" fillId="4" borderId="0" xfId="3" applyFont="1" applyFill="1" applyBorder="1" applyAlignment="1">
      <alignment vertical="top" wrapText="1"/>
    </xf>
    <xf numFmtId="165" fontId="8" fillId="2" borderId="36" xfId="3" applyNumberFormat="1" applyFont="1" applyFill="1" applyBorder="1" applyAlignment="1"/>
    <xf numFmtId="165" fontId="8" fillId="4" borderId="0" xfId="2" applyNumberFormat="1" applyFont="1" applyFill="1" applyBorder="1" applyAlignment="1"/>
    <xf numFmtId="169" fontId="3" fillId="0" borderId="0" xfId="3" applyNumberFormat="1" applyFill="1"/>
    <xf numFmtId="0" fontId="4" fillId="6" borderId="3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vertical="top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vertical="top" wrapText="1"/>
    </xf>
    <xf numFmtId="0" fontId="2" fillId="7" borderId="21" xfId="3" applyFont="1" applyFill="1" applyBorder="1" applyAlignment="1">
      <alignment horizontal="center" vertical="center" wrapText="1"/>
    </xf>
    <xf numFmtId="0" fontId="2" fillId="7" borderId="22" xfId="3" applyFont="1" applyFill="1" applyBorder="1" applyAlignment="1">
      <alignment horizontal="center" vertical="center" wrapText="1"/>
    </xf>
    <xf numFmtId="0" fontId="2" fillId="7" borderId="23" xfId="3" applyFont="1" applyFill="1" applyBorder="1" applyAlignment="1">
      <alignment horizontal="center" vertical="center" wrapText="1"/>
    </xf>
    <xf numFmtId="0" fontId="4" fillId="7" borderId="24" xfId="3" applyFont="1" applyFill="1" applyBorder="1" applyAlignment="1">
      <alignment horizontal="center" vertical="center"/>
    </xf>
    <xf numFmtId="0" fontId="4" fillId="7" borderId="25" xfId="3" applyFont="1" applyFill="1" applyBorder="1" applyAlignment="1">
      <alignment horizontal="center" vertical="center"/>
    </xf>
    <xf numFmtId="0" fontId="4" fillId="7" borderId="26" xfId="3" applyFont="1" applyFill="1" applyBorder="1" applyAlignment="1">
      <alignment horizontal="center" vertical="center"/>
    </xf>
    <xf numFmtId="0" fontId="10" fillId="4" borderId="0" xfId="3" applyFont="1" applyFill="1" applyBorder="1" applyAlignment="1">
      <alignment vertical="top" wrapText="1"/>
    </xf>
    <xf numFmtId="0" fontId="7" fillId="2" borderId="0" xfId="3" applyFont="1" applyFill="1" applyBorder="1" applyAlignment="1">
      <alignment vertical="top" wrapText="1"/>
    </xf>
    <xf numFmtId="0" fontId="2" fillId="6" borderId="1" xfId="3" applyFont="1" applyFill="1" applyBorder="1" applyAlignment="1">
      <alignment horizontal="center" vertical="center" wrapText="1"/>
    </xf>
    <xf numFmtId="0" fontId="2" fillId="6" borderId="2" xfId="3" applyFont="1" applyFill="1" applyBorder="1" applyAlignment="1">
      <alignment horizontal="center" vertical="center" wrapText="1"/>
    </xf>
    <xf numFmtId="0" fontId="2" fillId="6" borderId="3" xfId="3" applyFont="1" applyFill="1" applyBorder="1" applyAlignment="1">
      <alignment horizontal="center" vertical="center" wrapText="1"/>
    </xf>
    <xf numFmtId="0" fontId="4" fillId="6" borderId="4" xfId="3" applyFont="1" applyFill="1" applyBorder="1" applyAlignment="1">
      <alignment horizontal="center" vertical="center"/>
    </xf>
    <xf numFmtId="0" fontId="4" fillId="6" borderId="5" xfId="3" applyFont="1" applyFill="1" applyBorder="1" applyAlignment="1">
      <alignment horizontal="center" vertical="center"/>
    </xf>
    <xf numFmtId="0" fontId="4" fillId="6" borderId="6" xfId="3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165" fontId="8" fillId="2" borderId="36" xfId="3" applyNumberFormat="1" applyFont="1" applyFill="1" applyBorder="1" applyAlignment="1"/>
  </cellXfs>
  <cellStyles count="5">
    <cellStyle name="Comma" xfId="1" builtinId="3"/>
    <cellStyle name="Normal" xfId="0" builtinId="0"/>
    <cellStyle name="Normal 2" xfId="3" xr:uid="{00000000-0005-0000-0000-000002000000}"/>
    <cellStyle name="Percent" xfId="2" builtinId="5"/>
    <cellStyle name="Percent 2" xfId="4" xr:uid="{00000000-0005-0000-0000-000004000000}"/>
  </cellStyles>
  <dxfs count="0"/>
  <tableStyles count="0" defaultTableStyle="TableStyleMedium2" defaultPivotStyle="PivotStyleLight16"/>
  <colors>
    <mruColors>
      <color rgb="FF92B3C4"/>
      <color rgb="FF003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  <pageSetUpPr fitToPage="1"/>
  </sheetPr>
  <dimension ref="A2:AM550"/>
  <sheetViews>
    <sheetView showGridLines="0" tabSelected="1" topLeftCell="A502" zoomScale="80" zoomScaleNormal="80" workbookViewId="0">
      <selection activeCell="Y510" sqref="Y510"/>
    </sheetView>
  </sheetViews>
  <sheetFormatPr defaultColWidth="9.6640625" defaultRowHeight="13.2" x14ac:dyDescent="0.25"/>
  <cols>
    <col min="1" max="1" width="9.109375" style="1" customWidth="1"/>
    <col min="2" max="2" width="1.6640625" style="1" customWidth="1"/>
    <col min="3" max="3" width="19.33203125" style="1" customWidth="1"/>
    <col min="4" max="4" width="9.6640625" style="1" hidden="1" customWidth="1"/>
    <col min="5" max="5" width="9.6640625" style="1" customWidth="1"/>
    <col min="6" max="6" width="9.6640625" style="1" hidden="1" customWidth="1"/>
    <col min="7" max="17" width="9.6640625" style="1" customWidth="1"/>
    <col min="18" max="18" width="1.88671875" style="1" customWidth="1"/>
    <col min="19" max="19" width="7.5546875" style="1" customWidth="1"/>
    <col min="20" max="20" width="1.88671875" style="1" customWidth="1"/>
    <col min="21" max="21" width="9.109375" style="1" customWidth="1"/>
    <col min="22" max="22" width="1.88671875" style="1" customWidth="1"/>
    <col min="23" max="32" width="9.6640625" style="1" customWidth="1"/>
    <col min="33" max="254" width="9.109375" style="1" customWidth="1"/>
    <col min="255" max="255" width="1.6640625" style="1" customWidth="1"/>
    <col min="256" max="256" width="19.6640625" style="1" customWidth="1"/>
    <col min="257" max="16384" width="9.6640625" style="1"/>
  </cols>
  <sheetData>
    <row r="2" spans="2:18" ht="22.5" customHeight="1" x14ac:dyDescent="0.25">
      <c r="B2" s="192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</row>
    <row r="3" spans="2:18" ht="15" customHeight="1" x14ac:dyDescent="0.25">
      <c r="B3" s="195" t="s">
        <v>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6"/>
    </row>
    <row r="4" spans="2:18" ht="15.6" x14ac:dyDescent="0.25">
      <c r="B4" s="112"/>
      <c r="C4" s="113"/>
      <c r="D4" s="114">
        <v>2010</v>
      </c>
      <c r="E4" s="114">
        <v>2011</v>
      </c>
      <c r="F4" s="114">
        <f>E4+1</f>
        <v>2012</v>
      </c>
      <c r="G4" s="114">
        <f t="shared" ref="G4:Q4" si="0">F4+1</f>
        <v>2013</v>
      </c>
      <c r="H4" s="114">
        <f t="shared" si="0"/>
        <v>2014</v>
      </c>
      <c r="I4" s="114">
        <f t="shared" si="0"/>
        <v>2015</v>
      </c>
      <c r="J4" s="114">
        <f t="shared" si="0"/>
        <v>2016</v>
      </c>
      <c r="K4" s="114">
        <f t="shared" si="0"/>
        <v>2017</v>
      </c>
      <c r="L4" s="114">
        <f t="shared" si="0"/>
        <v>2018</v>
      </c>
      <c r="M4" s="114">
        <f t="shared" si="0"/>
        <v>2019</v>
      </c>
      <c r="N4" s="114">
        <f t="shared" si="0"/>
        <v>2020</v>
      </c>
      <c r="O4" s="114">
        <f t="shared" si="0"/>
        <v>2021</v>
      </c>
      <c r="P4" s="114">
        <f t="shared" si="0"/>
        <v>2022</v>
      </c>
      <c r="Q4" s="114">
        <f t="shared" si="0"/>
        <v>2023</v>
      </c>
      <c r="R4" s="115"/>
    </row>
    <row r="5" spans="2:18" ht="14.25" customHeight="1" x14ac:dyDescent="0.25">
      <c r="B5" s="6" t="s">
        <v>2</v>
      </c>
      <c r="C5" s="7"/>
      <c r="D5" s="8">
        <v>2.93313616893216E-2</v>
      </c>
      <c r="E5" s="8">
        <v>4.9431238593957927E-2</v>
      </c>
      <c r="F5" s="8">
        <v>3.1153461910079727E-2</v>
      </c>
      <c r="G5" s="8">
        <v>5.5629931194167481E-2</v>
      </c>
      <c r="H5" s="8">
        <v>3.4930973531547282E-2</v>
      </c>
      <c r="I5" s="8">
        <v>4.7991986865438152E-2</v>
      </c>
      <c r="J5" s="8">
        <v>1.9191805715322641E-2</v>
      </c>
      <c r="K5" s="8">
        <v>1.9565037335522284E-2</v>
      </c>
      <c r="L5" s="8">
        <v>2.8293254630448628E-2</v>
      </c>
      <c r="M5" s="8">
        <v>2.3161431533920362E-2</v>
      </c>
      <c r="N5" s="8">
        <v>2.2314418566541372E-2</v>
      </c>
      <c r="O5" s="8">
        <v>2.224652475679334E-2</v>
      </c>
      <c r="P5" s="8">
        <v>2.1625050030536608E-2</v>
      </c>
      <c r="Q5" s="8">
        <v>2.1239811692426391E-2</v>
      </c>
      <c r="R5" s="9"/>
    </row>
    <row r="6" spans="2:18" ht="4.5" customHeight="1" x14ac:dyDescent="0.25">
      <c r="B6" s="10"/>
      <c r="C6" s="1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64"/>
      <c r="Q6" s="164"/>
      <c r="R6" s="12"/>
    </row>
    <row r="7" spans="2:18" ht="4.5" customHeight="1" x14ac:dyDescent="0.25">
      <c r="B7" s="6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9"/>
    </row>
    <row r="8" spans="2:18" ht="14.25" customHeight="1" x14ac:dyDescent="0.25">
      <c r="B8" s="6" t="s">
        <v>3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9"/>
    </row>
    <row r="9" spans="2:18" ht="14.25" customHeight="1" x14ac:dyDescent="0.25">
      <c r="B9" s="6"/>
      <c r="C9" s="7" t="s">
        <v>2</v>
      </c>
      <c r="D9" s="8">
        <v>9.0238647607028932E-2</v>
      </c>
      <c r="E9" s="8">
        <v>4.686464939251489E-2</v>
      </c>
      <c r="F9" s="8">
        <v>3.0875049957411527E-2</v>
      </c>
      <c r="G9" s="8">
        <v>5.6339224281935385E-2</v>
      </c>
      <c r="H9" s="8">
        <v>3.3793071856048185E-2</v>
      </c>
      <c r="I9" s="8">
        <v>4.8804573384218619E-2</v>
      </c>
      <c r="J9" s="8">
        <v>1.9382465949516092E-2</v>
      </c>
      <c r="K9" s="8">
        <v>2.000014729214028E-2</v>
      </c>
      <c r="L9" s="8">
        <v>2.7999670822803857E-2</v>
      </c>
      <c r="M9" s="8">
        <v>2.2576879573820152E-2</v>
      </c>
      <c r="N9" s="8">
        <v>2.1403119184803199E-2</v>
      </c>
      <c r="O9" s="8">
        <v>2.1374808341537044E-2</v>
      </c>
      <c r="P9" s="8">
        <v>2.0800259695276546E-2</v>
      </c>
      <c r="Q9" s="8">
        <v>2.048065551980871E-2</v>
      </c>
      <c r="R9" s="9"/>
    </row>
    <row r="10" spans="2:18" ht="14.25" customHeight="1" x14ac:dyDescent="0.25">
      <c r="B10" s="6"/>
      <c r="C10" s="7" t="s">
        <v>4</v>
      </c>
      <c r="D10" s="8">
        <v>0.12208836833720182</v>
      </c>
      <c r="E10" s="8">
        <v>5.7432148995838483E-2</v>
      </c>
      <c r="F10" s="8">
        <v>4.9269675466168339E-2</v>
      </c>
      <c r="G10" s="8">
        <v>6.8205172880439147E-2</v>
      </c>
      <c r="H10" s="8">
        <v>4.1052254310781633E-2</v>
      </c>
      <c r="I10" s="8">
        <v>5.3437760695619341E-2</v>
      </c>
      <c r="J10" s="8">
        <v>2.1505853030425515E-2</v>
      </c>
      <c r="K10" s="8">
        <v>2.1938174703268531E-2</v>
      </c>
      <c r="L10" s="8">
        <v>2.4851056052363374E-2</v>
      </c>
      <c r="M10" s="8">
        <v>2.3845186998725287E-2</v>
      </c>
      <c r="N10" s="8">
        <v>2.1517455260811724E-2</v>
      </c>
      <c r="O10" s="8">
        <v>2.2509985667387378E-2</v>
      </c>
      <c r="P10" s="8">
        <v>2.2549050322343556E-2</v>
      </c>
      <c r="Q10" s="8">
        <v>2.2304845703135845E-2</v>
      </c>
      <c r="R10" s="9"/>
    </row>
    <row r="11" spans="2:18" ht="4.5" customHeight="1" x14ac:dyDescent="0.25">
      <c r="B11" s="10"/>
      <c r="C11" s="1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64"/>
      <c r="Q11" s="164"/>
      <c r="R11" s="12"/>
    </row>
    <row r="12" spans="2:18" ht="4.5" customHeight="1" x14ac:dyDescent="0.25">
      <c r="B12" s="6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</row>
    <row r="13" spans="2:18" ht="14.25" customHeight="1" x14ac:dyDescent="0.25">
      <c r="B13" s="6" t="s">
        <v>5</v>
      </c>
      <c r="C13" s="1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</row>
    <row r="14" spans="2:18" ht="14.25" customHeight="1" x14ac:dyDescent="0.25">
      <c r="B14" s="6"/>
      <c r="C14" s="13" t="s">
        <v>6</v>
      </c>
      <c r="D14" s="49">
        <v>9.3710701428293852E-2</v>
      </c>
      <c r="E14" s="8">
        <v>8.789913767542723E-2</v>
      </c>
      <c r="F14" s="8">
        <v>3.5168890287491816E-2</v>
      </c>
      <c r="G14" s="8">
        <v>4.5442503202856477E-2</v>
      </c>
      <c r="H14" s="8">
        <v>5.1444765720526364E-2</v>
      </c>
      <c r="I14" s="8">
        <v>3.639730478394898E-2</v>
      </c>
      <c r="J14" s="8">
        <v>1.643873319294098E-2</v>
      </c>
      <c r="K14" s="8">
        <v>1.3263993455618461E-2</v>
      </c>
      <c r="L14" s="8">
        <v>3.2573051982667911E-2</v>
      </c>
      <c r="M14" s="8">
        <v>3.1645153302172213E-2</v>
      </c>
      <c r="N14" s="8">
        <v>3.5424035401861564E-2</v>
      </c>
      <c r="O14" s="8">
        <v>3.4616906010256798E-2</v>
      </c>
      <c r="P14" s="8">
        <v>3.3179705359461353E-2</v>
      </c>
      <c r="Q14" s="8">
        <v>3.1747555231961933E-2</v>
      </c>
      <c r="R14" s="9"/>
    </row>
    <row r="15" spans="2:18" ht="14.25" customHeight="1" x14ac:dyDescent="0.25">
      <c r="B15" s="6"/>
      <c r="C15" s="17" t="s">
        <v>7</v>
      </c>
      <c r="D15" s="8">
        <v>0.19333099462628445</v>
      </c>
      <c r="E15" s="8">
        <v>0.10276056291749347</v>
      </c>
      <c r="F15" s="8">
        <v>8.4725411883310731E-3</v>
      </c>
      <c r="G15" s="8">
        <v>6.6552694767636478E-2</v>
      </c>
      <c r="H15" s="8">
        <v>9.8703978926286684E-2</v>
      </c>
      <c r="I15" s="8">
        <v>5.7479194443467385E-2</v>
      </c>
      <c r="J15" s="8">
        <v>2.1972526895281286E-2</v>
      </c>
      <c r="K15" s="8">
        <v>4.4963309951053798E-2</v>
      </c>
      <c r="L15" s="8">
        <v>3.2217131278644562E-2</v>
      </c>
      <c r="M15" s="8">
        <v>3.4809606759273359E-2</v>
      </c>
      <c r="N15" s="8">
        <v>3.5890416053139695E-2</v>
      </c>
      <c r="O15" s="8">
        <v>3.5122388631814161E-2</v>
      </c>
      <c r="P15" s="8">
        <v>3.5519559868303796E-2</v>
      </c>
      <c r="Q15" s="8">
        <v>3.3933801450012124E-2</v>
      </c>
      <c r="R15" s="9"/>
    </row>
    <row r="16" spans="2:18" ht="14.25" customHeight="1" x14ac:dyDescent="0.25">
      <c r="B16" s="6"/>
      <c r="C16" s="17" t="s">
        <v>8</v>
      </c>
      <c r="D16" s="8">
        <v>1.814196084360109E-2</v>
      </c>
      <c r="E16" s="8">
        <v>7.4839918919335391E-2</v>
      </c>
      <c r="F16" s="8">
        <v>5.6857825826133856E-2</v>
      </c>
      <c r="G16" s="8">
        <v>3.3682790130959095E-2</v>
      </c>
      <c r="H16" s="8">
        <v>1.2736598116766418E-2</v>
      </c>
      <c r="I16" s="8">
        <v>3.0014122294450996E-2</v>
      </c>
      <c r="J16" s="8">
        <v>1.9141770110004952E-2</v>
      </c>
      <c r="K16" s="8">
        <v>-3.0009300613888512E-2</v>
      </c>
      <c r="L16" s="8">
        <v>3.1570000000000098E-2</v>
      </c>
      <c r="M16" s="8">
        <v>2.8633367266201359E-2</v>
      </c>
      <c r="N16" s="8">
        <v>3.5883852382215142E-2</v>
      </c>
      <c r="O16" s="8">
        <v>3.5622013231716876E-2</v>
      </c>
      <c r="P16" s="8">
        <v>3.2212657054674354E-2</v>
      </c>
      <c r="Q16" s="8">
        <v>3.0306269225363724E-2</v>
      </c>
      <c r="R16" s="9"/>
    </row>
    <row r="17" spans="2:20" ht="14.25" customHeight="1" x14ac:dyDescent="0.25">
      <c r="B17" s="6"/>
      <c r="C17" s="17" t="s">
        <v>9</v>
      </c>
      <c r="D17" s="8">
        <v>9.9732360097323669E-2</v>
      </c>
      <c r="E17" s="8">
        <v>8.8150917793166528E-2</v>
      </c>
      <c r="F17" s="8">
        <v>4.574720433751267E-2</v>
      </c>
      <c r="G17" s="8">
        <v>1.5785817922513434E-2</v>
      </c>
      <c r="H17" s="8">
        <v>3.6805880353926401E-2</v>
      </c>
      <c r="I17" s="8">
        <v>-2.8068038877542167E-2</v>
      </c>
      <c r="J17" s="8">
        <v>-2.3814200927245732E-2</v>
      </c>
      <c r="K17" s="8">
        <v>7.4999999999999956E-2</v>
      </c>
      <c r="L17" s="8">
        <v>3.9000000000000146E-2</v>
      </c>
      <c r="M17" s="8">
        <v>3.0000000000000027E-2</v>
      </c>
      <c r="N17" s="8">
        <v>3.0999999999999917E-2</v>
      </c>
      <c r="O17" s="8">
        <v>2.745090942071271E-2</v>
      </c>
      <c r="P17" s="8">
        <v>2.6000000000000023E-2</v>
      </c>
      <c r="Q17" s="8">
        <v>2.749027106591484E-2</v>
      </c>
      <c r="R17" s="9"/>
    </row>
    <row r="18" spans="2:20" ht="4.5" hidden="1" customHeight="1" x14ac:dyDescent="0.25">
      <c r="B18" s="6"/>
      <c r="C18" s="13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9"/>
    </row>
    <row r="19" spans="2:20" ht="14.25" hidden="1" customHeight="1" x14ac:dyDescent="0.25">
      <c r="B19" s="6"/>
      <c r="C19" s="13" t="s">
        <v>10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9"/>
    </row>
    <row r="20" spans="2:20" ht="14.25" hidden="1" customHeight="1" x14ac:dyDescent="0.25">
      <c r="B20" s="6"/>
      <c r="C20" s="7" t="s">
        <v>11</v>
      </c>
      <c r="D20" s="8">
        <f t="shared" ref="D20:H20" si="1">D93</f>
        <v>0.11082501013041002</v>
      </c>
      <c r="E20" s="8">
        <f t="shared" si="1"/>
        <v>8.7578961598282268E-2</v>
      </c>
      <c r="F20" s="8">
        <v>9.0999999999999998E-2</v>
      </c>
      <c r="G20" s="8">
        <f t="shared" si="1"/>
        <v>4.4554970894068679E-2</v>
      </c>
      <c r="H20" s="8">
        <f t="shared" si="1"/>
        <v>5.0197368650715335E-2</v>
      </c>
      <c r="I20" s="8">
        <f>I93</f>
        <v>3.5009108116368814E-2</v>
      </c>
      <c r="J20" s="8">
        <f>J93</f>
        <v>1.7802022511994142E-2</v>
      </c>
      <c r="K20" s="8">
        <f>K93</f>
        <v>2.7037693110132821E-2</v>
      </c>
      <c r="L20" s="8">
        <f>L93</f>
        <v>3.3968420971833835E-2</v>
      </c>
      <c r="M20" s="8">
        <f>M93</f>
        <v>3.303738697734393E-2</v>
      </c>
      <c r="N20" s="8"/>
      <c r="O20" s="8"/>
      <c r="P20" s="8"/>
      <c r="Q20" s="8"/>
      <c r="R20" s="9"/>
    </row>
    <row r="21" spans="2:20" ht="14.25" hidden="1" customHeight="1" x14ac:dyDescent="0.25">
      <c r="B21" s="6"/>
      <c r="C21" s="17" t="s">
        <v>7</v>
      </c>
      <c r="D21" s="8">
        <v>0</v>
      </c>
      <c r="E21" s="8">
        <v>2.5391939579189504</v>
      </c>
      <c r="F21" s="8">
        <v>0.105</v>
      </c>
      <c r="G21" s="8">
        <v>3.2756595244923137</v>
      </c>
      <c r="H21" s="8">
        <v>3</v>
      </c>
      <c r="I21" s="8" t="s">
        <v>26</v>
      </c>
      <c r="J21" s="8">
        <v>3.2756595244923137</v>
      </c>
      <c r="K21" s="8">
        <v>5</v>
      </c>
      <c r="L21" s="8" t="s">
        <v>25</v>
      </c>
      <c r="M21" s="8">
        <v>3.1934989445314921</v>
      </c>
      <c r="N21" s="8"/>
      <c r="O21" s="8"/>
      <c r="P21" s="8"/>
      <c r="Q21" s="8"/>
      <c r="R21" s="9"/>
    </row>
    <row r="22" spans="2:20" ht="14.25" hidden="1" customHeight="1" x14ac:dyDescent="0.25">
      <c r="B22" s="6"/>
      <c r="C22" s="17" t="s">
        <v>8</v>
      </c>
      <c r="D22" s="8">
        <f t="shared" ref="D22:H22" si="2">D184</f>
        <v>6.0229199334946193E-2</v>
      </c>
      <c r="E22" s="8">
        <f t="shared" si="2"/>
        <v>7.4839918919335391E-2</v>
      </c>
      <c r="F22" s="8">
        <v>8.5000000000000006E-2</v>
      </c>
      <c r="G22" s="8">
        <f t="shared" si="2"/>
        <v>3.3682790130959095E-2</v>
      </c>
      <c r="H22" s="8">
        <f t="shared" si="2"/>
        <v>1.2736598116766418E-2</v>
      </c>
      <c r="I22" s="8">
        <f>I184</f>
        <v>3.0014122294450996E-2</v>
      </c>
      <c r="J22" s="8">
        <f>J184</f>
        <v>1.9141770110004952E-2</v>
      </c>
      <c r="K22" s="8">
        <f>K184</f>
        <v>-3.0009300613888512E-2</v>
      </c>
      <c r="L22" s="8">
        <f>L184</f>
        <v>3.1570000000000098E-2</v>
      </c>
      <c r="M22" s="8">
        <f>M184</f>
        <v>2.8633367266201359E-2</v>
      </c>
      <c r="N22" s="8"/>
      <c r="O22" s="8"/>
      <c r="P22" s="8"/>
      <c r="Q22" s="8"/>
      <c r="R22" s="9"/>
    </row>
    <row r="23" spans="2:20" ht="14.25" hidden="1" customHeight="1" x14ac:dyDescent="0.25">
      <c r="B23" s="6"/>
      <c r="C23" s="17" t="s">
        <v>9</v>
      </c>
      <c r="D23" s="8">
        <f t="shared" ref="D23:H23" si="3">D183</f>
        <v>1.814196084360109E-2</v>
      </c>
      <c r="E23" s="8">
        <f t="shared" si="3"/>
        <v>8.8150917793166528E-2</v>
      </c>
      <c r="F23" s="8">
        <f t="shared" si="3"/>
        <v>4.574720433751267E-2</v>
      </c>
      <c r="G23" s="8">
        <f t="shared" si="3"/>
        <v>1.5785817922513434E-2</v>
      </c>
      <c r="H23" s="8">
        <f t="shared" si="3"/>
        <v>3.6805880353926401E-2</v>
      </c>
      <c r="I23" s="8">
        <f>I183</f>
        <v>-2.8068038877542167E-2</v>
      </c>
      <c r="J23" s="8">
        <f>J183</f>
        <v>-2.3814200927245621E-2</v>
      </c>
      <c r="K23" s="8">
        <f>K183</f>
        <v>7.4999999999999956E-2</v>
      </c>
      <c r="L23" s="8">
        <f>L183</f>
        <v>3.9000000000000146E-2</v>
      </c>
      <c r="M23" s="8">
        <f>M183</f>
        <v>3.0000000000000027E-2</v>
      </c>
      <c r="N23" s="8"/>
      <c r="O23" s="8"/>
      <c r="P23" s="8"/>
      <c r="Q23" s="8"/>
      <c r="R23" s="9"/>
    </row>
    <row r="24" spans="2:20" ht="4.5" customHeight="1" x14ac:dyDescent="0.25">
      <c r="B24" s="10"/>
      <c r="C24" s="1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64"/>
      <c r="Q24" s="164"/>
      <c r="R24" s="12"/>
    </row>
    <row r="25" spans="2:20" ht="4.5" customHeight="1" x14ac:dyDescent="0.25">
      <c r="B25" s="6"/>
      <c r="C25" s="1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</row>
    <row r="26" spans="2:20" ht="27" customHeight="1" x14ac:dyDescent="0.25">
      <c r="B26" s="6"/>
      <c r="C26" s="183" t="s">
        <v>71</v>
      </c>
      <c r="D26" s="18">
        <v>100.4</v>
      </c>
      <c r="E26" s="168">
        <v>105.32938590593798</v>
      </c>
      <c r="F26" s="168">
        <v>108.9155839183813</v>
      </c>
      <c r="G26" s="168">
        <v>111.69228831315145</v>
      </c>
      <c r="H26" s="168">
        <v>117.38515854240846</v>
      </c>
      <c r="I26" s="168">
        <v>121.94482588487375</v>
      </c>
      <c r="J26" s="168">
        <v>126.40220434740917</v>
      </c>
      <c r="K26" s="168">
        <v>133.32070561647765</v>
      </c>
      <c r="L26" s="168">
        <v>140.55615924837858</v>
      </c>
      <c r="M26" s="168">
        <v>146.34726647969171</v>
      </c>
      <c r="N26" s="168">
        <v>152.61182567031506</v>
      </c>
      <c r="O26" s="168">
        <v>158.74878807506661</v>
      </c>
      <c r="P26" s="168">
        <v>165.10118310813729</v>
      </c>
      <c r="Q26" s="168">
        <v>171.64110010491146</v>
      </c>
      <c r="R26" s="19"/>
      <c r="T26" s="20"/>
    </row>
    <row r="27" spans="2:20" ht="11.25" customHeight="1" x14ac:dyDescent="0.25">
      <c r="B27" s="6"/>
      <c r="C27" s="18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T27" s="21"/>
    </row>
    <row r="28" spans="2:20" ht="14.25" customHeight="1" x14ac:dyDescent="0.25">
      <c r="B28" s="6"/>
      <c r="C28" s="22" t="s">
        <v>11</v>
      </c>
      <c r="D28" s="23">
        <v>8.8937093275488266E-2</v>
      </c>
      <c r="E28" s="23">
        <v>6.7088662489337647E-2</v>
      </c>
      <c r="F28" s="23">
        <v>3.4047459610615061E-2</v>
      </c>
      <c r="G28" s="23">
        <v>2.549409638983291E-2</v>
      </c>
      <c r="H28" s="23">
        <v>5.0969232659070718E-2</v>
      </c>
      <c r="I28" s="23">
        <v>3.8843644282492429E-2</v>
      </c>
      <c r="J28" s="23">
        <v>3.6552419753697052E-2</v>
      </c>
      <c r="K28" s="23">
        <v>5.473402386285442E-2</v>
      </c>
      <c r="L28" s="23">
        <v>5.4271042134408365E-2</v>
      </c>
      <c r="M28" s="23">
        <v>4.1201376462482786E-2</v>
      </c>
      <c r="N28" s="23">
        <v>4.2806123690001918E-2</v>
      </c>
      <c r="O28" s="23">
        <v>4.0212888993341522E-2</v>
      </c>
      <c r="P28" s="23">
        <v>4.0015392306912423E-2</v>
      </c>
      <c r="Q28" s="23">
        <v>3.9611569545753511E-2</v>
      </c>
      <c r="R28" s="19"/>
    </row>
    <row r="29" spans="2:20" ht="14.25" customHeight="1" x14ac:dyDescent="0.25">
      <c r="B29" s="6"/>
      <c r="C29" s="24" t="s">
        <v>3</v>
      </c>
      <c r="D29" s="25">
        <v>83.4</v>
      </c>
      <c r="E29" s="25">
        <v>86.23613758861346</v>
      </c>
      <c r="F29" s="25">
        <v>88.518822504252626</v>
      </c>
      <c r="G29" s="25">
        <v>89.25062061246841</v>
      </c>
      <c r="H29" s="25">
        <v>93.368814835277448</v>
      </c>
      <c r="I29" s="25">
        <v>96.682098358638029</v>
      </c>
      <c r="J29" s="25">
        <v>100.48264590540917</v>
      </c>
      <c r="K29" s="25">
        <v>106.18292792747766</v>
      </c>
      <c r="L29" s="25">
        <v>112.25145711875157</v>
      </c>
      <c r="M29" s="25">
        <v>116.85376686062038</v>
      </c>
      <c r="N29" s="25">
        <v>121.76162506876643</v>
      </c>
      <c r="O29" s="25">
        <v>126.51032844644831</v>
      </c>
      <c r="P29" s="25">
        <v>131.44423125585979</v>
      </c>
      <c r="Q29" s="25">
        <v>136.57055627483831</v>
      </c>
      <c r="R29" s="19"/>
      <c r="T29" s="26"/>
    </row>
    <row r="30" spans="2:20" ht="14.25" customHeight="1" x14ac:dyDescent="0.25">
      <c r="B30" s="6"/>
      <c r="C30" s="27" t="s">
        <v>11</v>
      </c>
      <c r="D30" s="28">
        <v>8.8772845953002832E-2</v>
      </c>
      <c r="E30" s="28">
        <v>5.5510164164850551E-2</v>
      </c>
      <c r="F30" s="28">
        <v>2.6470166446097565E-2</v>
      </c>
      <c r="G30" s="28">
        <v>8.2671468904891299E-3</v>
      </c>
      <c r="H30" s="28">
        <v>4.6141911334045327E-2</v>
      </c>
      <c r="I30" s="28">
        <v>3.5485976010361853E-2</v>
      </c>
      <c r="J30" s="28">
        <v>3.9309733769670396E-2</v>
      </c>
      <c r="K30" s="28">
        <v>5.6729019928819735E-2</v>
      </c>
      <c r="L30" s="28">
        <v>5.7151646782792387E-2</v>
      </c>
      <c r="M30" s="28">
        <v>4.0999999999999925E-2</v>
      </c>
      <c r="N30" s="28">
        <v>4.2000000000000037E-2</v>
      </c>
      <c r="O30" s="28">
        <v>3.8999999999999924E-2</v>
      </c>
      <c r="P30" s="28">
        <v>3.8999999999999924E-2</v>
      </c>
      <c r="Q30" s="28">
        <v>3.8999999999999924E-2</v>
      </c>
      <c r="R30" s="19"/>
      <c r="T30" s="26"/>
    </row>
    <row r="31" spans="2:20" ht="14.25" customHeight="1" x14ac:dyDescent="0.25">
      <c r="B31" s="6"/>
      <c r="C31" s="24" t="s">
        <v>5</v>
      </c>
      <c r="D31" s="25">
        <v>17</v>
      </c>
      <c r="E31" s="25">
        <v>19.09324831732452</v>
      </c>
      <c r="F31" s="25">
        <v>20.396761414128672</v>
      </c>
      <c r="G31" s="25">
        <v>22.441667700683041</v>
      </c>
      <c r="H31" s="25">
        <v>24.016343707131014</v>
      </c>
      <c r="I31" s="25">
        <v>25.262727526235725</v>
      </c>
      <c r="J31" s="25">
        <v>25.919558442</v>
      </c>
      <c r="K31" s="25">
        <v>27.137777689</v>
      </c>
      <c r="L31" s="25">
        <v>28.304702129627</v>
      </c>
      <c r="M31" s="25">
        <v>29.493499619071336</v>
      </c>
      <c r="N31" s="25">
        <v>30.850200601548618</v>
      </c>
      <c r="O31" s="25">
        <v>32.238459628618308</v>
      </c>
      <c r="P31" s="25">
        <v>33.656951852277508</v>
      </c>
      <c r="Q31" s="25">
        <v>35.070543830073163</v>
      </c>
      <c r="R31" s="19"/>
      <c r="T31" s="20"/>
    </row>
    <row r="32" spans="2:20" ht="14.25" customHeight="1" x14ac:dyDescent="0.25">
      <c r="B32" s="6"/>
      <c r="C32" s="27" t="s">
        <v>11</v>
      </c>
      <c r="D32" s="28">
        <v>8.9743589743589869E-2</v>
      </c>
      <c r="E32" s="28">
        <v>0.12271343030466308</v>
      </c>
      <c r="F32" s="28">
        <v>6.8270892157275886E-2</v>
      </c>
      <c r="G32" s="28">
        <v>0.10025642037161253</v>
      </c>
      <c r="H32" s="28">
        <v>7.0167512835957568E-2</v>
      </c>
      <c r="I32" s="28">
        <v>5.1897317689312938E-2</v>
      </c>
      <c r="J32" s="28">
        <v>2.6000000003251644E-2</v>
      </c>
      <c r="K32" s="28">
        <v>4.70000000087194E-2</v>
      </c>
      <c r="L32" s="28">
        <v>4.2999999999999927E-2</v>
      </c>
      <c r="M32" s="28">
        <v>4.2000000000000037E-2</v>
      </c>
      <c r="N32" s="28">
        <v>4.6000000000000041E-2</v>
      </c>
      <c r="O32" s="28">
        <v>4.5000000000000151E-2</v>
      </c>
      <c r="P32" s="28">
        <v>4.3999999999999817E-2</v>
      </c>
      <c r="Q32" s="28">
        <v>4.2000000000000037E-2</v>
      </c>
      <c r="R32" s="19"/>
    </row>
    <row r="33" spans="2:34" ht="4.5" customHeight="1" x14ac:dyDescent="0.25"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</row>
    <row r="34" spans="2:34" ht="3.75" customHeight="1" x14ac:dyDescent="0.25">
      <c r="B34" s="22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5" spans="2:34" ht="13.5" customHeight="1" x14ac:dyDescent="0.25">
      <c r="B35" s="197" t="s">
        <v>12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</row>
    <row r="36" spans="2:34" x14ac:dyDescent="0.25"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2:34" x14ac:dyDescent="0.25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2:34" ht="22.5" customHeight="1" x14ac:dyDescent="0.25">
      <c r="B38" s="192" t="s">
        <v>13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4"/>
    </row>
    <row r="39" spans="2:34" ht="15" customHeight="1" x14ac:dyDescent="0.25">
      <c r="B39" s="195" t="s">
        <v>14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6"/>
    </row>
    <row r="40" spans="2:34" ht="15.6" x14ac:dyDescent="0.25">
      <c r="B40" s="112"/>
      <c r="C40" s="113"/>
      <c r="D40" s="114">
        <v>2010</v>
      </c>
      <c r="E40" s="114">
        <f>E4</f>
        <v>2011</v>
      </c>
      <c r="F40" s="114">
        <f t="shared" ref="F40:O40" si="4">F4</f>
        <v>2012</v>
      </c>
      <c r="G40" s="114">
        <f t="shared" si="4"/>
        <v>2013</v>
      </c>
      <c r="H40" s="114">
        <f t="shared" si="4"/>
        <v>2014</v>
      </c>
      <c r="I40" s="114">
        <f t="shared" si="4"/>
        <v>2015</v>
      </c>
      <c r="J40" s="114">
        <f t="shared" si="4"/>
        <v>2016</v>
      </c>
      <c r="K40" s="114">
        <f t="shared" si="4"/>
        <v>2017</v>
      </c>
      <c r="L40" s="114">
        <f t="shared" si="4"/>
        <v>2018</v>
      </c>
      <c r="M40" s="114">
        <f t="shared" si="4"/>
        <v>2019</v>
      </c>
      <c r="N40" s="114">
        <f t="shared" si="4"/>
        <v>2020</v>
      </c>
      <c r="O40" s="114">
        <f t="shared" si="4"/>
        <v>2021</v>
      </c>
      <c r="P40" s="114">
        <f t="shared" ref="P40:Q40" si="5">P4</f>
        <v>2022</v>
      </c>
      <c r="Q40" s="114">
        <f t="shared" si="5"/>
        <v>2023</v>
      </c>
      <c r="R40" s="115"/>
      <c r="U40" s="129">
        <v>1000</v>
      </c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</row>
    <row r="41" spans="2:34" ht="18" customHeight="1" x14ac:dyDescent="0.25">
      <c r="B41" s="36" t="s">
        <v>6</v>
      </c>
      <c r="C41" s="37"/>
      <c r="D41" s="38">
        <v>212.57175303553606</v>
      </c>
      <c r="E41" s="38">
        <v>223.07943807817153</v>
      </c>
      <c r="F41" s="38">
        <v>230.02913485526182</v>
      </c>
      <c r="G41" s="38">
        <v>242.82563979991392</v>
      </c>
      <c r="H41" s="38">
        <v>251.30777579654574</v>
      </c>
      <c r="I41" s="38">
        <v>263.36853527175606</v>
      </c>
      <c r="J41" s="38">
        <v>268.42305303222071</v>
      </c>
      <c r="K41" s="38">
        <v>273.67476008651096</v>
      </c>
      <c r="L41" s="38">
        <v>281.41790975956553</v>
      </c>
      <c r="M41" s="38">
        <v>287.93595140888067</v>
      </c>
      <c r="N41" s="38">
        <v>294.36107474897375</v>
      </c>
      <c r="O41" s="38">
        <v>300.90958568581306</v>
      </c>
      <c r="P41" s="38">
        <v>307.41677053093679</v>
      </c>
      <c r="Q41" s="38">
        <v>313.94624484810777</v>
      </c>
      <c r="R41" s="39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</row>
    <row r="42" spans="2:34" ht="14.25" customHeight="1" x14ac:dyDescent="0.25">
      <c r="B42" s="6"/>
      <c r="C42" s="13" t="s">
        <v>15</v>
      </c>
      <c r="D42" s="16">
        <v>47.396180076718856</v>
      </c>
      <c r="E42" s="16">
        <v>48.124372459052069</v>
      </c>
      <c r="F42" s="16">
        <v>46.595328171620665</v>
      </c>
      <c r="G42" s="16">
        <v>47.139758362361732</v>
      </c>
      <c r="H42" s="16">
        <v>47.483910732217211</v>
      </c>
      <c r="I42" s="16">
        <v>48.874221735704936</v>
      </c>
      <c r="J42" s="16">
        <v>49.361920412265313</v>
      </c>
      <c r="K42" s="16">
        <v>49.743274923897637</v>
      </c>
      <c r="L42" s="16">
        <v>51.802960101545239</v>
      </c>
      <c r="M42" s="16">
        <v>52.722227491902174</v>
      </c>
      <c r="N42" s="16">
        <v>53.875600231313058</v>
      </c>
      <c r="O42" s="16">
        <v>54.834495605963077</v>
      </c>
      <c r="P42" s="16">
        <v>55.634567521998434</v>
      </c>
      <c r="Q42" s="16">
        <v>56.445496143330509</v>
      </c>
      <c r="R42" s="9"/>
      <c r="X42" s="127"/>
      <c r="Y42" s="127"/>
      <c r="Z42" s="127"/>
      <c r="AA42" s="127"/>
      <c r="AB42" s="127"/>
      <c r="AC42" s="127"/>
      <c r="AD42" s="127"/>
      <c r="AE42" s="127"/>
      <c r="AF42" s="127"/>
      <c r="AG42" s="128"/>
      <c r="AH42" s="127"/>
    </row>
    <row r="43" spans="2:34" ht="14.25" customHeight="1" x14ac:dyDescent="0.25">
      <c r="B43" s="6"/>
      <c r="C43" s="13" t="s">
        <v>10</v>
      </c>
      <c r="D43" s="16">
        <v>165.17557295881721</v>
      </c>
      <c r="E43" s="16">
        <v>174.95506561911947</v>
      </c>
      <c r="F43" s="16">
        <v>183.43380668364114</v>
      </c>
      <c r="G43" s="16">
        <v>195.68588143755218</v>
      </c>
      <c r="H43" s="16">
        <v>203.82386506432852</v>
      </c>
      <c r="I43" s="16">
        <v>214.49431353605112</v>
      </c>
      <c r="J43" s="16">
        <v>219.0611326199554</v>
      </c>
      <c r="K43" s="16">
        <v>223.93148516261334</v>
      </c>
      <c r="L43" s="16">
        <v>229.61494965802027</v>
      </c>
      <c r="M43" s="16">
        <v>235.21372391697852</v>
      </c>
      <c r="N43" s="16">
        <v>240.48547451766069</v>
      </c>
      <c r="O43" s="16">
        <v>246.07509007984999</v>
      </c>
      <c r="P43" s="16">
        <v>251.78220300893835</v>
      </c>
      <c r="Q43" s="16">
        <v>257.50074870477727</v>
      </c>
      <c r="R43" s="9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</row>
    <row r="44" spans="2:34" ht="4.5" customHeight="1" x14ac:dyDescent="0.25">
      <c r="B44" s="10"/>
      <c r="C44" s="1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64"/>
      <c r="Q44" s="164"/>
      <c r="R44" s="12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</row>
    <row r="45" spans="2:34" ht="4.5" customHeight="1" x14ac:dyDescent="0.25">
      <c r="B45" s="6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</row>
    <row r="46" spans="2:34" ht="14.25" customHeight="1" x14ac:dyDescent="0.25">
      <c r="B46" s="6" t="s">
        <v>3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</row>
    <row r="47" spans="2:34" ht="14.25" customHeight="1" x14ac:dyDescent="0.25">
      <c r="B47" s="6"/>
      <c r="C47" s="13" t="s">
        <v>6</v>
      </c>
      <c r="D47" s="16">
        <v>199.27600137144114</v>
      </c>
      <c r="E47" s="16">
        <v>208.61500130805604</v>
      </c>
      <c r="F47" s="16">
        <v>215.05599989530774</v>
      </c>
      <c r="G47" s="16">
        <v>227.17208810658536</v>
      </c>
      <c r="H47" s="16">
        <v>234.8489308036597</v>
      </c>
      <c r="I47" s="16">
        <v>246.31063268127218</v>
      </c>
      <c r="J47" s="16">
        <v>251.08474013222073</v>
      </c>
      <c r="K47" s="16">
        <v>256.1064719176739</v>
      </c>
      <c r="L47" s="16">
        <v>263.27736882695842</v>
      </c>
      <c r="M47" s="16">
        <v>269.22135027747692</v>
      </c>
      <c r="N47" s="16">
        <v>274.98352692455938</v>
      </c>
      <c r="O47" s="16">
        <v>280.86124710965174</v>
      </c>
      <c r="P47" s="16">
        <v>286.70323398787173</v>
      </c>
      <c r="Q47" s="16">
        <v>292.57510415959246</v>
      </c>
      <c r="R47" s="9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</row>
    <row r="48" spans="2:34" ht="14.25" customHeight="1" x14ac:dyDescent="0.25">
      <c r="B48" s="40"/>
      <c r="C48" s="13" t="s">
        <v>15</v>
      </c>
      <c r="D48" s="16">
        <v>43.823</v>
      </c>
      <c r="E48" s="16">
        <v>44.234000000000002</v>
      </c>
      <c r="F48" s="16">
        <v>42.576000000000001</v>
      </c>
      <c r="G48" s="16">
        <v>42.928060000000002</v>
      </c>
      <c r="H48" s="16">
        <v>43.041269999999997</v>
      </c>
      <c r="I48" s="16">
        <v>44.2532</v>
      </c>
      <c r="J48" s="16">
        <v>44.681890000000003</v>
      </c>
      <c r="K48" s="16">
        <v>45.175519999999999</v>
      </c>
      <c r="L48" s="16">
        <v>47.104559999999999</v>
      </c>
      <c r="M48" s="16">
        <v>47.893860400000001</v>
      </c>
      <c r="N48" s="16">
        <v>48.893632685656137</v>
      </c>
      <c r="O48" s="16">
        <v>49.682072591889614</v>
      </c>
      <c r="P48" s="16">
        <v>50.311188630430706</v>
      </c>
      <c r="Q48" s="16">
        <v>50.910370705005043</v>
      </c>
      <c r="R48" s="41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</row>
    <row r="49" spans="2:34" ht="14.25" customHeight="1" x14ac:dyDescent="0.25">
      <c r="B49" s="6"/>
      <c r="C49" s="13" t="s">
        <v>10</v>
      </c>
      <c r="D49" s="16">
        <v>155.45300137144113</v>
      </c>
      <c r="E49" s="16">
        <v>164.38100130805603</v>
      </c>
      <c r="F49" s="16">
        <v>172.47999989530774</v>
      </c>
      <c r="G49" s="16">
        <v>184.24402810658535</v>
      </c>
      <c r="H49" s="16">
        <v>191.8076608036597</v>
      </c>
      <c r="I49" s="16">
        <v>202.05743268127219</v>
      </c>
      <c r="J49" s="16">
        <v>206.40285013222072</v>
      </c>
      <c r="K49" s="16">
        <v>210.93095191767392</v>
      </c>
      <c r="L49" s="16">
        <v>216.1728088269584</v>
      </c>
      <c r="M49" s="16">
        <v>221.32748987747692</v>
      </c>
      <c r="N49" s="16">
        <v>226.08989423890327</v>
      </c>
      <c r="O49" s="16">
        <v>231.17917451776211</v>
      </c>
      <c r="P49" s="16">
        <v>236.39204535744099</v>
      </c>
      <c r="Q49" s="16">
        <v>241.66473345458741</v>
      </c>
      <c r="R49" s="9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</row>
    <row r="50" spans="2:34" ht="4.5" customHeight="1" x14ac:dyDescent="0.25">
      <c r="B50" s="42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9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</row>
    <row r="51" spans="2:34" ht="14.25" customHeight="1" x14ac:dyDescent="0.25">
      <c r="B51" s="42"/>
      <c r="C51" s="13" t="s">
        <v>16</v>
      </c>
      <c r="D51" s="18">
        <v>104.12634161069948</v>
      </c>
      <c r="E51" s="18">
        <v>109.56200130805604</v>
      </c>
      <c r="F51" s="18">
        <v>113.25799989530773</v>
      </c>
      <c r="G51" s="18">
        <v>120.11860763001491</v>
      </c>
      <c r="H51" s="18">
        <v>124.38664062064865</v>
      </c>
      <c r="I51" s="18">
        <v>131.154241099334</v>
      </c>
      <c r="J51" s="18">
        <v>133.27975154389799</v>
      </c>
      <c r="K51" s="18">
        <v>136.88782346629131</v>
      </c>
      <c r="L51" s="18">
        <v>141.13786348851693</v>
      </c>
      <c r="M51" s="18">
        <v>144.79408827770391</v>
      </c>
      <c r="N51" s="18">
        <v>148.14887292520473</v>
      </c>
      <c r="O51" s="18">
        <v>151.48126999935488</v>
      </c>
      <c r="P51" s="18">
        <v>154.47211915320813</v>
      </c>
      <c r="Q51" s="18">
        <v>157.69448350281243</v>
      </c>
      <c r="R51" s="9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</row>
    <row r="52" spans="2:34" ht="14.25" customHeight="1" x14ac:dyDescent="0.25">
      <c r="B52" s="42"/>
      <c r="C52" s="13" t="s">
        <v>17</v>
      </c>
      <c r="D52" s="18">
        <v>95.149659760741656</v>
      </c>
      <c r="E52" s="18">
        <v>99.052999999999997</v>
      </c>
      <c r="F52" s="18">
        <v>101.798</v>
      </c>
      <c r="G52" s="18">
        <v>107.05348047657046</v>
      </c>
      <c r="H52" s="18">
        <v>110.46229018301105</v>
      </c>
      <c r="I52" s="18">
        <v>115.15639158193817</v>
      </c>
      <c r="J52" s="18">
        <v>117.80498858832273</v>
      </c>
      <c r="K52" s="18">
        <v>119.21864845138261</v>
      </c>
      <c r="L52" s="18">
        <v>122.13950533844148</v>
      </c>
      <c r="M52" s="18">
        <v>124.42726199977301</v>
      </c>
      <c r="N52" s="18">
        <v>126.83465399935467</v>
      </c>
      <c r="O52" s="18">
        <v>129.37997711029686</v>
      </c>
      <c r="P52" s="18">
        <v>132.2311148346636</v>
      </c>
      <c r="Q52" s="18">
        <v>134.88062065678002</v>
      </c>
      <c r="R52" s="9"/>
      <c r="X52" s="127"/>
      <c r="Y52" s="127"/>
      <c r="Z52" s="127"/>
      <c r="AA52" s="127"/>
      <c r="AB52" s="127"/>
      <c r="AC52" s="127"/>
      <c r="AD52" s="127"/>
      <c r="AE52" s="127"/>
      <c r="AF52" s="128"/>
      <c r="AG52" s="127"/>
      <c r="AH52" s="127"/>
    </row>
    <row r="53" spans="2:34" ht="4.5" customHeight="1" x14ac:dyDescent="0.25">
      <c r="B53" s="10"/>
      <c r="C53" s="1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64"/>
      <c r="Q53" s="164"/>
      <c r="R53" s="12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</row>
    <row r="54" spans="2:34" ht="4.5" customHeight="1" x14ac:dyDescent="0.25">
      <c r="B54" s="6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</row>
    <row r="55" spans="2:34" ht="14.25" customHeight="1" x14ac:dyDescent="0.25">
      <c r="B55" s="6" t="s">
        <v>5</v>
      </c>
      <c r="C55" s="13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9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</row>
    <row r="56" spans="2:34" ht="14.25" customHeight="1" x14ac:dyDescent="0.25">
      <c r="B56" s="6"/>
      <c r="C56" s="13" t="s">
        <v>6</v>
      </c>
      <c r="D56" s="16">
        <v>13.295751664094936</v>
      </c>
      <c r="E56" s="16">
        <v>14.464436770115507</v>
      </c>
      <c r="F56" s="16">
        <v>14.973134959954061</v>
      </c>
      <c r="G56" s="16">
        <v>15.653551693328577</v>
      </c>
      <c r="H56" s="16">
        <v>16.458844992886014</v>
      </c>
      <c r="I56" s="16">
        <v>17.057902590483859</v>
      </c>
      <c r="J56" s="16">
        <v>17.338312900000002</v>
      </c>
      <c r="K56" s="16">
        <v>17.568288168837068</v>
      </c>
      <c r="L56" s="16">
        <v>18.140540932607088</v>
      </c>
      <c r="M56" s="16">
        <v>18.714601131403771</v>
      </c>
      <c r="N56" s="16">
        <v>19.377547824414336</v>
      </c>
      <c r="O56" s="16">
        <v>20.048338576161342</v>
      </c>
      <c r="P56" s="16">
        <v>20.713536543065096</v>
      </c>
      <c r="Q56" s="16">
        <v>21.371140688515318</v>
      </c>
      <c r="R56" s="9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</row>
    <row r="57" spans="2:34" ht="14.25" customHeight="1" x14ac:dyDescent="0.25">
      <c r="B57" s="6"/>
      <c r="C57" s="17" t="s">
        <v>7</v>
      </c>
      <c r="D57" s="16">
        <v>5.5723218409790549</v>
      </c>
      <c r="E57" s="16">
        <v>6.144936770115506</v>
      </c>
      <c r="F57" s="16">
        <v>6.1970000000000001</v>
      </c>
      <c r="G57" s="16">
        <v>6.6094270494750429</v>
      </c>
      <c r="H57" s="16">
        <v>7.2618037976812566</v>
      </c>
      <c r="I57" s="16">
        <v>7.6792064301784873</v>
      </c>
      <c r="J57" s="16">
        <v>7.8479380000000019</v>
      </c>
      <c r="K57" s="16">
        <v>8.2008072687706548</v>
      </c>
      <c r="L57" s="16">
        <v>8.4650137531395018</v>
      </c>
      <c r="M57" s="16">
        <v>8.759677553098129</v>
      </c>
      <c r="N57" s="16">
        <v>9.0740660249701701</v>
      </c>
      <c r="O57" s="16">
        <v>9.3927688983699138</v>
      </c>
      <c r="P57" s="16">
        <v>9.7263959155847068</v>
      </c>
      <c r="Q57" s="16">
        <v>10.056449503408368</v>
      </c>
      <c r="R57" s="9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</row>
    <row r="58" spans="2:34" ht="14.25" customHeight="1" x14ac:dyDescent="0.25">
      <c r="B58" s="6"/>
      <c r="C58" s="17" t="s">
        <v>8</v>
      </c>
      <c r="D58" s="16">
        <v>6.3674598231158814</v>
      </c>
      <c r="E58" s="16">
        <v>6.8440000000000003</v>
      </c>
      <c r="F58" s="16">
        <v>7.2331349599540609</v>
      </c>
      <c r="G58" s="16">
        <v>7.4767671267990963</v>
      </c>
      <c r="H58" s="16">
        <v>7.5719957049057864</v>
      </c>
      <c r="I58" s="16">
        <v>7.799262510005887</v>
      </c>
      <c r="J58" s="16">
        <v>7.9485541999999993</v>
      </c>
      <c r="K58" s="16">
        <v>7.7100236475664135</v>
      </c>
      <c r="L58" s="16">
        <v>7.9534290941200858</v>
      </c>
      <c r="M58" s="16">
        <v>8.1811625503977172</v>
      </c>
      <c r="N58" s="16">
        <v>8.4747341796710955</v>
      </c>
      <c r="O58" s="16">
        <v>8.7766212727546229</v>
      </c>
      <c r="P58" s="16">
        <v>9.0593395639126264</v>
      </c>
      <c r="Q58" s="16">
        <v>9.3338943477405518</v>
      </c>
      <c r="R58" s="9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</row>
    <row r="59" spans="2:34" ht="14.25" customHeight="1" x14ac:dyDescent="0.25">
      <c r="B59" s="6"/>
      <c r="C59" s="17" t="s">
        <v>9</v>
      </c>
      <c r="D59" s="16">
        <v>1.3559700000000001</v>
      </c>
      <c r="E59" s="16">
        <v>1.4755</v>
      </c>
      <c r="F59" s="16">
        <v>1.5429999999999999</v>
      </c>
      <c r="G59" s="16">
        <v>1.5673575170544383</v>
      </c>
      <c r="H59" s="16">
        <v>1.6250454902989711</v>
      </c>
      <c r="I59" s="16">
        <v>1.579433650299485</v>
      </c>
      <c r="J59" s="16">
        <v>1.5418206999999999</v>
      </c>
      <c r="K59" s="16">
        <v>1.6574572525</v>
      </c>
      <c r="L59" s="16">
        <v>1.7220980853475001</v>
      </c>
      <c r="M59" s="16">
        <v>1.7737610279079252</v>
      </c>
      <c r="N59" s="16">
        <v>1.8287476197730708</v>
      </c>
      <c r="O59" s="16">
        <v>1.8789484050368053</v>
      </c>
      <c r="P59" s="16">
        <v>1.9278010635677623</v>
      </c>
      <c r="Q59" s="16">
        <v>1.9807968373663989</v>
      </c>
      <c r="R59" s="43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</row>
    <row r="60" spans="2:34" ht="4.5" customHeight="1" x14ac:dyDescent="0.25">
      <c r="B60" s="6"/>
      <c r="C60" s="13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9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</row>
    <row r="61" spans="2:34" ht="14.25" customHeight="1" x14ac:dyDescent="0.25">
      <c r="B61" s="40"/>
      <c r="C61" s="13" t="s">
        <v>15</v>
      </c>
      <c r="D61" s="16">
        <v>3.5731800767188577</v>
      </c>
      <c r="E61" s="16">
        <v>3.8903724590520685</v>
      </c>
      <c r="F61" s="16">
        <v>4.0193281716206641</v>
      </c>
      <c r="G61" s="16">
        <v>4.2116983623617337</v>
      </c>
      <c r="H61" s="16">
        <v>4.4426407322172121</v>
      </c>
      <c r="I61" s="16">
        <v>4.6210217357049324</v>
      </c>
      <c r="J61" s="16">
        <v>4.6800304122653102</v>
      </c>
      <c r="K61" s="16">
        <v>4.5677549238976383</v>
      </c>
      <c r="L61" s="16">
        <v>4.6984001015452357</v>
      </c>
      <c r="M61" s="16">
        <v>4.8283670919021731</v>
      </c>
      <c r="N61" s="16">
        <v>4.981967545656925</v>
      </c>
      <c r="O61" s="16">
        <v>5.1524230140734648</v>
      </c>
      <c r="P61" s="16">
        <v>5.3233788915677298</v>
      </c>
      <c r="Q61" s="16">
        <v>5.5351254383254673</v>
      </c>
      <c r="R61" s="9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</row>
    <row r="62" spans="2:34" ht="14.25" customHeight="1" x14ac:dyDescent="0.25">
      <c r="B62" s="6"/>
      <c r="C62" s="13" t="s">
        <v>10</v>
      </c>
      <c r="D62" s="16">
        <v>9.7225715873760787</v>
      </c>
      <c r="E62" s="16">
        <v>10.574064311063438</v>
      </c>
      <c r="F62" s="16">
        <v>10.953806788333397</v>
      </c>
      <c r="G62" s="16">
        <v>11.441853330966843</v>
      </c>
      <c r="H62" s="16">
        <v>12.016204260668802</v>
      </c>
      <c r="I62" s="16">
        <v>12.436880854778927</v>
      </c>
      <c r="J62" s="16">
        <v>12.658282487734692</v>
      </c>
      <c r="K62" s="16">
        <v>13.00053324493943</v>
      </c>
      <c r="L62" s="16">
        <v>13.442140831061852</v>
      </c>
      <c r="M62" s="16">
        <v>13.886234039501598</v>
      </c>
      <c r="N62" s="16">
        <v>14.395580278757411</v>
      </c>
      <c r="O62" s="16">
        <v>14.895915562087877</v>
      </c>
      <c r="P62" s="16">
        <v>15.390157651497367</v>
      </c>
      <c r="Q62" s="16">
        <v>15.836015250189851</v>
      </c>
      <c r="R62" s="9"/>
    </row>
    <row r="63" spans="2:34" ht="4.5" customHeight="1" x14ac:dyDescent="0.25">
      <c r="B63" s="10"/>
      <c r="C63" s="1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64"/>
      <c r="Q63" s="164"/>
      <c r="R63" s="12"/>
    </row>
    <row r="64" spans="2:34" ht="3.75" customHeight="1" x14ac:dyDescent="0.25">
      <c r="B64" s="22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5"/>
    </row>
    <row r="65" spans="2:18" ht="18" customHeight="1" x14ac:dyDescent="0.25">
      <c r="B65" s="197" t="s">
        <v>18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</row>
    <row r="66" spans="2:18" x14ac:dyDescent="0.25"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2:18" ht="22.5" customHeight="1" x14ac:dyDescent="0.25">
      <c r="B67" s="192" t="s">
        <v>13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4"/>
    </row>
    <row r="68" spans="2:18" ht="15" customHeight="1" x14ac:dyDescent="0.25">
      <c r="B68" s="189" t="s">
        <v>1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1"/>
    </row>
    <row r="69" spans="2:18" ht="13.8" x14ac:dyDescent="0.25">
      <c r="B69" s="116"/>
      <c r="C69" s="117"/>
      <c r="D69" s="117">
        <v>2010</v>
      </c>
      <c r="E69" s="117">
        <f t="shared" ref="E69:O69" si="6">E4</f>
        <v>2011</v>
      </c>
      <c r="F69" s="117">
        <f t="shared" si="6"/>
        <v>2012</v>
      </c>
      <c r="G69" s="117">
        <f t="shared" si="6"/>
        <v>2013</v>
      </c>
      <c r="H69" s="117">
        <f t="shared" si="6"/>
        <v>2014</v>
      </c>
      <c r="I69" s="117">
        <f t="shared" si="6"/>
        <v>2015</v>
      </c>
      <c r="J69" s="117">
        <f t="shared" si="6"/>
        <v>2016</v>
      </c>
      <c r="K69" s="117">
        <f t="shared" si="6"/>
        <v>2017</v>
      </c>
      <c r="L69" s="117">
        <f t="shared" si="6"/>
        <v>2018</v>
      </c>
      <c r="M69" s="117">
        <f t="shared" si="6"/>
        <v>2019</v>
      </c>
      <c r="N69" s="117">
        <f t="shared" si="6"/>
        <v>2020</v>
      </c>
      <c r="O69" s="117">
        <f t="shared" si="6"/>
        <v>2021</v>
      </c>
      <c r="P69" s="117">
        <f t="shared" ref="P69:Q69" si="7">P4</f>
        <v>2022</v>
      </c>
      <c r="Q69" s="117">
        <f t="shared" si="7"/>
        <v>2023</v>
      </c>
      <c r="R69" s="118"/>
    </row>
    <row r="70" spans="2:18" ht="18" hidden="1" customHeight="1" x14ac:dyDescent="0.25">
      <c r="B70" s="6" t="s">
        <v>6</v>
      </c>
      <c r="C70" s="13"/>
      <c r="D70" s="45">
        <v>0</v>
      </c>
      <c r="E70" s="45">
        <v>4.9431238593957927E-2</v>
      </c>
      <c r="F70" s="45">
        <v>3.1153461910079727E-2</v>
      </c>
      <c r="G70" s="45">
        <v>5.5629931194167481E-2</v>
      </c>
      <c r="H70" s="45">
        <v>3.4930973531547282E-2</v>
      </c>
      <c r="I70" s="45">
        <v>4.7991986865438152E-2</v>
      </c>
      <c r="J70" s="45">
        <v>1.9191805715322641E-2</v>
      </c>
      <c r="K70" s="45">
        <v>2.2275480323708186E-2</v>
      </c>
      <c r="L70" s="45">
        <v>3.2861158880300056E-2</v>
      </c>
      <c r="M70" s="45">
        <v>2.7508054192721287E-2</v>
      </c>
      <c r="N70" s="45">
        <v>2.8052763592207874E-2</v>
      </c>
      <c r="O70" s="45">
        <v>2.7245247249001014E-2</v>
      </c>
      <c r="P70" s="45">
        <v>0</v>
      </c>
      <c r="Q70" s="45">
        <v>0</v>
      </c>
      <c r="R70" s="9"/>
    </row>
    <row r="71" spans="2:18" ht="14.25" hidden="1" customHeight="1" x14ac:dyDescent="0.25">
      <c r="B71" s="6"/>
      <c r="C71" s="13" t="s">
        <v>15</v>
      </c>
      <c r="D71" s="45">
        <v>0</v>
      </c>
      <c r="E71" s="45">
        <v>1.5363946654656679E-2</v>
      </c>
      <c r="F71" s="45">
        <v>-3.1772763140598514E-2</v>
      </c>
      <c r="G71" s="45">
        <v>1.168422269150704E-2</v>
      </c>
      <c r="H71" s="45">
        <v>7.3006816710852185E-3</v>
      </c>
      <c r="I71" s="45">
        <v>2.9279622972258945E-2</v>
      </c>
      <c r="J71" s="45">
        <v>9.9786484416608534E-3</v>
      </c>
      <c r="K71" s="45">
        <v>1.1089043100630747E-2</v>
      </c>
      <c r="L71" s="45">
        <v>1.326631529710709E-2</v>
      </c>
      <c r="M71" s="45">
        <v>9.6829908698876643E-3</v>
      </c>
      <c r="N71" s="45">
        <v>1.8402582327220474E-2</v>
      </c>
      <c r="O71" s="45">
        <v>1.5039301396899019E-2</v>
      </c>
      <c r="P71" s="45">
        <v>0</v>
      </c>
      <c r="Q71" s="45">
        <v>0</v>
      </c>
      <c r="R71" s="9"/>
    </row>
    <row r="72" spans="2:18" ht="14.25" hidden="1" customHeight="1" x14ac:dyDescent="0.25">
      <c r="B72" s="6"/>
      <c r="C72" s="13" t="s">
        <v>10</v>
      </c>
      <c r="D72" s="45">
        <v>0</v>
      </c>
      <c r="E72" s="45">
        <v>5.9206651959006873E-2</v>
      </c>
      <c r="F72" s="45">
        <v>4.8462392526433362E-2</v>
      </c>
      <c r="G72" s="45">
        <v>6.6792893716923096E-2</v>
      </c>
      <c r="H72" s="45">
        <v>4.1586973812279604E-2</v>
      </c>
      <c r="I72" s="45">
        <v>5.2351320432251214E-2</v>
      </c>
      <c r="J72" s="45">
        <v>2.1291096293500233E-2</v>
      </c>
      <c r="K72" s="45">
        <v>2.4796164925756203E-2</v>
      </c>
      <c r="L72" s="45">
        <v>3.7217485483725277E-2</v>
      </c>
      <c r="M72" s="45">
        <v>3.137941356817775E-2</v>
      </c>
      <c r="N72" s="45">
        <v>3.0104560919260281E-2</v>
      </c>
      <c r="O72" s="45">
        <v>2.9810963408543723E-2</v>
      </c>
      <c r="P72" s="45">
        <v>0</v>
      </c>
      <c r="Q72" s="45">
        <v>0</v>
      </c>
      <c r="R72" s="9"/>
    </row>
    <row r="73" spans="2:18" ht="4.5" hidden="1" customHeight="1" x14ac:dyDescent="0.25">
      <c r="B73" s="10"/>
      <c r="C73" s="1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12"/>
    </row>
    <row r="74" spans="2:18" ht="3" customHeight="1" x14ac:dyDescent="0.25">
      <c r="B74" s="6"/>
      <c r="C74" s="13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9"/>
    </row>
    <row r="75" spans="2:18" ht="14.25" customHeight="1" x14ac:dyDescent="0.25">
      <c r="B75" s="6" t="s">
        <v>3</v>
      </c>
      <c r="C75" s="13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9"/>
    </row>
    <row r="76" spans="2:18" ht="14.25" customHeight="1" x14ac:dyDescent="0.25">
      <c r="B76" s="6"/>
      <c r="C76" s="13" t="s">
        <v>6</v>
      </c>
      <c r="D76" s="45">
        <v>9.0238647607028932E-2</v>
      </c>
      <c r="E76" s="45">
        <v>4.686464939251489E-2</v>
      </c>
      <c r="F76" s="45">
        <v>3.0875049957411527E-2</v>
      </c>
      <c r="G76" s="45">
        <v>5.6339224281935385E-2</v>
      </c>
      <c r="H76" s="45">
        <v>3.3793071856048185E-2</v>
      </c>
      <c r="I76" s="45">
        <v>4.8804573384218619E-2</v>
      </c>
      <c r="J76" s="45">
        <v>1.9382465949516092E-2</v>
      </c>
      <c r="K76" s="45">
        <v>2.000014729214028E-2</v>
      </c>
      <c r="L76" s="45">
        <v>2.7999670822803857E-2</v>
      </c>
      <c r="M76" s="45">
        <v>2.2576879573820152E-2</v>
      </c>
      <c r="N76" s="45">
        <v>2.1403119184803199E-2</v>
      </c>
      <c r="O76" s="45">
        <v>2.1374808341537044E-2</v>
      </c>
      <c r="P76" s="45">
        <v>2.0800259695276546E-2</v>
      </c>
      <c r="Q76" s="45">
        <v>2.048065551980871E-2</v>
      </c>
      <c r="R76" s="9"/>
    </row>
    <row r="77" spans="2:18" ht="14.25" customHeight="1" x14ac:dyDescent="0.25">
      <c r="B77" s="40"/>
      <c r="C77" s="13" t="s">
        <v>15</v>
      </c>
      <c r="D77" s="45">
        <v>-9.4930271455372361E-3</v>
      </c>
      <c r="E77" s="45">
        <v>9.3786367889008293E-3</v>
      </c>
      <c r="F77" s="45">
        <v>-3.7482479540624891E-2</v>
      </c>
      <c r="G77" s="45">
        <v>8.2689778278843828E-3</v>
      </c>
      <c r="H77" s="45">
        <v>2.6372027992878078E-3</v>
      </c>
      <c r="I77" s="45">
        <v>2.8157394054590057E-2</v>
      </c>
      <c r="J77" s="45">
        <v>9.6872090605877315E-3</v>
      </c>
      <c r="K77" s="45">
        <v>1.104765263958174E-2</v>
      </c>
      <c r="L77" s="45">
        <v>4.270100266693122E-2</v>
      </c>
      <c r="M77" s="45">
        <v>1.6756348005373622E-2</v>
      </c>
      <c r="N77" s="45">
        <v>2.0874748397941456E-2</v>
      </c>
      <c r="O77" s="45">
        <v>1.6125615196204812E-2</v>
      </c>
      <c r="P77" s="45">
        <v>1.2662838036346269E-2</v>
      </c>
      <c r="Q77" s="45">
        <v>1.190951935116713E-2</v>
      </c>
      <c r="R77" s="41"/>
    </row>
    <row r="78" spans="2:18" ht="14.25" customHeight="1" x14ac:dyDescent="0.25">
      <c r="B78" s="6"/>
      <c r="C78" s="13" t="s">
        <v>10</v>
      </c>
      <c r="D78" s="45">
        <v>0.12208836833720182</v>
      </c>
      <c r="E78" s="45">
        <v>5.7432148995838483E-2</v>
      </c>
      <c r="F78" s="45">
        <v>4.9269675466168339E-2</v>
      </c>
      <c r="G78" s="45">
        <v>6.8205172880439147E-2</v>
      </c>
      <c r="H78" s="45">
        <v>4.1052254310781633E-2</v>
      </c>
      <c r="I78" s="45">
        <v>5.3437760695619341E-2</v>
      </c>
      <c r="J78" s="45">
        <v>2.1505853030425515E-2</v>
      </c>
      <c r="K78" s="45">
        <v>2.1938174703268531E-2</v>
      </c>
      <c r="L78" s="45">
        <v>2.4851056052363374E-2</v>
      </c>
      <c r="M78" s="45">
        <v>2.3845186998725287E-2</v>
      </c>
      <c r="N78" s="45">
        <v>2.1517455260811724E-2</v>
      </c>
      <c r="O78" s="45">
        <v>2.2509985667387378E-2</v>
      </c>
      <c r="P78" s="45">
        <v>2.2549050322343556E-2</v>
      </c>
      <c r="Q78" s="45">
        <v>2.2304845703135845E-2</v>
      </c>
      <c r="R78" s="9"/>
    </row>
    <row r="79" spans="2:18" ht="3" customHeight="1" x14ac:dyDescent="0.25">
      <c r="B79" s="42"/>
      <c r="C79" s="33"/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9"/>
    </row>
    <row r="80" spans="2:18" ht="14.25" customHeight="1" x14ac:dyDescent="0.25">
      <c r="B80" s="42"/>
      <c r="C80" s="13" t="s">
        <v>16</v>
      </c>
      <c r="D80" s="45">
        <v>9.7583091961108481E-2</v>
      </c>
      <c r="E80" s="45">
        <v>5.2202541770640876E-2</v>
      </c>
      <c r="F80" s="45">
        <v>3.3734310647170807E-2</v>
      </c>
      <c r="G80" s="45">
        <v>6.0575038770320111E-2</v>
      </c>
      <c r="H80" s="45">
        <v>3.5531822045256956E-2</v>
      </c>
      <c r="I80" s="45">
        <v>5.4407775987173945E-2</v>
      </c>
      <c r="J80" s="45">
        <v>1.6206189191809273E-2</v>
      </c>
      <c r="K80" s="45">
        <v>2.7071418430765437E-2</v>
      </c>
      <c r="L80" s="45">
        <v>3.1047611939510444E-2</v>
      </c>
      <c r="M80" s="45">
        <v>2.5905343178759699E-2</v>
      </c>
      <c r="N80" s="45">
        <v>2.3169348192355832E-2</v>
      </c>
      <c r="O80" s="45">
        <v>2.249357020645415E-2</v>
      </c>
      <c r="P80" s="45">
        <v>1.974401953367555E-2</v>
      </c>
      <c r="Q80" s="45">
        <v>2.0860491636088163E-2</v>
      </c>
      <c r="R80" s="9"/>
    </row>
    <row r="81" spans="2:18" ht="14.25" customHeight="1" x14ac:dyDescent="0.25">
      <c r="B81" s="42"/>
      <c r="C81" s="13" t="s">
        <v>17</v>
      </c>
      <c r="D81" s="45">
        <v>8.231312639648003E-2</v>
      </c>
      <c r="E81" s="45">
        <v>4.1023165496056224E-2</v>
      </c>
      <c r="F81" s="45">
        <v>2.7712436776271332E-2</v>
      </c>
      <c r="G81" s="45">
        <v>5.1626559230735891E-2</v>
      </c>
      <c r="H81" s="45">
        <v>3.1842119389912105E-2</v>
      </c>
      <c r="I81" s="45">
        <v>4.2495057735540742E-2</v>
      </c>
      <c r="J81" s="45">
        <v>2.2999999999999909E-2</v>
      </c>
      <c r="K81" s="45">
        <v>1.2000000000000011E-2</v>
      </c>
      <c r="L81" s="45">
        <v>2.4499999999999966E-2</v>
      </c>
      <c r="M81" s="45">
        <v>1.8730685497638788E-2</v>
      </c>
      <c r="N81" s="45">
        <v>1.9347785693347941E-2</v>
      </c>
      <c r="O81" s="45">
        <v>2.0068041585505014E-2</v>
      </c>
      <c r="P81" s="45">
        <v>2.2036931742043242E-2</v>
      </c>
      <c r="Q81" s="45">
        <v>2.003693174204324E-2</v>
      </c>
      <c r="R81" s="9"/>
    </row>
    <row r="82" spans="2:18" ht="14.25" hidden="1" customHeight="1" x14ac:dyDescent="0.25">
      <c r="B82" s="42"/>
      <c r="C82" s="46" t="s">
        <v>19</v>
      </c>
      <c r="D82" s="45">
        <v>0</v>
      </c>
      <c r="E82" s="45">
        <v>0</v>
      </c>
      <c r="F82" s="45">
        <v>2.7023471148236888E-2</v>
      </c>
      <c r="G82" s="45">
        <v>3.0884350288513891E-2</v>
      </c>
      <c r="H82" s="45">
        <v>3.8933802186136734E-2</v>
      </c>
      <c r="I82" s="45">
        <v>2.9982304185369957E-2</v>
      </c>
      <c r="J82" s="45">
        <v>2.152308528378067E-2</v>
      </c>
      <c r="K82" s="45">
        <v>3.0215787911034964E-2</v>
      </c>
      <c r="L82" s="45">
        <v>3.0767917724624949E-2</v>
      </c>
      <c r="M82" s="45">
        <v>3.0981776276407746E-2</v>
      </c>
      <c r="N82" s="45"/>
      <c r="O82" s="45"/>
      <c r="P82" s="45"/>
      <c r="Q82" s="45"/>
      <c r="R82" s="9"/>
    </row>
    <row r="83" spans="2:18" ht="14.25" hidden="1" customHeight="1" x14ac:dyDescent="0.25">
      <c r="B83" s="42"/>
      <c r="C83" s="46" t="s">
        <v>20</v>
      </c>
      <c r="D83" s="45">
        <v>2838455</v>
      </c>
      <c r="E83" s="45">
        <v>2948461</v>
      </c>
      <c r="F83" s="45">
        <v>3100223</v>
      </c>
      <c r="G83" s="45">
        <v>3236804</v>
      </c>
      <c r="H83" s="45">
        <v>3367140</v>
      </c>
      <c r="I83" s="45">
        <v>3466648</v>
      </c>
      <c r="J83" s="45">
        <v>3566497</v>
      </c>
      <c r="K83" s="45">
        <v>3672935</v>
      </c>
      <c r="L83" s="45">
        <v>3785730</v>
      </c>
      <c r="M83" s="45">
        <v>3903216</v>
      </c>
      <c r="N83" s="45"/>
      <c r="O83" s="45"/>
      <c r="P83" s="45"/>
      <c r="Q83" s="45"/>
      <c r="R83" s="9"/>
    </row>
    <row r="84" spans="2:18" ht="3" customHeight="1" x14ac:dyDescent="0.25">
      <c r="B84" s="10"/>
      <c r="C84" s="1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12"/>
    </row>
    <row r="85" spans="2:18" ht="4.5" customHeight="1" x14ac:dyDescent="0.25">
      <c r="B85" s="6"/>
      <c r="C85" s="13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9"/>
    </row>
    <row r="86" spans="2:18" ht="14.25" customHeight="1" x14ac:dyDescent="0.25">
      <c r="B86" s="6" t="s">
        <v>5</v>
      </c>
      <c r="C86" s="13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9"/>
    </row>
    <row r="87" spans="2:18" ht="14.25" customHeight="1" x14ac:dyDescent="0.25">
      <c r="B87" s="6"/>
      <c r="C87" s="13" t="s">
        <v>6</v>
      </c>
      <c r="D87" s="45">
        <v>9.3710701428293852E-2</v>
      </c>
      <c r="E87" s="45">
        <v>8.789913767542723E-2</v>
      </c>
      <c r="F87" s="45">
        <v>3.5168890287491816E-2</v>
      </c>
      <c r="G87" s="45">
        <v>4.5442503202856477E-2</v>
      </c>
      <c r="H87" s="45">
        <v>5.1444765720526364E-2</v>
      </c>
      <c r="I87" s="45">
        <v>3.639730478394898E-2</v>
      </c>
      <c r="J87" s="45">
        <v>1.643873319294098E-2</v>
      </c>
      <c r="K87" s="45">
        <v>1.3263993455618461E-2</v>
      </c>
      <c r="L87" s="45">
        <v>3.2573051982667911E-2</v>
      </c>
      <c r="M87" s="45">
        <v>3.1645153302172213E-2</v>
      </c>
      <c r="N87" s="45">
        <v>3.5424035401861564E-2</v>
      </c>
      <c r="O87" s="45">
        <v>3.4616906010256798E-2</v>
      </c>
      <c r="P87" s="45">
        <v>3.3179705359461353E-2</v>
      </c>
      <c r="Q87" s="45">
        <v>3.1747555231961933E-2</v>
      </c>
      <c r="R87" s="9"/>
    </row>
    <row r="88" spans="2:18" ht="14.25" customHeight="1" x14ac:dyDescent="0.25">
      <c r="B88" s="6"/>
      <c r="C88" s="17" t="s">
        <v>7</v>
      </c>
      <c r="D88" s="45">
        <v>0.19333099462628445</v>
      </c>
      <c r="E88" s="45">
        <v>0.10276056291749347</v>
      </c>
      <c r="F88" s="45">
        <v>8.4725411883310731E-3</v>
      </c>
      <c r="G88" s="45">
        <v>6.6552694767636478E-2</v>
      </c>
      <c r="H88" s="45">
        <v>9.8703978926286684E-2</v>
      </c>
      <c r="I88" s="45">
        <v>5.7479194443467385E-2</v>
      </c>
      <c r="J88" s="45">
        <v>2.1972526895281286E-2</v>
      </c>
      <c r="K88" s="45">
        <v>4.4963309951053798E-2</v>
      </c>
      <c r="L88" s="45">
        <v>3.2217131278644562E-2</v>
      </c>
      <c r="M88" s="45">
        <v>3.4809606759273359E-2</v>
      </c>
      <c r="N88" s="45">
        <v>3.5890416053139695E-2</v>
      </c>
      <c r="O88" s="45">
        <v>3.5122388631814161E-2</v>
      </c>
      <c r="P88" s="45">
        <v>3.5519559868303796E-2</v>
      </c>
      <c r="Q88" s="45">
        <v>3.3933801450012124E-2</v>
      </c>
      <c r="R88" s="9"/>
    </row>
    <row r="89" spans="2:18" ht="14.25" customHeight="1" x14ac:dyDescent="0.25">
      <c r="B89" s="6"/>
      <c r="C89" s="17" t="s">
        <v>8</v>
      </c>
      <c r="D89" s="45">
        <v>1.814196084360109E-2</v>
      </c>
      <c r="E89" s="45">
        <v>7.4839918919335391E-2</v>
      </c>
      <c r="F89" s="45">
        <v>5.6857825826133856E-2</v>
      </c>
      <c r="G89" s="45">
        <v>3.3682790130959095E-2</v>
      </c>
      <c r="H89" s="45">
        <v>1.2736598116766418E-2</v>
      </c>
      <c r="I89" s="45">
        <v>3.0014122294450996E-2</v>
      </c>
      <c r="J89" s="45">
        <v>1.9141770110004952E-2</v>
      </c>
      <c r="K89" s="45">
        <v>-3.0009300613888512E-2</v>
      </c>
      <c r="L89" s="45">
        <v>3.1570000000000098E-2</v>
      </c>
      <c r="M89" s="45">
        <v>2.8633367266201359E-2</v>
      </c>
      <c r="N89" s="45">
        <v>3.5883852382215142E-2</v>
      </c>
      <c r="O89" s="45">
        <v>3.5622013231716876E-2</v>
      </c>
      <c r="P89" s="45">
        <v>3.2212657054674354E-2</v>
      </c>
      <c r="Q89" s="45">
        <v>3.0306269225363724E-2</v>
      </c>
      <c r="R89" s="9"/>
    </row>
    <row r="90" spans="2:18" ht="14.25" customHeight="1" x14ac:dyDescent="0.25">
      <c r="B90" s="6"/>
      <c r="C90" s="17" t="s">
        <v>9</v>
      </c>
      <c r="D90" s="45">
        <v>9.9732360097323669E-2</v>
      </c>
      <c r="E90" s="45">
        <v>8.8150917793166528E-2</v>
      </c>
      <c r="F90" s="45">
        <v>4.574720433751267E-2</v>
      </c>
      <c r="G90" s="45">
        <v>1.5785817922513434E-2</v>
      </c>
      <c r="H90" s="45">
        <v>3.6805880353926401E-2</v>
      </c>
      <c r="I90" s="45">
        <v>-2.8068038877542167E-2</v>
      </c>
      <c r="J90" s="45">
        <v>-2.3814200927245732E-2</v>
      </c>
      <c r="K90" s="45">
        <v>7.4999999999999956E-2</v>
      </c>
      <c r="L90" s="45">
        <v>3.9000000000000146E-2</v>
      </c>
      <c r="M90" s="45">
        <v>3.0000000000000027E-2</v>
      </c>
      <c r="N90" s="45">
        <v>3.0999999999999917E-2</v>
      </c>
      <c r="O90" s="45">
        <v>2.745090942071271E-2</v>
      </c>
      <c r="P90" s="45">
        <v>2.6000000000000023E-2</v>
      </c>
      <c r="Q90" s="45">
        <v>2.749027106591484E-2</v>
      </c>
      <c r="R90" s="9"/>
    </row>
    <row r="91" spans="2:18" ht="4.5" customHeight="1" x14ac:dyDescent="0.25">
      <c r="B91" s="6"/>
      <c r="C91" s="13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9"/>
    </row>
    <row r="92" spans="2:18" ht="14.25" customHeight="1" x14ac:dyDescent="0.25">
      <c r="B92" s="40"/>
      <c r="C92" s="13" t="s">
        <v>15</v>
      </c>
      <c r="D92" s="45">
        <v>4.9705167669636285E-2</v>
      </c>
      <c r="E92" s="45">
        <v>8.8770332175499789E-2</v>
      </c>
      <c r="F92" s="45">
        <v>3.314739499261643E-2</v>
      </c>
      <c r="G92" s="45">
        <v>4.7861279927163158E-2</v>
      </c>
      <c r="H92" s="45">
        <v>5.4833549315715047E-2</v>
      </c>
      <c r="I92" s="45">
        <v>4.0152020890218409E-2</v>
      </c>
      <c r="J92" s="45">
        <v>1.2769616750434087E-2</v>
      </c>
      <c r="K92" s="45">
        <v>-2.3990333069935477E-2</v>
      </c>
      <c r="L92" s="45">
        <v>2.8601617167349769E-2</v>
      </c>
      <c r="M92" s="45">
        <v>2.7661967382086816E-2</v>
      </c>
      <c r="N92" s="45">
        <v>3.1812091092319861E-2</v>
      </c>
      <c r="O92" s="45">
        <v>3.4214487921571335E-2</v>
      </c>
      <c r="P92" s="45">
        <v>3.3179705359461353E-2</v>
      </c>
      <c r="Q92" s="45">
        <v>3.9776719085907075E-2</v>
      </c>
      <c r="R92" s="9"/>
    </row>
    <row r="93" spans="2:18" ht="14.25" customHeight="1" x14ac:dyDescent="0.25">
      <c r="B93" s="6"/>
      <c r="C93" s="13" t="s">
        <v>10</v>
      </c>
      <c r="D93" s="45">
        <v>0.11082501013041002</v>
      </c>
      <c r="E93" s="45">
        <v>8.7578961598282268E-2</v>
      </c>
      <c r="F93" s="45">
        <v>3.591263170894865E-2</v>
      </c>
      <c r="G93" s="45">
        <v>4.4554970894068679E-2</v>
      </c>
      <c r="H93" s="45">
        <v>5.0197368650715335E-2</v>
      </c>
      <c r="I93" s="45">
        <v>3.5009108116368814E-2</v>
      </c>
      <c r="J93" s="45">
        <v>1.7802022511994142E-2</v>
      </c>
      <c r="K93" s="45">
        <v>2.7037693110132821E-2</v>
      </c>
      <c r="L93" s="45">
        <v>3.3968420971833835E-2</v>
      </c>
      <c r="M93" s="45">
        <v>3.303738697734393E-2</v>
      </c>
      <c r="N93" s="45">
        <v>3.6679940566095581E-2</v>
      </c>
      <c r="O93" s="45">
        <v>3.4756173328335915E-2</v>
      </c>
      <c r="P93" s="45">
        <v>3.3179705359461353E-2</v>
      </c>
      <c r="Q93" s="45">
        <v>2.8970307438605403E-2</v>
      </c>
      <c r="R93" s="9"/>
    </row>
    <row r="94" spans="2:18" ht="4.5" customHeight="1" x14ac:dyDescent="0.25">
      <c r="B94" s="10"/>
      <c r="C94" s="1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64"/>
      <c r="Q94" s="164"/>
      <c r="R94" s="12"/>
    </row>
    <row r="95" spans="2:18" ht="3.75" customHeight="1" x14ac:dyDescent="0.25">
      <c r="B95" s="22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</row>
    <row r="96" spans="2:18" ht="23.25" customHeight="1" x14ac:dyDescent="0.25">
      <c r="B96" s="197" t="s">
        <v>21</v>
      </c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</row>
    <row r="99" spans="2:23" ht="22.5" customHeight="1" x14ac:dyDescent="0.25">
      <c r="B99" s="192" t="s">
        <v>22</v>
      </c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4"/>
    </row>
    <row r="100" spans="2:23" ht="15" customHeight="1" x14ac:dyDescent="0.25">
      <c r="B100" s="189" t="s">
        <v>14</v>
      </c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1"/>
    </row>
    <row r="101" spans="2:23" ht="13.8" x14ac:dyDescent="0.25">
      <c r="B101" s="116"/>
      <c r="C101" s="117"/>
      <c r="D101" s="117">
        <v>2010</v>
      </c>
      <c r="E101" s="117">
        <f t="shared" ref="E101:O101" si="8">E4</f>
        <v>2011</v>
      </c>
      <c r="F101" s="117">
        <f t="shared" si="8"/>
        <v>2012</v>
      </c>
      <c r="G101" s="117">
        <f t="shared" si="8"/>
        <v>2013</v>
      </c>
      <c r="H101" s="117">
        <f t="shared" si="8"/>
        <v>2014</v>
      </c>
      <c r="I101" s="117">
        <f t="shared" si="8"/>
        <v>2015</v>
      </c>
      <c r="J101" s="117">
        <f t="shared" si="8"/>
        <v>2016</v>
      </c>
      <c r="K101" s="117">
        <f t="shared" si="8"/>
        <v>2017</v>
      </c>
      <c r="L101" s="117">
        <f t="shared" si="8"/>
        <v>2018</v>
      </c>
      <c r="M101" s="117">
        <f t="shared" si="8"/>
        <v>2019</v>
      </c>
      <c r="N101" s="117">
        <f t="shared" si="8"/>
        <v>2020</v>
      </c>
      <c r="O101" s="117">
        <f t="shared" si="8"/>
        <v>2021</v>
      </c>
      <c r="P101" s="117">
        <f t="shared" ref="P101:Q101" si="9">P4</f>
        <v>2022</v>
      </c>
      <c r="Q101" s="117">
        <f t="shared" si="9"/>
        <v>2023</v>
      </c>
      <c r="R101" s="118"/>
    </row>
    <row r="102" spans="2:23" ht="18" customHeight="1" x14ac:dyDescent="0.25">
      <c r="B102" s="36" t="s">
        <v>6</v>
      </c>
      <c r="C102" s="37"/>
      <c r="D102" s="38">
        <v>122.352</v>
      </c>
      <c r="E102" s="38">
        <v>164.38100130805603</v>
      </c>
      <c r="F102" s="38">
        <v>172.47999989530774</v>
      </c>
      <c r="G102" s="38">
        <v>184.24402810658535</v>
      </c>
      <c r="H102" s="38">
        <v>191.8076608036597</v>
      </c>
      <c r="I102" s="38">
        <v>202.05743268127219</v>
      </c>
      <c r="J102" s="38">
        <v>206.40285013222072</v>
      </c>
      <c r="K102" s="38">
        <v>210.93095191767392</v>
      </c>
      <c r="L102" s="38">
        <v>216.1728088269584</v>
      </c>
      <c r="M102" s="38">
        <v>221.32748987747692</v>
      </c>
      <c r="N102" s="38">
        <v>226.08989423890327</v>
      </c>
      <c r="O102" s="38">
        <v>231.17917451776211</v>
      </c>
      <c r="P102" s="38">
        <v>236.39204535744099</v>
      </c>
      <c r="Q102" s="38">
        <v>241.66473345458741</v>
      </c>
      <c r="R102" s="9"/>
      <c r="W102" s="130"/>
    </row>
    <row r="103" spans="2:23" ht="14.25" customHeight="1" x14ac:dyDescent="0.25">
      <c r="B103" s="6"/>
      <c r="C103" s="13" t="s">
        <v>23</v>
      </c>
      <c r="D103" s="16">
        <v>19.221775000000001</v>
      </c>
      <c r="E103" s="16">
        <v>127.402</v>
      </c>
      <c r="F103" s="16">
        <v>133.62899999999999</v>
      </c>
      <c r="G103" s="16">
        <v>143.75800000000001</v>
      </c>
      <c r="H103" s="16">
        <v>150.1439</v>
      </c>
      <c r="I103" s="16">
        <v>157.2122</v>
      </c>
      <c r="J103" s="16">
        <v>160.44730000000001</v>
      </c>
      <c r="K103" s="16">
        <v>163.68790000000001</v>
      </c>
      <c r="L103" s="16">
        <v>167.23660000000001</v>
      </c>
      <c r="M103" s="16">
        <v>170.86556080000003</v>
      </c>
      <c r="N103" s="16">
        <v>174.28733045107501</v>
      </c>
      <c r="O103" s="16">
        <v>177.98987572832556</v>
      </c>
      <c r="P103" s="16">
        <v>181.73809777270446</v>
      </c>
      <c r="Q103" s="16">
        <v>185.51263237993464</v>
      </c>
      <c r="R103" s="9"/>
      <c r="W103" s="130"/>
    </row>
    <row r="104" spans="2:23" ht="14.25" customHeight="1" x14ac:dyDescent="0.25">
      <c r="B104" s="6"/>
      <c r="C104" s="13" t="s">
        <v>24</v>
      </c>
      <c r="D104" s="16">
        <v>6.2664739999999997</v>
      </c>
      <c r="E104" s="16">
        <v>19.578261999999999</v>
      </c>
      <c r="F104" s="16">
        <v>20.430949999999999</v>
      </c>
      <c r="G104" s="16">
        <v>21.786103000000001</v>
      </c>
      <c r="H104" s="16">
        <v>21.474910000000001</v>
      </c>
      <c r="I104" s="16">
        <v>22.447395000000004</v>
      </c>
      <c r="J104" s="16">
        <v>23.333998000000001</v>
      </c>
      <c r="K104" s="16">
        <v>24.084584</v>
      </c>
      <c r="L104" s="16">
        <v>24.594267999999996</v>
      </c>
      <c r="M104" s="16">
        <v>25.534849000000001</v>
      </c>
      <c r="N104" s="16">
        <v>26.28732523</v>
      </c>
      <c r="O104" s="16">
        <v>27.092083483888651</v>
      </c>
      <c r="P104" s="16">
        <v>27.9419708022964</v>
      </c>
      <c r="Q104" s="16">
        <v>28.803312581583913</v>
      </c>
      <c r="R104" s="9"/>
      <c r="W104" s="130"/>
    </row>
    <row r="105" spans="2:23" ht="14.25" customHeight="1" x14ac:dyDescent="0.25">
      <c r="B105" s="6"/>
      <c r="C105" s="17" t="s">
        <v>25</v>
      </c>
      <c r="D105" s="16">
        <v>4.4987649999999997</v>
      </c>
      <c r="E105" s="16">
        <v>6.4294969999999996</v>
      </c>
      <c r="F105" s="16">
        <v>6.775798</v>
      </c>
      <c r="G105" s="16">
        <v>7.2114900000000004</v>
      </c>
      <c r="H105" s="16">
        <v>6.6734419999999997</v>
      </c>
      <c r="I105" s="16">
        <v>6.7658120000000004</v>
      </c>
      <c r="J105" s="16">
        <v>6.9480399999999998</v>
      </c>
      <c r="K105" s="16">
        <v>6.937144</v>
      </c>
      <c r="L105" s="16">
        <v>7.0282419999999997</v>
      </c>
      <c r="M105" s="16">
        <v>7.3153620000000004</v>
      </c>
      <c r="N105" s="16">
        <v>7.5287461900000014</v>
      </c>
      <c r="O105" s="16">
        <v>7.746991660858618</v>
      </c>
      <c r="P105" s="16">
        <v>7.9811761768853282</v>
      </c>
      <c r="Q105" s="16">
        <v>8.2173641709129832</v>
      </c>
      <c r="R105" s="9"/>
      <c r="W105" s="130"/>
    </row>
    <row r="106" spans="2:23" ht="14.25" customHeight="1" x14ac:dyDescent="0.25">
      <c r="B106" s="6"/>
      <c r="C106" s="17" t="s">
        <v>26</v>
      </c>
      <c r="D106" s="16">
        <v>2.245422</v>
      </c>
      <c r="E106" s="16">
        <v>4.629054</v>
      </c>
      <c r="F106" s="16">
        <v>4.7380269999999998</v>
      </c>
      <c r="G106" s="16">
        <v>5.2023520000000003</v>
      </c>
      <c r="H106" s="16">
        <v>5.3066870000000002</v>
      </c>
      <c r="I106" s="16">
        <v>5.6242850000000004</v>
      </c>
      <c r="J106" s="16">
        <v>5.8888949999999998</v>
      </c>
      <c r="K106" s="16">
        <v>6.2013910000000001</v>
      </c>
      <c r="L106" s="16">
        <v>6.2793749999999999</v>
      </c>
      <c r="M106" s="16">
        <v>6.5156010000000002</v>
      </c>
      <c r="N106" s="16">
        <v>6.7092089950000009</v>
      </c>
      <c r="O106" s="16">
        <v>6.9072345693002921</v>
      </c>
      <c r="P106" s="16">
        <v>7.1092460123145296</v>
      </c>
      <c r="Q106" s="16">
        <v>7.3129823798360691</v>
      </c>
      <c r="R106" s="9"/>
      <c r="W106" s="130"/>
    </row>
    <row r="107" spans="2:23" ht="14.25" customHeight="1" x14ac:dyDescent="0.25">
      <c r="B107" s="40"/>
      <c r="C107" s="17" t="s">
        <v>27</v>
      </c>
      <c r="D107" s="16">
        <v>2.192723</v>
      </c>
      <c r="E107" s="16">
        <v>2.20486</v>
      </c>
      <c r="F107" s="16">
        <v>2.4397160000000002</v>
      </c>
      <c r="G107" s="16">
        <v>2.5510030000000001</v>
      </c>
      <c r="H107" s="16">
        <v>2.4579599999999999</v>
      </c>
      <c r="I107" s="16">
        <v>2.610506</v>
      </c>
      <c r="J107" s="16">
        <v>2.753228</v>
      </c>
      <c r="K107" s="16">
        <v>2.8796210000000002</v>
      </c>
      <c r="L107" s="16">
        <v>2.9456760000000002</v>
      </c>
      <c r="M107" s="16">
        <v>3.0552009999999998</v>
      </c>
      <c r="N107" s="16">
        <v>3.1344499950000002</v>
      </c>
      <c r="O107" s="16">
        <v>3.2177000090725647</v>
      </c>
      <c r="P107" s="16">
        <v>3.3076434385059317</v>
      </c>
      <c r="Q107" s="16">
        <v>3.3985844779969647</v>
      </c>
      <c r="R107" s="41"/>
      <c r="W107" s="130"/>
    </row>
    <row r="108" spans="2:23" ht="14.25" customHeight="1" x14ac:dyDescent="0.25">
      <c r="B108" s="6"/>
      <c r="C108" s="17" t="s">
        <v>28</v>
      </c>
      <c r="D108" s="16">
        <v>2.433297</v>
      </c>
      <c r="E108" s="16">
        <v>2.2741760000000002</v>
      </c>
      <c r="F108" s="16">
        <v>2.3442319999999999</v>
      </c>
      <c r="G108" s="16">
        <v>2.4551180000000001</v>
      </c>
      <c r="H108" s="16">
        <v>2.493487</v>
      </c>
      <c r="I108" s="16">
        <v>2.6558850000000001</v>
      </c>
      <c r="J108" s="16">
        <v>2.8198449999999999</v>
      </c>
      <c r="K108" s="16">
        <v>2.8960469999999998</v>
      </c>
      <c r="L108" s="16">
        <v>2.9939809999999998</v>
      </c>
      <c r="M108" s="16">
        <v>3.0995900000000001</v>
      </c>
      <c r="N108" s="16">
        <v>3.1855160500000008</v>
      </c>
      <c r="O108" s="16">
        <v>3.2734202446571792</v>
      </c>
      <c r="P108" s="16">
        <v>3.3674871745906056</v>
      </c>
      <c r="Q108" s="16">
        <v>3.4628675528378943</v>
      </c>
      <c r="R108" s="9"/>
      <c r="W108" s="130"/>
    </row>
    <row r="109" spans="2:23" ht="14.25" customHeight="1" x14ac:dyDescent="0.25">
      <c r="B109" s="6"/>
      <c r="C109" s="17" t="s">
        <v>29</v>
      </c>
      <c r="D109" s="16">
        <v>1.585094</v>
      </c>
      <c r="E109" s="16">
        <v>2.3684099999999999</v>
      </c>
      <c r="F109" s="16">
        <v>2.3767640000000001</v>
      </c>
      <c r="G109" s="16">
        <v>2.5153249999999998</v>
      </c>
      <c r="H109" s="16">
        <v>2.676113</v>
      </c>
      <c r="I109" s="16">
        <v>2.8384550000000002</v>
      </c>
      <c r="J109" s="16">
        <v>2.948461</v>
      </c>
      <c r="K109" s="16">
        <v>3.1002230000000002</v>
      </c>
      <c r="L109" s="16">
        <v>3.122763</v>
      </c>
      <c r="M109" s="16">
        <v>3.2373180000000001</v>
      </c>
      <c r="N109" s="16">
        <v>3.3455849999999998</v>
      </c>
      <c r="O109" s="16">
        <v>3.4749469999999998</v>
      </c>
      <c r="P109" s="16">
        <v>3.610935</v>
      </c>
      <c r="Q109" s="16">
        <v>3.7502689999999999</v>
      </c>
      <c r="R109" s="9"/>
      <c r="W109" s="130"/>
    </row>
    <row r="110" spans="2:23" ht="14.25" customHeight="1" x14ac:dyDescent="0.25">
      <c r="B110" s="6"/>
      <c r="C110" s="17" t="s">
        <v>30</v>
      </c>
      <c r="D110" s="16">
        <v>4.153384</v>
      </c>
      <c r="E110" s="16">
        <v>1.6722649999999999</v>
      </c>
      <c r="F110" s="16">
        <v>1.756413</v>
      </c>
      <c r="G110" s="16">
        <v>1.8508150000000001</v>
      </c>
      <c r="H110" s="16">
        <v>1.867221</v>
      </c>
      <c r="I110" s="16">
        <v>1.9524520000000001</v>
      </c>
      <c r="J110" s="16">
        <v>1.9755290000000001</v>
      </c>
      <c r="K110" s="16">
        <v>2.0701580000000002</v>
      </c>
      <c r="L110" s="16">
        <v>2.2242310000000001</v>
      </c>
      <c r="M110" s="16">
        <v>2.3117770000000002</v>
      </c>
      <c r="N110" s="16">
        <v>2.3838189999999999</v>
      </c>
      <c r="O110" s="16">
        <v>2.4717899999999999</v>
      </c>
      <c r="P110" s="16">
        <v>2.5654829999999995</v>
      </c>
      <c r="Q110" s="16">
        <v>2.6612450000000001</v>
      </c>
      <c r="R110" s="9"/>
      <c r="W110" s="130"/>
    </row>
    <row r="111" spans="2:23" ht="14.25" customHeight="1" x14ac:dyDescent="0.25">
      <c r="B111" s="40"/>
      <c r="C111" s="13" t="s">
        <v>31</v>
      </c>
      <c r="D111" s="16">
        <v>1.6828959999999999</v>
      </c>
      <c r="E111" s="16">
        <v>4.2544240000000002</v>
      </c>
      <c r="F111" s="16">
        <v>4.4221120000000003</v>
      </c>
      <c r="G111" s="16">
        <v>4.7786720000000003</v>
      </c>
      <c r="H111" s="16">
        <v>4.949605</v>
      </c>
      <c r="I111" s="16">
        <v>5.2550779999999992</v>
      </c>
      <c r="J111" s="16">
        <v>5.3916579999999996</v>
      </c>
      <c r="K111" s="16">
        <v>5.5137610000000006</v>
      </c>
      <c r="L111" s="16">
        <v>5.7212170000000002</v>
      </c>
      <c r="M111" s="16">
        <v>5.9162920700000008</v>
      </c>
      <c r="N111" s="16">
        <v>6.1284671748932098</v>
      </c>
      <c r="O111" s="16">
        <v>6.2950967657675339</v>
      </c>
      <c r="P111" s="16">
        <v>6.4745377449492008</v>
      </c>
      <c r="Q111" s="16">
        <v>6.6645046638724388</v>
      </c>
      <c r="R111" s="9"/>
      <c r="W111" s="130"/>
    </row>
    <row r="112" spans="2:23" ht="14.25" customHeight="1" x14ac:dyDescent="0.25">
      <c r="B112" s="6"/>
      <c r="C112" s="17" t="s">
        <v>32</v>
      </c>
      <c r="D112" s="16">
        <v>1.2475369999999999</v>
      </c>
      <c r="E112" s="16">
        <v>1.7355430000000001</v>
      </c>
      <c r="F112" s="16">
        <v>1.8041510000000001</v>
      </c>
      <c r="G112" s="16">
        <v>1.9779199999999999</v>
      </c>
      <c r="H112" s="16">
        <v>2.031717</v>
      </c>
      <c r="I112" s="16">
        <v>2.1667299999999998</v>
      </c>
      <c r="J112" s="16">
        <v>2.2222040000000001</v>
      </c>
      <c r="K112" s="16">
        <v>2.2728790000000001</v>
      </c>
      <c r="L112" s="16">
        <v>2.3680310000000002</v>
      </c>
      <c r="M112" s="16">
        <v>2.4540730000000006</v>
      </c>
      <c r="N112" s="16">
        <v>2.5398970000000003</v>
      </c>
      <c r="O112" s="16">
        <v>2.601954000000001</v>
      </c>
      <c r="P112" s="16">
        <v>2.6684290000000011</v>
      </c>
      <c r="Q112" s="16">
        <v>2.7398460000000009</v>
      </c>
      <c r="R112" s="9"/>
      <c r="W112" s="130"/>
    </row>
    <row r="113" spans="2:29" ht="14.25" customHeight="1" x14ac:dyDescent="0.25">
      <c r="B113" s="6"/>
      <c r="C113" s="17" t="s">
        <v>33</v>
      </c>
      <c r="D113" s="16">
        <v>1.2229509999999999</v>
      </c>
      <c r="E113" s="16">
        <v>1.264168</v>
      </c>
      <c r="F113" s="16">
        <v>1.2969759999999999</v>
      </c>
      <c r="G113" s="16">
        <v>1.391456</v>
      </c>
      <c r="H113" s="16">
        <v>1.466102</v>
      </c>
      <c r="I113" s="16">
        <v>1.5511919999999999</v>
      </c>
      <c r="J113" s="16">
        <v>1.579453</v>
      </c>
      <c r="K113" s="16">
        <v>1.6124799999999999</v>
      </c>
      <c r="L113" s="16">
        <v>1.696364</v>
      </c>
      <c r="M113" s="16">
        <v>1.7552351800000001</v>
      </c>
      <c r="N113" s="16">
        <v>1.8176067818137494</v>
      </c>
      <c r="O113" s="16">
        <v>1.8700294597953531</v>
      </c>
      <c r="P113" s="16">
        <v>1.9283257547077681</v>
      </c>
      <c r="Q113" s="16">
        <v>1.9884989797339598</v>
      </c>
      <c r="R113" s="43"/>
      <c r="W113" s="130"/>
    </row>
    <row r="114" spans="2:29" ht="14.25" customHeight="1" x14ac:dyDescent="0.25">
      <c r="B114" s="6"/>
      <c r="C114" s="17" t="s">
        <v>34</v>
      </c>
      <c r="D114" s="16">
        <v>9.7258423714411251</v>
      </c>
      <c r="E114" s="16">
        <v>1.254713</v>
      </c>
      <c r="F114" s="16">
        <v>1.3209850000000001</v>
      </c>
      <c r="G114" s="16">
        <v>1.4092960000000001</v>
      </c>
      <c r="H114" s="16">
        <v>1.451786</v>
      </c>
      <c r="I114" s="16">
        <v>1.537156</v>
      </c>
      <c r="J114" s="16">
        <v>1.590001</v>
      </c>
      <c r="K114" s="16">
        <v>1.6284019999999999</v>
      </c>
      <c r="L114" s="16">
        <v>1.656822</v>
      </c>
      <c r="M114" s="16">
        <v>1.7069838900000001</v>
      </c>
      <c r="N114" s="16">
        <v>1.7709633930794606</v>
      </c>
      <c r="O114" s="16">
        <v>1.8231133059721802</v>
      </c>
      <c r="P114" s="16">
        <v>1.8777829902414316</v>
      </c>
      <c r="Q114" s="16">
        <v>1.9361596841384787</v>
      </c>
      <c r="R114" s="9"/>
      <c r="W114" s="130"/>
    </row>
    <row r="115" spans="2:29" ht="14.25" customHeight="1" x14ac:dyDescent="0.25">
      <c r="B115" s="6"/>
      <c r="C115" s="13" t="s">
        <v>35</v>
      </c>
      <c r="D115" s="16">
        <v>0</v>
      </c>
      <c r="E115" s="16">
        <v>13.146315308056026</v>
      </c>
      <c r="F115" s="16">
        <v>13.99793789530775</v>
      </c>
      <c r="G115" s="16">
        <v>13.921253106585354</v>
      </c>
      <c r="H115" s="16">
        <v>15.239245803659708</v>
      </c>
      <c r="I115" s="16">
        <v>17.14275968127221</v>
      </c>
      <c r="J115" s="16">
        <v>17.2298941322207</v>
      </c>
      <c r="K115" s="16">
        <v>17.644706917673901</v>
      </c>
      <c r="L115" s="16">
        <v>18.6207238269584</v>
      </c>
      <c r="M115" s="16">
        <v>19.010788007476908</v>
      </c>
      <c r="N115" s="16">
        <v>19.386771382935045</v>
      </c>
      <c r="O115" s="16">
        <v>19.802118539780356</v>
      </c>
      <c r="P115" s="16">
        <v>20.237439037490933</v>
      </c>
      <c r="Q115" s="16">
        <v>20.684283829196428</v>
      </c>
      <c r="R115" s="9"/>
      <c r="W115" s="130"/>
    </row>
    <row r="116" spans="2:29" ht="4.5" customHeight="1" x14ac:dyDescent="0.25">
      <c r="B116" s="10"/>
      <c r="C116" s="1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64"/>
      <c r="Q116" s="164"/>
      <c r="R116" s="12"/>
    </row>
    <row r="117" spans="2:29" ht="3.75" customHeight="1" x14ac:dyDescent="0.25">
      <c r="B117" s="22"/>
      <c r="C117" s="33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29" ht="12.75" customHeight="1" x14ac:dyDescent="0.25">
      <c r="B118" s="197" t="s">
        <v>36</v>
      </c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21" spans="2:29" ht="22.5" customHeight="1" x14ac:dyDescent="0.25">
      <c r="B121" s="198" t="s">
        <v>22</v>
      </c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200"/>
    </row>
    <row r="122" spans="2:29" ht="15" customHeight="1" x14ac:dyDescent="0.25">
      <c r="B122" s="189" t="s">
        <v>1</v>
      </c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1"/>
    </row>
    <row r="123" spans="2:29" ht="13.8" x14ac:dyDescent="0.25">
      <c r="B123" s="116"/>
      <c r="C123" s="117"/>
      <c r="D123" s="117">
        <v>2010</v>
      </c>
      <c r="E123" s="117">
        <f>E101</f>
        <v>2011</v>
      </c>
      <c r="F123" s="117">
        <f t="shared" ref="F123:O123" si="10">F101</f>
        <v>2012</v>
      </c>
      <c r="G123" s="117">
        <f t="shared" si="10"/>
        <v>2013</v>
      </c>
      <c r="H123" s="117">
        <f t="shared" si="10"/>
        <v>2014</v>
      </c>
      <c r="I123" s="117">
        <f t="shared" si="10"/>
        <v>2015</v>
      </c>
      <c r="J123" s="117">
        <f t="shared" si="10"/>
        <v>2016</v>
      </c>
      <c r="K123" s="117">
        <f t="shared" si="10"/>
        <v>2017</v>
      </c>
      <c r="L123" s="117">
        <f t="shared" si="10"/>
        <v>2018</v>
      </c>
      <c r="M123" s="117">
        <f t="shared" si="10"/>
        <v>2019</v>
      </c>
      <c r="N123" s="117">
        <f t="shared" si="10"/>
        <v>2020</v>
      </c>
      <c r="O123" s="117">
        <f t="shared" si="10"/>
        <v>2021</v>
      </c>
      <c r="P123" s="117">
        <f t="shared" ref="P123:Q123" si="11">P101</f>
        <v>2022</v>
      </c>
      <c r="Q123" s="117">
        <f t="shared" si="11"/>
        <v>2023</v>
      </c>
      <c r="R123" s="118"/>
      <c r="U123" s="129"/>
      <c r="V123" s="129"/>
      <c r="W123" s="129"/>
      <c r="X123" s="129"/>
      <c r="Y123" s="129"/>
      <c r="Z123" s="129"/>
      <c r="AA123" s="129"/>
      <c r="AB123" s="129"/>
      <c r="AC123" s="129"/>
    </row>
    <row r="124" spans="2:29" ht="18" customHeight="1" x14ac:dyDescent="0.25">
      <c r="B124" s="36" t="s">
        <v>6</v>
      </c>
      <c r="C124" s="37"/>
      <c r="D124" s="48">
        <v>9.7868903943649332E-2</v>
      </c>
      <c r="E124" s="48">
        <v>5.7432148995838483E-2</v>
      </c>
      <c r="F124" s="48">
        <v>4.9269675466168339E-2</v>
      </c>
      <c r="G124" s="48">
        <v>6.8205172880439147E-2</v>
      </c>
      <c r="H124" s="48">
        <v>4.1052254310781633E-2</v>
      </c>
      <c r="I124" s="48">
        <v>5.3437760695619341E-2</v>
      </c>
      <c r="J124" s="48">
        <v>2.1505853030425515E-2</v>
      </c>
      <c r="K124" s="48">
        <v>2.1938174703268531E-2</v>
      </c>
      <c r="L124" s="48">
        <v>2.4851056052363374E-2</v>
      </c>
      <c r="M124" s="48">
        <v>2.3845186998725287E-2</v>
      </c>
      <c r="N124" s="48">
        <v>2.1517455260811724E-2</v>
      </c>
      <c r="O124" s="48">
        <v>2.2509985667387378E-2</v>
      </c>
      <c r="P124" s="48">
        <v>2.2549050322343556E-2</v>
      </c>
      <c r="Q124" s="48">
        <v>2.2304845703135845E-2</v>
      </c>
      <c r="R124" s="39"/>
      <c r="U124" s="129"/>
      <c r="V124" s="129" t="str">
        <f>B124</f>
        <v>Total</v>
      </c>
      <c r="W124" s="130"/>
      <c r="X124" s="129"/>
      <c r="Y124" s="129"/>
      <c r="Z124" s="130"/>
      <c r="AA124" s="129"/>
      <c r="AB124" s="129"/>
      <c r="AC124" s="131"/>
    </row>
    <row r="125" spans="2:29" ht="14.25" customHeight="1" x14ac:dyDescent="0.25">
      <c r="B125" s="6"/>
      <c r="C125" s="13" t="s">
        <v>23</v>
      </c>
      <c r="D125" s="49">
        <v>8.7983964529337877E-2</v>
      </c>
      <c r="E125" s="49">
        <v>4.1274355956584241E-2</v>
      </c>
      <c r="F125" s="49">
        <v>4.8876783723960315E-2</v>
      </c>
      <c r="G125" s="49">
        <v>7.5799414797686371E-2</v>
      </c>
      <c r="H125" s="49">
        <v>4.4421180038676011E-2</v>
      </c>
      <c r="I125" s="49">
        <v>4.707683762044268E-2</v>
      </c>
      <c r="J125" s="49">
        <v>2.0577919525329502E-2</v>
      </c>
      <c r="K125" s="49">
        <v>2.0197285962431311E-2</v>
      </c>
      <c r="L125" s="49">
        <v>2.1679672107712378E-2</v>
      </c>
      <c r="M125" s="49">
        <v>2.1699560981268462E-2</v>
      </c>
      <c r="N125" s="49">
        <v>2.0026093234084774E-2</v>
      </c>
      <c r="O125" s="49">
        <v>2.1243915249995249E-2</v>
      </c>
      <c r="P125" s="49">
        <v>2.1058624986625585E-2</v>
      </c>
      <c r="Q125" s="49">
        <v>2.0769088339148922E-2</v>
      </c>
      <c r="R125" s="9"/>
      <c r="U125" s="129"/>
      <c r="V125" s="129" t="str">
        <f t="shared" ref="V125:V137" si="12">C125</f>
        <v>California</v>
      </c>
      <c r="W125" s="130"/>
      <c r="X125" s="129"/>
      <c r="Y125" s="129"/>
      <c r="Z125" s="130"/>
      <c r="AA125" s="129"/>
      <c r="AB125" s="129"/>
      <c r="AC125" s="131"/>
    </row>
    <row r="126" spans="2:29" ht="14.25" customHeight="1" x14ac:dyDescent="0.25">
      <c r="B126" s="6"/>
      <c r="C126" s="13" t="s">
        <v>24</v>
      </c>
      <c r="D126" s="49">
        <v>0.13584275296146853</v>
      </c>
      <c r="E126" s="49">
        <v>1.8545997963247185E-2</v>
      </c>
      <c r="F126" s="49">
        <v>4.3552793399128209E-2</v>
      </c>
      <c r="G126" s="49">
        <v>6.6328437982570598E-2</v>
      </c>
      <c r="H126" s="49">
        <v>-1.4284013988183131E-2</v>
      </c>
      <c r="I126" s="49">
        <v>4.5284706664661334E-2</v>
      </c>
      <c r="J126" s="49">
        <v>3.9496921580432609E-2</v>
      </c>
      <c r="K126" s="49">
        <v>3.2167055127029665E-2</v>
      </c>
      <c r="L126" s="49">
        <v>2.116225050845788E-2</v>
      </c>
      <c r="M126" s="49">
        <v>3.8243911142222364E-2</v>
      </c>
      <c r="N126" s="49">
        <v>2.9468599168140708E-2</v>
      </c>
      <c r="O126" s="49">
        <v>3.061392693427134E-2</v>
      </c>
      <c r="P126" s="49">
        <v>3.1370319632787469E-2</v>
      </c>
      <c r="Q126" s="49">
        <v>3.0826092596758503E-2</v>
      </c>
      <c r="R126" s="9"/>
      <c r="U126" s="129"/>
      <c r="V126" s="129" t="str">
        <f t="shared" si="12"/>
        <v>Primary Markets</v>
      </c>
      <c r="W126" s="130"/>
      <c r="X126" s="129"/>
      <c r="Y126" s="129"/>
      <c r="Z126" s="130"/>
      <c r="AA126" s="129"/>
      <c r="AB126" s="129"/>
      <c r="AC126" s="131"/>
    </row>
    <row r="127" spans="2:29" ht="14.25" customHeight="1" x14ac:dyDescent="0.25">
      <c r="B127" s="6"/>
      <c r="C127" s="17" t="s">
        <v>25</v>
      </c>
      <c r="D127" s="49">
        <v>8.3833961165927784E-2</v>
      </c>
      <c r="E127" s="49">
        <v>2.6015108336841397E-2</v>
      </c>
      <c r="F127" s="49">
        <v>5.3861289615657393E-2</v>
      </c>
      <c r="G127" s="49">
        <v>6.4301208507101304E-2</v>
      </c>
      <c r="H127" s="49">
        <v>-7.4609824044684303E-2</v>
      </c>
      <c r="I127" s="49">
        <v>1.3841432951691379E-2</v>
      </c>
      <c r="J127" s="49">
        <v>2.6933648171128421E-2</v>
      </c>
      <c r="K127" s="49">
        <v>-1.5682120425328794E-3</v>
      </c>
      <c r="L127" s="49">
        <v>1.3131917111710578E-2</v>
      </c>
      <c r="M127" s="49">
        <v>4.0852321249040813E-2</v>
      </c>
      <c r="N127" s="49">
        <v>2.9169327505597309E-2</v>
      </c>
      <c r="O127" s="49">
        <v>2.8988289065780881E-2</v>
      </c>
      <c r="P127" s="49">
        <v>3.0229091017345278E-2</v>
      </c>
      <c r="Q127" s="49">
        <v>2.9593131236933523E-2</v>
      </c>
      <c r="R127" s="9"/>
      <c r="U127" s="129"/>
      <c r="V127" s="129" t="str">
        <f t="shared" si="12"/>
        <v>Arizona</v>
      </c>
      <c r="W127" s="130"/>
      <c r="X127" s="129"/>
      <c r="Y127" s="129"/>
      <c r="Z127" s="130"/>
      <c r="AA127" s="129"/>
      <c r="AB127" s="129"/>
      <c r="AC127" s="131"/>
    </row>
    <row r="128" spans="2:29" ht="14.25" customHeight="1" x14ac:dyDescent="0.25">
      <c r="B128" s="6"/>
      <c r="C128" s="17" t="s">
        <v>26</v>
      </c>
      <c r="D128" s="49">
        <v>9.4690748262108881E-2</v>
      </c>
      <c r="E128" s="49">
        <v>2.8961059312944792E-2</v>
      </c>
      <c r="F128" s="49">
        <v>2.3541095005588542E-2</v>
      </c>
      <c r="G128" s="49">
        <v>9.7999652598011799E-2</v>
      </c>
      <c r="H128" s="49">
        <v>2.005535188699259E-2</v>
      </c>
      <c r="I128" s="49">
        <v>5.9848640027196032E-2</v>
      </c>
      <c r="J128" s="49">
        <v>4.7047758070581258E-2</v>
      </c>
      <c r="K128" s="49">
        <v>5.306530342279836E-2</v>
      </c>
      <c r="L128" s="49">
        <v>1.2575243199469233E-2</v>
      </c>
      <c r="M128" s="49">
        <v>3.761934905942077E-2</v>
      </c>
      <c r="N128" s="49">
        <v>2.9714525950867987E-2</v>
      </c>
      <c r="O128" s="49">
        <v>2.9515487510952232E-2</v>
      </c>
      <c r="P128" s="49">
        <v>2.9246356264212015E-2</v>
      </c>
      <c r="Q128" s="49">
        <v>2.8657943074220649E-2</v>
      </c>
      <c r="R128" s="9"/>
      <c r="U128" s="129"/>
      <c r="V128" s="129" t="str">
        <f t="shared" si="12"/>
        <v>Nevada</v>
      </c>
      <c r="W128" s="130"/>
      <c r="X128" s="129"/>
      <c r="Y128" s="129"/>
      <c r="Z128" s="130"/>
      <c r="AA128" s="129"/>
      <c r="AB128" s="129"/>
      <c r="AC128" s="131"/>
    </row>
    <row r="129" spans="2:39" ht="14.25" customHeight="1" x14ac:dyDescent="0.25">
      <c r="B129" s="40"/>
      <c r="C129" s="17" t="s">
        <v>27</v>
      </c>
      <c r="D129" s="49">
        <v>7.1603703828596155E-2</v>
      </c>
      <c r="E129" s="49">
        <v>-1.8064310405794592E-2</v>
      </c>
      <c r="F129" s="49">
        <v>0.10651742060720415</v>
      </c>
      <c r="G129" s="49">
        <v>4.5614735485605573E-2</v>
      </c>
      <c r="H129" s="49">
        <v>-3.6473104892467911E-2</v>
      </c>
      <c r="I129" s="49">
        <v>6.2062035183648279E-2</v>
      </c>
      <c r="J129" s="49">
        <v>5.4672159343820637E-2</v>
      </c>
      <c r="K129" s="49">
        <v>4.5907204198126772E-2</v>
      </c>
      <c r="L129" s="49">
        <v>2.2938782568956206E-2</v>
      </c>
      <c r="M129" s="49">
        <v>3.7181618073406364E-2</v>
      </c>
      <c r="N129" s="49">
        <v>2.5939044599684324E-2</v>
      </c>
      <c r="O129" s="49">
        <v>2.655968804905573E-2</v>
      </c>
      <c r="P129" s="49">
        <v>2.7952708201437027E-2</v>
      </c>
      <c r="Q129" s="49">
        <v>2.7494208847405721E-2</v>
      </c>
      <c r="R129" s="41"/>
      <c r="U129" s="129"/>
      <c r="V129" s="129" t="str">
        <f t="shared" si="12"/>
        <v>Oregon</v>
      </c>
      <c r="W129" s="130"/>
      <c r="X129" s="129"/>
      <c r="Y129" s="129"/>
      <c r="Z129" s="130"/>
      <c r="AA129" s="129"/>
      <c r="AB129" s="129"/>
      <c r="AC129" s="131"/>
    </row>
    <row r="130" spans="2:39" ht="14.25" customHeight="1" x14ac:dyDescent="0.25">
      <c r="B130" s="6"/>
      <c r="C130" s="17" t="s">
        <v>28</v>
      </c>
      <c r="D130" s="49">
        <v>-3.877974594415301E-3</v>
      </c>
      <c r="E130" s="49">
        <v>3.7146962931478456E-2</v>
      </c>
      <c r="F130" s="49">
        <v>3.0805003658467722E-2</v>
      </c>
      <c r="G130" s="49">
        <v>4.7301632261653292E-2</v>
      </c>
      <c r="H130" s="49">
        <v>1.5628169399596992E-2</v>
      </c>
      <c r="I130" s="49">
        <v>6.5128873741872262E-2</v>
      </c>
      <c r="J130" s="49">
        <v>6.1734600707485487E-2</v>
      </c>
      <c r="K130" s="49">
        <v>2.7023471148236888E-2</v>
      </c>
      <c r="L130" s="49">
        <v>3.3816440133740855E-2</v>
      </c>
      <c r="M130" s="49">
        <v>3.5273770942434224E-2</v>
      </c>
      <c r="N130" s="49">
        <v>2.7721747069773928E-2</v>
      </c>
      <c r="O130" s="49">
        <v>2.7594962096385789E-2</v>
      </c>
      <c r="P130" s="49">
        <v>2.8736588309112188E-2</v>
      </c>
      <c r="Q130" s="49">
        <v>2.8323902453729177E-2</v>
      </c>
      <c r="R130" s="9"/>
      <c r="U130" s="129"/>
      <c r="V130" s="129" t="str">
        <f t="shared" si="12"/>
        <v>Washington</v>
      </c>
      <c r="W130" s="130"/>
      <c r="X130" s="129"/>
      <c r="Y130" s="129"/>
      <c r="Z130" s="130"/>
      <c r="AA130" s="129"/>
      <c r="AB130" s="129"/>
      <c r="AC130" s="131"/>
    </row>
    <row r="131" spans="2:39" ht="14.25" customHeight="1" x14ac:dyDescent="0.25">
      <c r="B131" s="6"/>
      <c r="C131" s="17" t="s">
        <v>29</v>
      </c>
      <c r="D131" s="49">
        <v>8.616513253512359E-2</v>
      </c>
      <c r="E131" s="49">
        <v>-2.6666288578829467E-2</v>
      </c>
      <c r="F131" s="49">
        <v>3.527260904995444E-3</v>
      </c>
      <c r="G131" s="49">
        <v>5.8298173482937088E-2</v>
      </c>
      <c r="H131" s="49">
        <v>6.3923349865325552E-2</v>
      </c>
      <c r="I131" s="49">
        <v>6.0663357638485405E-2</v>
      </c>
      <c r="J131" s="49">
        <v>3.8755590629409253E-2</v>
      </c>
      <c r="K131" s="49">
        <v>5.147159823379055E-2</v>
      </c>
      <c r="L131" s="49">
        <v>7.2704447389750904E-3</v>
      </c>
      <c r="M131" s="49">
        <v>3.668385977418076E-2</v>
      </c>
      <c r="N131" s="49">
        <v>3.3443424464324911E-2</v>
      </c>
      <c r="O131" s="49">
        <v>3.8666481347806148E-2</v>
      </c>
      <c r="P131" s="49">
        <v>3.9133834271429135E-2</v>
      </c>
      <c r="Q131" s="49">
        <v>3.8586681842791348E-2</v>
      </c>
      <c r="R131" s="9"/>
      <c r="U131" s="129"/>
      <c r="V131" s="129" t="str">
        <f t="shared" si="12"/>
        <v>Utah</v>
      </c>
      <c r="W131" s="130"/>
      <c r="X131" s="129"/>
      <c r="Y131" s="129"/>
      <c r="Z131" s="130"/>
      <c r="AA131" s="129"/>
      <c r="AB131" s="129"/>
      <c r="AC131" s="131"/>
    </row>
    <row r="132" spans="2:39" ht="14.25" customHeight="1" x14ac:dyDescent="0.25">
      <c r="B132" s="6"/>
      <c r="C132" s="17" t="s">
        <v>30</v>
      </c>
      <c r="D132" s="49">
        <v>3.4141696931126564E-2</v>
      </c>
      <c r="E132" s="49">
        <v>5.4994214854134693E-2</v>
      </c>
      <c r="F132" s="49">
        <v>5.0319775872843087E-2</v>
      </c>
      <c r="G132" s="49">
        <v>5.3747040132360757E-2</v>
      </c>
      <c r="H132" s="49">
        <v>8.8642030672974048E-3</v>
      </c>
      <c r="I132" s="49">
        <v>4.5645909080928249E-2</v>
      </c>
      <c r="J132" s="49">
        <v>1.1819496714900124E-2</v>
      </c>
      <c r="K132" s="49">
        <v>4.7900587640070214E-2</v>
      </c>
      <c r="L132" s="49">
        <v>7.4425720162422326E-2</v>
      </c>
      <c r="M132" s="49">
        <v>3.936012041914716E-2</v>
      </c>
      <c r="N132" s="49">
        <v>3.1163040379759588E-2</v>
      </c>
      <c r="O132" s="49">
        <v>3.6903389057642455E-2</v>
      </c>
      <c r="P132" s="49">
        <v>3.7904919107205615E-2</v>
      </c>
      <c r="Q132" s="49">
        <v>3.7327084217670059E-2</v>
      </c>
      <c r="R132" s="9"/>
      <c r="U132" s="129"/>
      <c r="V132" s="129" t="str">
        <f t="shared" si="12"/>
        <v>Colorado</v>
      </c>
      <c r="W132" s="130"/>
      <c r="X132" s="129"/>
      <c r="Y132" s="129"/>
      <c r="Z132" s="130"/>
      <c r="AA132" s="129"/>
      <c r="AB132" s="129"/>
      <c r="AC132" s="131"/>
    </row>
    <row r="133" spans="2:39" ht="14.25" customHeight="1" x14ac:dyDescent="0.25">
      <c r="B133" s="40"/>
      <c r="C133" s="13" t="s">
        <v>31</v>
      </c>
      <c r="D133" s="49">
        <v>3.1872292547435066E-2</v>
      </c>
      <c r="E133" s="49">
        <v>2.4327151065251851E-2</v>
      </c>
      <c r="F133" s="49">
        <v>3.9414971333369797E-2</v>
      </c>
      <c r="G133" s="49">
        <v>8.0631155429803592E-2</v>
      </c>
      <c r="H133" s="49">
        <v>3.5769979609397762E-2</v>
      </c>
      <c r="I133" s="49">
        <v>6.1716642035071434E-2</v>
      </c>
      <c r="J133" s="49">
        <v>2.5990099480921236E-2</v>
      </c>
      <c r="K133" s="49">
        <v>2.2646651549486529E-2</v>
      </c>
      <c r="L133" s="49">
        <v>3.7625134640402402E-2</v>
      </c>
      <c r="M133" s="49">
        <v>3.4096778709844511E-2</v>
      </c>
      <c r="N133" s="49">
        <v>3.5862851661616624E-2</v>
      </c>
      <c r="O133" s="49">
        <v>2.7189440053944303E-2</v>
      </c>
      <c r="P133" s="49">
        <v>2.8504880204138994E-2</v>
      </c>
      <c r="Q133" s="49">
        <v>2.9340614945280397E-2</v>
      </c>
      <c r="R133" s="9"/>
      <c r="U133" s="129"/>
      <c r="V133" s="129" t="str">
        <f t="shared" si="12"/>
        <v>Opportunity Markets</v>
      </c>
      <c r="W133" s="130"/>
      <c r="X133" s="129"/>
      <c r="Y133" s="129"/>
      <c r="Z133" s="130"/>
      <c r="AA133" s="129"/>
      <c r="AB133" s="129"/>
      <c r="AC133" s="131"/>
    </row>
    <row r="134" spans="2:39" ht="14.25" customHeight="1" x14ac:dyDescent="0.25">
      <c r="B134" s="6"/>
      <c r="C134" s="17" t="s">
        <v>32</v>
      </c>
      <c r="D134" s="49">
        <v>4.5971055758036172E-2</v>
      </c>
      <c r="E134" s="49">
        <v>3.1283573078788152E-2</v>
      </c>
      <c r="F134" s="49">
        <v>3.9531143855266127E-2</v>
      </c>
      <c r="G134" s="49">
        <v>9.6316217434128104E-2</v>
      </c>
      <c r="H134" s="49">
        <v>2.7198774470150511E-2</v>
      </c>
      <c r="I134" s="49">
        <v>6.6452660483718784E-2</v>
      </c>
      <c r="J134" s="49">
        <v>2.5602636230633413E-2</v>
      </c>
      <c r="K134" s="49">
        <v>2.2803936992283447E-2</v>
      </c>
      <c r="L134" s="49">
        <v>4.1864085153675124E-2</v>
      </c>
      <c r="M134" s="49">
        <v>3.6334828386959561E-2</v>
      </c>
      <c r="N134" s="49">
        <v>3.4972064808177938E-2</v>
      </c>
      <c r="O134" s="49">
        <v>2.4432880545943725E-2</v>
      </c>
      <c r="P134" s="49">
        <v>2.554810730704693E-2</v>
      </c>
      <c r="Q134" s="49">
        <v>2.6763687547991744E-2</v>
      </c>
      <c r="R134" s="9"/>
      <c r="U134" s="129"/>
      <c r="V134" s="129" t="str">
        <f t="shared" si="12"/>
        <v>Texas</v>
      </c>
      <c r="W134" s="130"/>
      <c r="X134" s="129"/>
      <c r="Y134" s="129"/>
      <c r="Z134" s="129"/>
      <c r="AA134" s="129"/>
      <c r="AB134" s="129"/>
      <c r="AC134" s="129"/>
    </row>
    <row r="135" spans="2:39" ht="14.25" customHeight="1" x14ac:dyDescent="0.25">
      <c r="B135" s="6"/>
      <c r="C135" s="17" t="s">
        <v>33</v>
      </c>
      <c r="D135" s="49">
        <v>2.5415045613093712E-2</v>
      </c>
      <c r="E135" s="49">
        <v>1.3331067535471863E-2</v>
      </c>
      <c r="F135" s="49">
        <v>2.5952246853266248E-2</v>
      </c>
      <c r="G135" s="49">
        <v>7.2846374952196591E-2</v>
      </c>
      <c r="H135" s="49">
        <v>5.3645965089805125E-2</v>
      </c>
      <c r="I135" s="49">
        <v>5.803825381862926E-2</v>
      </c>
      <c r="J135" s="49">
        <v>1.8218892309914025E-2</v>
      </c>
      <c r="K135" s="49">
        <v>2.0910403791692289E-2</v>
      </c>
      <c r="L135" s="49">
        <v>5.2021730502083807E-2</v>
      </c>
      <c r="M135" s="49">
        <v>3.470433232490211E-2</v>
      </c>
      <c r="N135" s="49">
        <v>3.5534612412308819E-2</v>
      </c>
      <c r="O135" s="49">
        <v>2.8841594621083155E-2</v>
      </c>
      <c r="P135" s="49">
        <v>3.1173998145887394E-2</v>
      </c>
      <c r="Q135" s="49">
        <v>3.1204906577265934E-2</v>
      </c>
      <c r="R135" s="9"/>
      <c r="U135" s="129"/>
      <c r="V135" s="129" t="str">
        <f t="shared" si="12"/>
        <v>New York</v>
      </c>
      <c r="W135" s="130"/>
      <c r="X135" s="129"/>
      <c r="Y135" s="129"/>
      <c r="Z135" s="129"/>
      <c r="AA135" s="129"/>
      <c r="AB135" s="129"/>
      <c r="AC135" s="129"/>
    </row>
    <row r="136" spans="2:39" ht="14.25" customHeight="1" x14ac:dyDescent="0.25">
      <c r="B136" s="6"/>
      <c r="C136" s="17" t="s">
        <v>34</v>
      </c>
      <c r="D136" s="49">
        <v>0.79761790716156478</v>
      </c>
      <c r="E136" s="49">
        <v>2.5971604749495336E-2</v>
      </c>
      <c r="F136" s="49">
        <v>5.281845330366397E-2</v>
      </c>
      <c r="G136" s="49">
        <v>6.6852386666010677E-2</v>
      </c>
      <c r="H136" s="49">
        <v>3.014980529285527E-2</v>
      </c>
      <c r="I136" s="49">
        <v>5.8803432461808969E-2</v>
      </c>
      <c r="J136" s="49">
        <v>3.4378423530207813E-2</v>
      </c>
      <c r="K136" s="49">
        <v>2.4151557137385371E-2</v>
      </c>
      <c r="L136" s="49">
        <v>1.7452692885417731E-2</v>
      </c>
      <c r="M136" s="49">
        <v>3.0275968088304017E-2</v>
      </c>
      <c r="N136" s="49">
        <v>3.7481023373606925E-2</v>
      </c>
      <c r="O136" s="49">
        <v>2.944719981028987E-2</v>
      </c>
      <c r="P136" s="49">
        <v>2.9986992081163288E-2</v>
      </c>
      <c r="Q136" s="49">
        <v>3.1088093885407675E-2</v>
      </c>
      <c r="R136" s="9"/>
      <c r="U136" s="129"/>
      <c r="V136" s="129" t="str">
        <f t="shared" si="12"/>
        <v>Illinois</v>
      </c>
      <c r="W136" s="130"/>
      <c r="X136" s="129"/>
      <c r="Y136" s="129"/>
      <c r="Z136" s="129"/>
      <c r="AA136" s="129"/>
      <c r="AB136" s="129"/>
      <c r="AC136" s="129"/>
    </row>
    <row r="137" spans="2:39" ht="14.25" customHeight="1" x14ac:dyDescent="0.25">
      <c r="B137" s="6"/>
      <c r="C137" s="13" t="s">
        <v>35</v>
      </c>
      <c r="D137" s="49">
        <v>0</v>
      </c>
      <c r="E137" s="49">
        <v>0.35168911915113354</v>
      </c>
      <c r="F137" s="49">
        <v>6.4780325687902263E-2</v>
      </c>
      <c r="G137" s="49">
        <v>-5.4782918238336364E-3</v>
      </c>
      <c r="H137" s="49">
        <v>9.4674860587865117E-2</v>
      </c>
      <c r="I137" s="49">
        <v>0.1249086668813606</v>
      </c>
      <c r="J137" s="49">
        <v>5.0828718694388986E-3</v>
      </c>
      <c r="K137" s="49">
        <v>2.4075179004001024E-2</v>
      </c>
      <c r="L137" s="49">
        <v>5.5314996947150696E-2</v>
      </c>
      <c r="M137" s="49">
        <v>2.0947852733511185E-2</v>
      </c>
      <c r="N137" s="49">
        <v>1.9777369318423998E-2</v>
      </c>
      <c r="O137" s="49">
        <v>2.1424256192081215E-2</v>
      </c>
      <c r="P137" s="49">
        <v>2.1983531551740931E-2</v>
      </c>
      <c r="Q137" s="49">
        <v>2.2080105633805358E-2</v>
      </c>
      <c r="R137" s="9"/>
      <c r="U137" s="129"/>
      <c r="V137" s="129" t="str">
        <f t="shared" si="12"/>
        <v>Rest of US</v>
      </c>
      <c r="W137" s="130"/>
      <c r="X137" s="129"/>
      <c r="Y137" s="129"/>
      <c r="Z137" s="129"/>
      <c r="AA137" s="129"/>
      <c r="AB137" s="129"/>
      <c r="AC137" s="129"/>
    </row>
    <row r="138" spans="2:39" ht="4.5" customHeight="1" x14ac:dyDescent="0.25">
      <c r="B138" s="10"/>
      <c r="C138" s="1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64"/>
      <c r="Q138" s="164"/>
      <c r="R138" s="12"/>
    </row>
    <row r="139" spans="2:39" ht="3.75" customHeight="1" x14ac:dyDescent="0.25">
      <c r="B139" s="22"/>
      <c r="C139" s="33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</row>
    <row r="140" spans="2:39" ht="12.75" customHeight="1" x14ac:dyDescent="0.25">
      <c r="B140" s="197" t="s">
        <v>36</v>
      </c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</row>
    <row r="141" spans="2:39" ht="12.75" customHeight="1" x14ac:dyDescent="0.25">
      <c r="B141" s="197" t="s">
        <v>37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</row>
    <row r="142" spans="2:39" ht="11.25" customHeight="1" x14ac:dyDescent="0.25"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</row>
    <row r="144" spans="2:39" ht="22.5" customHeight="1" x14ac:dyDescent="0.25">
      <c r="B144" s="198" t="s">
        <v>38</v>
      </c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200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</row>
    <row r="145" spans="2:39" ht="15" customHeight="1" x14ac:dyDescent="0.25">
      <c r="B145" s="189" t="s">
        <v>39</v>
      </c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1"/>
      <c r="X145" s="202"/>
      <c r="Y145" s="202"/>
      <c r="Z145" s="202"/>
      <c r="AA145" s="202"/>
      <c r="AB145" s="202"/>
      <c r="AC145" s="202"/>
      <c r="AD145" s="202"/>
      <c r="AE145" s="202"/>
      <c r="AF145" s="202"/>
      <c r="AG145" s="202"/>
      <c r="AH145" s="202"/>
      <c r="AI145" s="202"/>
      <c r="AJ145" s="202"/>
      <c r="AK145" s="202"/>
      <c r="AL145" s="202"/>
      <c r="AM145" s="202"/>
    </row>
    <row r="146" spans="2:39" ht="15" customHeight="1" x14ac:dyDescent="0.25">
      <c r="B146" s="116"/>
      <c r="C146" s="117"/>
      <c r="D146" s="117">
        <v>2010</v>
      </c>
      <c r="E146" s="117">
        <f t="shared" ref="E146:O146" si="13">E4</f>
        <v>2011</v>
      </c>
      <c r="F146" s="117">
        <f t="shared" si="13"/>
        <v>2012</v>
      </c>
      <c r="G146" s="117">
        <f t="shared" si="13"/>
        <v>2013</v>
      </c>
      <c r="H146" s="117">
        <f t="shared" si="13"/>
        <v>2014</v>
      </c>
      <c r="I146" s="117">
        <f t="shared" si="13"/>
        <v>2015</v>
      </c>
      <c r="J146" s="117">
        <f t="shared" si="13"/>
        <v>2016</v>
      </c>
      <c r="K146" s="117">
        <f t="shared" si="13"/>
        <v>2017</v>
      </c>
      <c r="L146" s="117">
        <f t="shared" si="13"/>
        <v>2018</v>
      </c>
      <c r="M146" s="117">
        <f t="shared" si="13"/>
        <v>2019</v>
      </c>
      <c r="N146" s="117">
        <f t="shared" si="13"/>
        <v>2020</v>
      </c>
      <c r="O146" s="117">
        <f t="shared" si="13"/>
        <v>2021</v>
      </c>
      <c r="P146" s="117">
        <f t="shared" ref="P146:Q146" si="14">P4</f>
        <v>2022</v>
      </c>
      <c r="Q146" s="117">
        <f t="shared" si="14"/>
        <v>2023</v>
      </c>
      <c r="R146" s="118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</row>
    <row r="147" spans="2:39" ht="18" customHeight="1" x14ac:dyDescent="0.25">
      <c r="B147" s="36" t="s">
        <v>6</v>
      </c>
      <c r="C147" s="37"/>
      <c r="D147" s="51">
        <v>382.26522539776892</v>
      </c>
      <c r="E147" s="51">
        <v>14464.436770115506</v>
      </c>
      <c r="F147" s="51">
        <v>14973.134959954061</v>
      </c>
      <c r="G147" s="51">
        <v>15653.551693328576</v>
      </c>
      <c r="H147" s="51">
        <v>16458.844992886014</v>
      </c>
      <c r="I147" s="51">
        <v>17057.90259048386</v>
      </c>
      <c r="J147" s="51">
        <v>17338.312900000001</v>
      </c>
      <c r="K147" s="51">
        <v>17568.288168837069</v>
      </c>
      <c r="L147" s="51">
        <v>18140.540932607088</v>
      </c>
      <c r="M147" s="51">
        <v>18714.601131403771</v>
      </c>
      <c r="N147" s="51">
        <v>19377.547824414334</v>
      </c>
      <c r="O147" s="51">
        <v>20048.338576161343</v>
      </c>
      <c r="P147" s="51">
        <v>20713.536543065096</v>
      </c>
      <c r="Q147" s="51">
        <v>21371.140688515319</v>
      </c>
      <c r="R147" s="39"/>
      <c r="U147" s="129" t="b">
        <f t="shared" ref="U147:V147" si="15">E147=SUM(E148:E162)</f>
        <v>1</v>
      </c>
      <c r="V147" s="129" t="b">
        <f t="shared" si="15"/>
        <v>1</v>
      </c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53"/>
      <c r="AG147" s="53"/>
      <c r="AH147" s="53"/>
      <c r="AI147" s="53"/>
      <c r="AJ147" s="53"/>
      <c r="AK147" s="53"/>
      <c r="AL147" s="53"/>
      <c r="AM147" s="54"/>
    </row>
    <row r="148" spans="2:39" ht="14.25" customHeight="1" x14ac:dyDescent="0.25">
      <c r="B148" s="6"/>
      <c r="C148" s="13" t="s">
        <v>40</v>
      </c>
      <c r="D148" s="55">
        <v>182.06678584273646</v>
      </c>
      <c r="E148" s="55">
        <v>469.71638445906245</v>
      </c>
      <c r="F148" s="55">
        <v>670.81677506336473</v>
      </c>
      <c r="G148" s="55">
        <v>819.2341847290495</v>
      </c>
      <c r="H148" s="55">
        <v>995.75206481269447</v>
      </c>
      <c r="I148" s="55">
        <v>1162.0669368719537</v>
      </c>
      <c r="J148" s="55">
        <v>1360.7570000000001</v>
      </c>
      <c r="K148" s="55">
        <v>1511.801027</v>
      </c>
      <c r="L148" s="55">
        <v>1600.3931479543598</v>
      </c>
      <c r="M148" s="55">
        <v>1696.301862959087</v>
      </c>
      <c r="N148" s="55">
        <v>1803.595233265369</v>
      </c>
      <c r="O148" s="55">
        <v>1918.9935503623867</v>
      </c>
      <c r="P148" s="55">
        <v>2041.386252112675</v>
      </c>
      <c r="Q148" s="55">
        <v>2167.1560760215552</v>
      </c>
      <c r="R148" s="9"/>
      <c r="X148" s="52"/>
      <c r="Y148" s="52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4"/>
    </row>
    <row r="149" spans="2:39" ht="14.25" customHeight="1" x14ac:dyDescent="0.25">
      <c r="B149" s="6"/>
      <c r="C149" s="13" t="s">
        <v>41</v>
      </c>
      <c r="D149" s="55">
        <v>523.49843571045051</v>
      </c>
      <c r="E149" s="55">
        <v>184.18182044874462</v>
      </c>
      <c r="F149" s="55">
        <v>189.79002722347644</v>
      </c>
      <c r="G149" s="55">
        <v>239.73787903118568</v>
      </c>
      <c r="H149" s="55">
        <v>261.95295128621621</v>
      </c>
      <c r="I149" s="55">
        <v>291.16535132674898</v>
      </c>
      <c r="J149" s="55">
        <v>318.81752231546972</v>
      </c>
      <c r="K149" s="55">
        <v>333.11700578517849</v>
      </c>
      <c r="L149" s="55">
        <v>353.10402613228899</v>
      </c>
      <c r="M149" s="55">
        <v>372.55349934669283</v>
      </c>
      <c r="N149" s="55">
        <v>394.21268266718351</v>
      </c>
      <c r="O149" s="55">
        <v>418.25965630988168</v>
      </c>
      <c r="P149" s="55">
        <v>443.35523568847458</v>
      </c>
      <c r="Q149" s="55">
        <v>467.44296897444406</v>
      </c>
      <c r="R149" s="9"/>
      <c r="X149" s="52"/>
      <c r="Y149" s="52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4"/>
    </row>
    <row r="150" spans="2:39" ht="14.25" customHeight="1" x14ac:dyDescent="0.25">
      <c r="B150" s="6"/>
      <c r="C150" s="56" t="s">
        <v>42</v>
      </c>
      <c r="D150" s="55">
        <v>416.78242606362744</v>
      </c>
      <c r="E150" s="55">
        <v>548.49215472092192</v>
      </c>
      <c r="F150" s="55">
        <v>557.66857590701966</v>
      </c>
      <c r="G150" s="55">
        <v>535.57721191399594</v>
      </c>
      <c r="H150" s="55">
        <v>574.98622080270297</v>
      </c>
      <c r="I150" s="55">
        <v>537.4105609895845</v>
      </c>
      <c r="J150" s="55">
        <v>547.67909327255677</v>
      </c>
      <c r="K150" s="55">
        <v>553.70356329855485</v>
      </c>
      <c r="L150" s="55">
        <v>562.00911674803297</v>
      </c>
      <c r="M150" s="55">
        <v>567.89819999999997</v>
      </c>
      <c r="N150" s="55">
        <v>575.91465500000004</v>
      </c>
      <c r="O150" s="55">
        <v>582.88843059994417</v>
      </c>
      <c r="P150" s="55">
        <v>591.75875717713006</v>
      </c>
      <c r="Q150" s="55">
        <v>602.05597239928227</v>
      </c>
      <c r="R150" s="9"/>
      <c r="X150" s="52"/>
      <c r="Y150" s="57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4"/>
    </row>
    <row r="151" spans="2:39" ht="14.25" customHeight="1" x14ac:dyDescent="0.25">
      <c r="B151" s="6"/>
      <c r="C151" s="56" t="s">
        <v>43</v>
      </c>
      <c r="D151" s="55">
        <v>494.32373250507288</v>
      </c>
      <c r="E151" s="55">
        <v>394.42181052066854</v>
      </c>
      <c r="F151" s="55">
        <v>387.89265128088755</v>
      </c>
      <c r="G151" s="55">
        <v>389.27032901606538</v>
      </c>
      <c r="H151" s="55">
        <v>397.21881644135868</v>
      </c>
      <c r="I151" s="55">
        <v>438.18209850730261</v>
      </c>
      <c r="J151" s="55">
        <v>470.01882059219122</v>
      </c>
      <c r="K151" s="55">
        <v>532.53132373095264</v>
      </c>
      <c r="L151" s="55">
        <v>516.55538401902402</v>
      </c>
      <c r="M151" s="55">
        <v>534.46896152057082</v>
      </c>
      <c r="N151" s="55">
        <v>558.08541637455528</v>
      </c>
      <c r="O151" s="55">
        <v>585.14533364532929</v>
      </c>
      <c r="P151" s="55">
        <v>613.81997909955294</v>
      </c>
      <c r="Q151" s="55">
        <v>640.16873714330018</v>
      </c>
      <c r="R151" s="9"/>
      <c r="X151" s="52"/>
      <c r="Y151" s="57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4"/>
    </row>
    <row r="152" spans="2:39" ht="14.25" customHeight="1" x14ac:dyDescent="0.25">
      <c r="B152" s="40"/>
      <c r="C152" s="56" t="s">
        <v>44</v>
      </c>
      <c r="D152" s="55">
        <v>610.21053595942601</v>
      </c>
      <c r="E152" s="55">
        <v>550.29764991084221</v>
      </c>
      <c r="F152" s="55">
        <v>522.38014726240783</v>
      </c>
      <c r="G152" s="55">
        <v>553.03562060927504</v>
      </c>
      <c r="H152" s="55">
        <v>588.58186417453828</v>
      </c>
      <c r="I152" s="55">
        <v>609.68120093341872</v>
      </c>
      <c r="J152" s="55">
        <v>603.89801096966278</v>
      </c>
      <c r="K152" s="55">
        <v>601.48241892578415</v>
      </c>
      <c r="L152" s="55">
        <v>613.51206730429885</v>
      </c>
      <c r="M152" s="55">
        <v>625.78230865038483</v>
      </c>
      <c r="N152" s="55">
        <v>631.93442600404069</v>
      </c>
      <c r="O152" s="55">
        <v>639.8604589439808</v>
      </c>
      <c r="P152" s="55">
        <v>651.21934753987898</v>
      </c>
      <c r="Q152" s="55">
        <v>659.34942236224276</v>
      </c>
      <c r="R152" s="41"/>
      <c r="X152" s="58"/>
      <c r="Y152" s="57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9"/>
    </row>
    <row r="153" spans="2:39" ht="14.25" customHeight="1" x14ac:dyDescent="0.25">
      <c r="B153" s="6"/>
      <c r="C153" s="56" t="s">
        <v>45</v>
      </c>
      <c r="D153" s="55">
        <v>380.24033391825316</v>
      </c>
      <c r="E153" s="55">
        <v>655.65828106259903</v>
      </c>
      <c r="F153" s="55">
        <v>635.43384983047474</v>
      </c>
      <c r="G153" s="55">
        <v>652.012023338321</v>
      </c>
      <c r="H153" s="55">
        <v>686.3257679533981</v>
      </c>
      <c r="I153" s="55">
        <v>704.7128761615669</v>
      </c>
      <c r="J153" s="55">
        <v>692.65083510328873</v>
      </c>
      <c r="K153" s="55">
        <v>720.35686850742024</v>
      </c>
      <c r="L153" s="55">
        <v>750.50345802740298</v>
      </c>
      <c r="M153" s="55">
        <v>764.01252027189628</v>
      </c>
      <c r="N153" s="55">
        <v>779.29277067733426</v>
      </c>
      <c r="O153" s="55">
        <v>794.09933332020353</v>
      </c>
      <c r="P153" s="55">
        <v>809.98131998660756</v>
      </c>
      <c r="Q153" s="55">
        <v>825.82014211838384</v>
      </c>
      <c r="R153" s="9"/>
      <c r="X153" s="52"/>
      <c r="Y153" s="57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4"/>
    </row>
    <row r="154" spans="2:39" ht="14.25" customHeight="1" x14ac:dyDescent="0.25">
      <c r="B154" s="6"/>
      <c r="C154" s="56" t="s">
        <v>46</v>
      </c>
      <c r="D154" s="55">
        <v>377.53111785754271</v>
      </c>
      <c r="E154" s="55">
        <v>408.54541938208098</v>
      </c>
      <c r="F154" s="55">
        <v>398.59120587771105</v>
      </c>
      <c r="G154" s="55">
        <v>421.2215712952447</v>
      </c>
      <c r="H154" s="55">
        <v>438.69253251648291</v>
      </c>
      <c r="I154" s="55">
        <v>435.99567178830534</v>
      </c>
      <c r="J154" s="55">
        <v>423.41488368109219</v>
      </c>
      <c r="K154" s="55">
        <v>442.04513856306028</v>
      </c>
      <c r="L154" s="55">
        <v>416.16024907431</v>
      </c>
      <c r="M154" s="55">
        <v>424.89961430487045</v>
      </c>
      <c r="N154" s="55">
        <v>432.54780736235813</v>
      </c>
      <c r="O154" s="55">
        <v>439.90112008751817</v>
      </c>
      <c r="P154" s="55">
        <v>446.93953800891848</v>
      </c>
      <c r="Q154" s="55">
        <v>453.24477291523078</v>
      </c>
      <c r="R154" s="9"/>
      <c r="X154" s="52"/>
      <c r="Y154" s="57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4"/>
    </row>
    <row r="155" spans="2:39" ht="14.25" customHeight="1" x14ac:dyDescent="0.25">
      <c r="B155" s="6"/>
      <c r="C155" s="56" t="s">
        <v>47</v>
      </c>
      <c r="D155" s="55">
        <v>192.8118946546401</v>
      </c>
      <c r="E155" s="55">
        <v>445.0664085382794</v>
      </c>
      <c r="F155" s="55">
        <v>373.30020120496152</v>
      </c>
      <c r="G155" s="55">
        <v>388.27130878837914</v>
      </c>
      <c r="H155" s="55">
        <v>445.25743762207605</v>
      </c>
      <c r="I155" s="55">
        <v>441.25509416234371</v>
      </c>
      <c r="J155" s="55">
        <v>442.36270339296243</v>
      </c>
      <c r="K155" s="55">
        <v>449.66168455000002</v>
      </c>
      <c r="L155" s="55">
        <v>480.27390173766997</v>
      </c>
      <c r="M155" s="55">
        <v>492.76102318284939</v>
      </c>
      <c r="N155" s="55">
        <v>502.53272841417203</v>
      </c>
      <c r="O155" s="55">
        <v>510.13088963495943</v>
      </c>
      <c r="P155" s="55">
        <v>520.75617863415778</v>
      </c>
      <c r="Q155" s="55">
        <v>531.30114409250677</v>
      </c>
      <c r="R155" s="9"/>
      <c r="X155" s="52"/>
      <c r="Y155" s="57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4"/>
    </row>
    <row r="156" spans="2:39" s="62" customFormat="1" ht="14.25" customHeight="1" x14ac:dyDescent="0.25">
      <c r="B156" s="60"/>
      <c r="C156" s="57" t="s">
        <v>48</v>
      </c>
      <c r="D156" s="55">
        <v>182.76031170754919</v>
      </c>
      <c r="E156" s="55">
        <v>185.30265319992591</v>
      </c>
      <c r="F156" s="55">
        <v>164.13422445392328</v>
      </c>
      <c r="G156" s="55">
        <v>157.18352150755558</v>
      </c>
      <c r="H156" s="55">
        <v>177.87944619721625</v>
      </c>
      <c r="I156" s="55">
        <v>176.38837168523111</v>
      </c>
      <c r="J156" s="55">
        <v>177</v>
      </c>
      <c r="K156" s="55">
        <v>187.089</v>
      </c>
      <c r="L156" s="55">
        <v>199.24978499999997</v>
      </c>
      <c r="M156" s="55">
        <v>205.89819139999997</v>
      </c>
      <c r="N156" s="55">
        <v>211.34112468772696</v>
      </c>
      <c r="O156" s="55">
        <v>215.6184328479691</v>
      </c>
      <c r="P156" s="55">
        <v>219.98915187101107</v>
      </c>
      <c r="Q156" s="55">
        <v>223.34616844838362</v>
      </c>
      <c r="R156" s="61"/>
      <c r="X156" s="52"/>
      <c r="Y156" s="57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4"/>
    </row>
    <row r="157" spans="2:39" ht="14.25" customHeight="1" x14ac:dyDescent="0.25">
      <c r="B157" s="6"/>
      <c r="C157" s="56" t="s">
        <v>131</v>
      </c>
      <c r="D157" s="55">
        <v>118.73711580220643</v>
      </c>
      <c r="E157" s="55">
        <v>208.79134389172191</v>
      </c>
      <c r="F157" s="55">
        <v>225.32465554083709</v>
      </c>
      <c r="G157" s="55">
        <v>241.13935230929465</v>
      </c>
      <c r="H157" s="55">
        <v>268.00452013063881</v>
      </c>
      <c r="I157" s="55">
        <v>276.26290519586678</v>
      </c>
      <c r="J157" s="55">
        <v>278.71834048606536</v>
      </c>
      <c r="K157" s="55">
        <v>281.366164720683</v>
      </c>
      <c r="L157" s="55">
        <v>278.731712709622</v>
      </c>
      <c r="M157" s="55">
        <v>283.66750000000002</v>
      </c>
      <c r="N157" s="55">
        <v>290.5795</v>
      </c>
      <c r="O157" s="55">
        <v>296.60079999999999</v>
      </c>
      <c r="P157" s="55">
        <v>300.29829519999998</v>
      </c>
      <c r="Q157" s="55">
        <v>305.62940240006014</v>
      </c>
      <c r="R157" s="9"/>
      <c r="X157" s="52"/>
      <c r="Y157" s="57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4"/>
    </row>
    <row r="158" spans="2:39" ht="14.25" customHeight="1" x14ac:dyDescent="0.25">
      <c r="B158" s="6"/>
      <c r="C158" s="56" t="s">
        <v>49</v>
      </c>
      <c r="D158" s="55">
        <v>130.95822185242693</v>
      </c>
      <c r="E158" s="55">
        <v>160.18765416758401</v>
      </c>
      <c r="F158" s="55">
        <v>182.97451426781689</v>
      </c>
      <c r="G158" s="55">
        <v>206.42499615209462</v>
      </c>
      <c r="H158" s="55">
        <v>220.29604978136376</v>
      </c>
      <c r="I158" s="55">
        <v>224.70569367213034</v>
      </c>
      <c r="J158" s="55">
        <v>183.56174259200793</v>
      </c>
      <c r="K158" s="55">
        <v>188.88503312717614</v>
      </c>
      <c r="L158" s="55">
        <v>208.48165238755496</v>
      </c>
      <c r="M158" s="55">
        <v>219.11421665932025</v>
      </c>
      <c r="N158" s="55">
        <v>229.05847474448552</v>
      </c>
      <c r="O158" s="55">
        <v>238.00326374287764</v>
      </c>
      <c r="P158" s="55">
        <v>246.0003003071194</v>
      </c>
      <c r="Q158" s="55">
        <v>253.60496426090901</v>
      </c>
      <c r="R158" s="9"/>
      <c r="X158" s="52"/>
      <c r="Y158" s="57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4"/>
    </row>
    <row r="159" spans="2:39" s="62" customFormat="1" ht="14.25" customHeight="1" x14ac:dyDescent="0.25">
      <c r="B159" s="60"/>
      <c r="C159" s="57" t="s">
        <v>50</v>
      </c>
      <c r="D159" s="55">
        <v>1355.97</v>
      </c>
      <c r="E159" s="55">
        <v>156.35821103365745</v>
      </c>
      <c r="F159" s="55">
        <v>197.5090002208467</v>
      </c>
      <c r="G159" s="55">
        <v>225.14822964020141</v>
      </c>
      <c r="H159" s="55">
        <v>274.40959734097504</v>
      </c>
      <c r="I159" s="55">
        <v>286.4143913895702</v>
      </c>
      <c r="J159" s="55">
        <v>290.67337338953308</v>
      </c>
      <c r="K159" s="55">
        <v>264.2220964110856</v>
      </c>
      <c r="L159" s="55">
        <v>258.62372115352798</v>
      </c>
      <c r="M159" s="55">
        <v>264.71716479895429</v>
      </c>
      <c r="N159" s="55">
        <v>276.60262861931898</v>
      </c>
      <c r="O159" s="55">
        <v>288.47125725232371</v>
      </c>
      <c r="P159" s="55">
        <v>299.68650081634303</v>
      </c>
      <c r="Q159" s="55">
        <v>308.04336221753636</v>
      </c>
      <c r="R159" s="61"/>
      <c r="X159" s="52"/>
      <c r="Y159" s="57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4"/>
    </row>
    <row r="160" spans="2:39" ht="14.25" customHeight="1" x14ac:dyDescent="0.25">
      <c r="B160" s="6"/>
      <c r="C160" s="56" t="s">
        <v>9</v>
      </c>
      <c r="D160" s="55">
        <v>6367.4598231158816</v>
      </c>
      <c r="E160" s="55">
        <v>1475.5</v>
      </c>
      <c r="F160" s="55">
        <v>1543</v>
      </c>
      <c r="G160" s="55">
        <v>1567.3575170544382</v>
      </c>
      <c r="H160" s="55">
        <v>1625.0454902989711</v>
      </c>
      <c r="I160" s="55">
        <v>1579.433650299485</v>
      </c>
      <c r="J160" s="55">
        <v>1541.8207</v>
      </c>
      <c r="K160" s="55">
        <v>1657.4572524999999</v>
      </c>
      <c r="L160" s="55">
        <v>1722.0980853475</v>
      </c>
      <c r="M160" s="55">
        <v>1773.7610279079252</v>
      </c>
      <c r="N160" s="55">
        <v>1828.7476197730707</v>
      </c>
      <c r="O160" s="55">
        <v>1878.9484050368053</v>
      </c>
      <c r="P160" s="55">
        <v>1927.8010635677622</v>
      </c>
      <c r="Q160" s="55">
        <v>1980.7968373663989</v>
      </c>
      <c r="R160" s="9"/>
      <c r="X160" s="52"/>
      <c r="Y160" s="57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4"/>
    </row>
    <row r="161" spans="1:39" ht="14.25" customHeight="1" x14ac:dyDescent="0.25">
      <c r="B161" s="6"/>
      <c r="C161" s="56" t="s">
        <v>8</v>
      </c>
      <c r="D161" s="55">
        <v>1580.1357037073535</v>
      </c>
      <c r="E161" s="55">
        <v>6844</v>
      </c>
      <c r="F161" s="55">
        <v>7233.1349599540608</v>
      </c>
      <c r="G161" s="55">
        <v>7476.7671267990963</v>
      </c>
      <c r="H161" s="55">
        <v>7571.9957049057866</v>
      </c>
      <c r="I161" s="55">
        <v>7799.2625100058867</v>
      </c>
      <c r="J161" s="55">
        <v>7948.5541999999996</v>
      </c>
      <c r="K161" s="55">
        <v>7710.0236475664133</v>
      </c>
      <c r="L161" s="55">
        <v>7953.4290941200861</v>
      </c>
      <c r="M161" s="55">
        <v>8181.1625503977175</v>
      </c>
      <c r="N161" s="55">
        <v>8474.7341796710953</v>
      </c>
      <c r="O161" s="55">
        <v>8776.6212727546226</v>
      </c>
      <c r="P161" s="55">
        <v>9059.3395639126265</v>
      </c>
      <c r="Q161" s="55">
        <v>9333.8943477405519</v>
      </c>
      <c r="R161" s="9"/>
      <c r="X161" s="52"/>
      <c r="Y161" s="57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4"/>
    </row>
    <row r="162" spans="1:39" ht="14.25" customHeight="1" x14ac:dyDescent="0.25">
      <c r="B162" s="6"/>
      <c r="C162" s="13" t="s">
        <v>51</v>
      </c>
      <c r="D162" s="55">
        <v>0</v>
      </c>
      <c r="E162" s="55">
        <v>1777.9169787794162</v>
      </c>
      <c r="F162" s="55">
        <v>1691.1841718662727</v>
      </c>
      <c r="G162" s="55">
        <v>1781.1708211443793</v>
      </c>
      <c r="H162" s="55">
        <v>1932.4465286215955</v>
      </c>
      <c r="I162" s="55">
        <v>2094.9652774944652</v>
      </c>
      <c r="J162" s="55">
        <v>2058.3856742051694</v>
      </c>
      <c r="K162" s="55">
        <v>2134.5459441507605</v>
      </c>
      <c r="L162" s="55">
        <v>2227.4155308914101</v>
      </c>
      <c r="M162" s="55">
        <v>2307.6024900035009</v>
      </c>
      <c r="N162" s="55">
        <v>2388.3685771536234</v>
      </c>
      <c r="O162" s="55">
        <v>2464.7963716225395</v>
      </c>
      <c r="P162" s="55">
        <v>2541.2050591428379</v>
      </c>
      <c r="Q162" s="55">
        <v>2619.2863700545336</v>
      </c>
      <c r="R162" s="9"/>
      <c r="X162" s="52"/>
      <c r="Y162" s="52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4"/>
    </row>
    <row r="163" spans="1:39" ht="4.5" customHeight="1" x14ac:dyDescent="0.25">
      <c r="B163" s="10"/>
      <c r="C163" s="1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64"/>
      <c r="Q163" s="164"/>
      <c r="R163" s="12"/>
      <c r="X163" s="63"/>
      <c r="Y163" s="58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54"/>
    </row>
    <row r="164" spans="1:39" ht="3.75" customHeight="1" x14ac:dyDescent="0.25"/>
    <row r="165" spans="1:39" ht="12.75" customHeight="1" x14ac:dyDescent="0.25">
      <c r="B165" s="197" t="s">
        <v>52</v>
      </c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</row>
    <row r="166" spans="1:39" x14ac:dyDescent="0.25">
      <c r="E166" s="65"/>
    </row>
    <row r="167" spans="1:39" ht="22.5" customHeight="1" x14ac:dyDescent="0.25">
      <c r="B167" s="198" t="s">
        <v>38</v>
      </c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200"/>
    </row>
    <row r="168" spans="1:39" ht="15" customHeight="1" x14ac:dyDescent="0.25">
      <c r="B168" s="189" t="s">
        <v>1</v>
      </c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1"/>
    </row>
    <row r="169" spans="1:39" ht="13.8" x14ac:dyDescent="0.25">
      <c r="B169" s="116"/>
      <c r="C169" s="117"/>
      <c r="D169" s="117">
        <v>2010</v>
      </c>
      <c r="E169" s="117">
        <f t="shared" ref="E169:O169" si="16">E4</f>
        <v>2011</v>
      </c>
      <c r="F169" s="117">
        <f t="shared" si="16"/>
        <v>2012</v>
      </c>
      <c r="G169" s="117">
        <f t="shared" si="16"/>
        <v>2013</v>
      </c>
      <c r="H169" s="117">
        <f t="shared" si="16"/>
        <v>2014</v>
      </c>
      <c r="I169" s="117">
        <f t="shared" si="16"/>
        <v>2015</v>
      </c>
      <c r="J169" s="117">
        <f t="shared" si="16"/>
        <v>2016</v>
      </c>
      <c r="K169" s="117">
        <f t="shared" si="16"/>
        <v>2017</v>
      </c>
      <c r="L169" s="117">
        <f t="shared" si="16"/>
        <v>2018</v>
      </c>
      <c r="M169" s="117">
        <f t="shared" si="16"/>
        <v>2019</v>
      </c>
      <c r="N169" s="117">
        <f t="shared" si="16"/>
        <v>2020</v>
      </c>
      <c r="O169" s="117">
        <f t="shared" si="16"/>
        <v>2021</v>
      </c>
      <c r="P169" s="117">
        <f t="shared" ref="P169:Q169" si="17">P4</f>
        <v>2022</v>
      </c>
      <c r="Q169" s="117">
        <f t="shared" si="17"/>
        <v>2023</v>
      </c>
      <c r="R169" s="118"/>
      <c r="V169" s="129"/>
      <c r="W169" s="129"/>
      <c r="X169" s="129"/>
      <c r="Y169" s="129"/>
      <c r="Z169" s="129"/>
      <c r="AA169" s="129"/>
    </row>
    <row r="170" spans="1:39" ht="18" customHeight="1" x14ac:dyDescent="0.25">
      <c r="B170" s="36" t="s">
        <v>6</v>
      </c>
      <c r="C170" s="37"/>
      <c r="D170" s="48">
        <v>0.57089487361537827</v>
      </c>
      <c r="E170" s="48">
        <v>8.7899137675427008E-2</v>
      </c>
      <c r="F170" s="48">
        <v>3.5168890287491816E-2</v>
      </c>
      <c r="G170" s="48">
        <v>4.5442503202856477E-2</v>
      </c>
      <c r="H170" s="48">
        <v>5.1444765720526364E-2</v>
      </c>
      <c r="I170" s="48">
        <v>3.639730478394898E-2</v>
      </c>
      <c r="J170" s="48">
        <v>1.643873319294098E-2</v>
      </c>
      <c r="K170" s="48">
        <v>1.3263993455618683E-2</v>
      </c>
      <c r="L170" s="48">
        <v>3.2573051982667911E-2</v>
      </c>
      <c r="M170" s="48">
        <v>3.1645153302172435E-2</v>
      </c>
      <c r="N170" s="48">
        <v>3.5424035401861342E-2</v>
      </c>
      <c r="O170" s="48">
        <v>3.4616906010256798E-2</v>
      </c>
      <c r="P170" s="48">
        <v>3.3179705359461131E-2</v>
      </c>
      <c r="Q170" s="48">
        <v>3.1747555231961933E-2</v>
      </c>
      <c r="R170" s="39"/>
      <c r="V170" s="129"/>
      <c r="W170" s="129"/>
      <c r="X170" s="129"/>
      <c r="Y170" s="129"/>
      <c r="Z170" s="129"/>
      <c r="AA170" s="129"/>
    </row>
    <row r="171" spans="1:39" ht="14.25" customHeight="1" x14ac:dyDescent="0.25">
      <c r="A171" s="129" t="e">
        <f t="shared" ref="A171:A178" si="18">RANK(W171,$W$171:$W$184)</f>
        <v>#N/A</v>
      </c>
      <c r="B171" s="6"/>
      <c r="C171" s="13" t="s">
        <v>40</v>
      </c>
      <c r="D171" s="49">
        <v>0.19199685126178268</v>
      </c>
      <c r="E171" s="49">
        <v>0.22877089845223453</v>
      </c>
      <c r="F171" s="49">
        <v>0.42813152203727078</v>
      </c>
      <c r="G171" s="49">
        <v>0.22124880471521502</v>
      </c>
      <c r="H171" s="49">
        <v>0.2154669365292976</v>
      </c>
      <c r="I171" s="49">
        <v>0.1670243808036127</v>
      </c>
      <c r="J171" s="49">
        <v>0.17097987802912584</v>
      </c>
      <c r="K171" s="49">
        <v>0.11099999999999999</v>
      </c>
      <c r="L171" s="49">
        <v>5.8600384159125163E-2</v>
      </c>
      <c r="M171" s="49">
        <v>5.9928221466905685E-2</v>
      </c>
      <c r="N171" s="49">
        <v>6.3251342611341466E-2</v>
      </c>
      <c r="O171" s="49">
        <v>6.3982380840567954E-2</v>
      </c>
      <c r="P171" s="49">
        <v>6.3779631634079959E-2</v>
      </c>
      <c r="Q171" s="49">
        <v>6.1610008286632878E-2</v>
      </c>
      <c r="R171" s="9"/>
      <c r="V171" s="129"/>
      <c r="W171" s="130"/>
      <c r="X171" s="129"/>
      <c r="Y171" s="129"/>
      <c r="Z171" s="129"/>
      <c r="AA171" s="130"/>
    </row>
    <row r="172" spans="1:39" ht="14.25" customHeight="1" x14ac:dyDescent="0.25">
      <c r="A172" s="129" t="e">
        <f t="shared" si="18"/>
        <v>#N/A</v>
      </c>
      <c r="B172" s="6"/>
      <c r="C172" s="13" t="s">
        <v>41</v>
      </c>
      <c r="D172" s="49">
        <v>0.1928033584348674</v>
      </c>
      <c r="E172" s="49">
        <v>1.1616806416492986E-2</v>
      </c>
      <c r="F172" s="49">
        <v>3.0449296032951878E-2</v>
      </c>
      <c r="G172" s="49">
        <v>0.26317426968328528</v>
      </c>
      <c r="H172" s="49">
        <v>9.2664005975212405E-2</v>
      </c>
      <c r="I172" s="49">
        <v>0.11151773590294312</v>
      </c>
      <c r="J172" s="49">
        <v>9.4970678560201138E-2</v>
      </c>
      <c r="K172" s="49">
        <v>4.4851623479964964E-2</v>
      </c>
      <c r="L172" s="49">
        <v>5.9999999999999387E-2</v>
      </c>
      <c r="M172" s="49">
        <v>5.5081425798065409E-2</v>
      </c>
      <c r="N172" s="49">
        <v>5.8137108786985081E-2</v>
      </c>
      <c r="O172" s="49">
        <v>6.0999999999999943E-2</v>
      </c>
      <c r="P172" s="49">
        <v>6.0000000000000053E-2</v>
      </c>
      <c r="Q172" s="49">
        <v>5.4330548839835568E-2</v>
      </c>
      <c r="R172" s="9"/>
      <c r="V172" s="129"/>
      <c r="W172" s="130"/>
      <c r="X172" s="129"/>
      <c r="Y172" s="129"/>
      <c r="Z172" s="129"/>
      <c r="AA172" s="130"/>
    </row>
    <row r="173" spans="1:39" ht="14.25" customHeight="1" x14ac:dyDescent="0.25">
      <c r="A173" s="129" t="e">
        <f t="shared" si="18"/>
        <v>#N/A</v>
      </c>
      <c r="B173" s="6"/>
      <c r="C173" s="56" t="s">
        <v>42</v>
      </c>
      <c r="D173" s="49">
        <v>0.47703621227627213</v>
      </c>
      <c r="E173" s="49">
        <v>4.7743636476299978E-2</v>
      </c>
      <c r="F173" s="49">
        <v>1.6730268805333681E-2</v>
      </c>
      <c r="G173" s="49">
        <v>-3.961378666010229E-2</v>
      </c>
      <c r="H173" s="49">
        <v>7.3582310845285548E-2</v>
      </c>
      <c r="I173" s="49">
        <v>-6.5350539636691463E-2</v>
      </c>
      <c r="J173" s="49">
        <v>1.9107425548288148E-2</v>
      </c>
      <c r="K173" s="49">
        <v>1.0999999999999899E-2</v>
      </c>
      <c r="L173" s="49">
        <v>1.499999999999968E-2</v>
      </c>
      <c r="M173" s="49">
        <v>1.0478625838034716E-2</v>
      </c>
      <c r="N173" s="49">
        <v>1.4116007059011837E-2</v>
      </c>
      <c r="O173" s="49">
        <v>1.2109043483090609E-2</v>
      </c>
      <c r="P173" s="49">
        <v>1.5217880663810801E-2</v>
      </c>
      <c r="Q173" s="49">
        <v>1.7401035637010454E-2</v>
      </c>
      <c r="R173" s="9"/>
      <c r="V173" s="129"/>
      <c r="W173" s="130"/>
      <c r="X173" s="129"/>
      <c r="Y173" s="129"/>
      <c r="Z173" s="129"/>
      <c r="AA173" s="130"/>
    </row>
    <row r="174" spans="1:39" ht="14.25" customHeight="1" x14ac:dyDescent="0.25">
      <c r="A174" s="129" t="e">
        <f t="shared" si="18"/>
        <v>#N/A</v>
      </c>
      <c r="B174" s="6"/>
      <c r="C174" s="56" t="s">
        <v>43</v>
      </c>
      <c r="D174" s="49">
        <v>0.3662058900038716</v>
      </c>
      <c r="E174" s="49">
        <v>-5.3650571964244165E-2</v>
      </c>
      <c r="F174" s="49">
        <v>-1.655374795618425E-2</v>
      </c>
      <c r="G174" s="49">
        <v>3.5516984676777774E-3</v>
      </c>
      <c r="H174" s="49">
        <v>2.0418939828741101E-2</v>
      </c>
      <c r="I174" s="49">
        <v>0.10312523065480539</v>
      </c>
      <c r="J174" s="49">
        <v>7.2656373214110337E-2</v>
      </c>
      <c r="K174" s="49">
        <v>0.13300000000000001</v>
      </c>
      <c r="L174" s="49">
        <v>-3.0000000000000027E-2</v>
      </c>
      <c r="M174" s="49">
        <v>3.467890966922349E-2</v>
      </c>
      <c r="N174" s="49">
        <v>4.4186765844728138E-2</v>
      </c>
      <c r="O174" s="49">
        <v>4.8487053194403718E-2</v>
      </c>
      <c r="P174" s="49">
        <v>4.9004313638778996E-2</v>
      </c>
      <c r="Q174" s="49">
        <v>4.2925872309336865E-2</v>
      </c>
      <c r="R174" s="9"/>
      <c r="V174" s="129"/>
      <c r="W174" s="130"/>
      <c r="X174" s="129"/>
      <c r="Y174" s="129"/>
      <c r="Z174" s="129"/>
      <c r="AA174" s="130"/>
    </row>
    <row r="175" spans="1:39" ht="14.25" customHeight="1" x14ac:dyDescent="0.25">
      <c r="A175" s="129" t="e">
        <f t="shared" si="18"/>
        <v>#N/A</v>
      </c>
      <c r="B175" s="40"/>
      <c r="C175" s="56" t="s">
        <v>44</v>
      </c>
      <c r="D175" s="49">
        <v>3.1970426444889455E-2</v>
      </c>
      <c r="E175" s="49">
        <v>0.11323332003930209</v>
      </c>
      <c r="F175" s="49">
        <v>-5.0731640691101476E-2</v>
      </c>
      <c r="G175" s="49">
        <v>5.8684223563090443E-2</v>
      </c>
      <c r="H175" s="49">
        <v>6.427478129908204E-2</v>
      </c>
      <c r="I175" s="49">
        <v>3.5847752102371233E-2</v>
      </c>
      <c r="J175" s="49">
        <v>-9.485596660848139E-3</v>
      </c>
      <c r="K175" s="49">
        <v>-4.0000000000000036E-3</v>
      </c>
      <c r="L175" s="49">
        <v>1.9999999999998463E-2</v>
      </c>
      <c r="M175" s="49">
        <v>2.0000000000000018E-2</v>
      </c>
      <c r="N175" s="49">
        <v>9.8310822607370341E-3</v>
      </c>
      <c r="O175" s="49">
        <v>1.2542492723587539E-2</v>
      </c>
      <c r="P175" s="49">
        <v>1.7752133980344365E-2</v>
      </c>
      <c r="Q175" s="49">
        <v>1.248438771525584E-2</v>
      </c>
      <c r="R175" s="41"/>
      <c r="V175" s="129"/>
      <c r="W175" s="130"/>
      <c r="X175" s="129"/>
      <c r="Y175" s="129"/>
      <c r="Z175" s="129"/>
      <c r="AA175" s="130"/>
    </row>
    <row r="176" spans="1:39" ht="14.25" customHeight="1" x14ac:dyDescent="0.25">
      <c r="A176" s="129" t="e">
        <f t="shared" si="18"/>
        <v>#N/A</v>
      </c>
      <c r="B176" s="6"/>
      <c r="C176" s="56" t="s">
        <v>45</v>
      </c>
      <c r="D176" s="49">
        <v>0.12510716955235135</v>
      </c>
      <c r="E176" s="49">
        <v>7.4478794489702072E-2</v>
      </c>
      <c r="F176" s="49">
        <v>-3.0845993738304323E-2</v>
      </c>
      <c r="G176" s="49">
        <v>2.6089534752152588E-2</v>
      </c>
      <c r="H176" s="49">
        <v>5.2627472173579992E-2</v>
      </c>
      <c r="I176" s="49">
        <v>2.6790642384007413E-2</v>
      </c>
      <c r="J176" s="49">
        <v>-1.711624899487818E-2</v>
      </c>
      <c r="K176" s="49">
        <v>4.0000000000000036E-2</v>
      </c>
      <c r="L176" s="49">
        <v>4.1849520477879931E-2</v>
      </c>
      <c r="M176" s="49">
        <v>1.8000000000000016E-2</v>
      </c>
      <c r="N176" s="49">
        <v>2.0000000000000018E-2</v>
      </c>
      <c r="O176" s="49">
        <v>1.8999999999999906E-2</v>
      </c>
      <c r="P176" s="49">
        <v>2.0000000000000018E-2</v>
      </c>
      <c r="Q176" s="49">
        <v>1.9554552359353439E-2</v>
      </c>
      <c r="R176" s="9"/>
      <c r="V176" s="129"/>
      <c r="W176" s="130"/>
      <c r="X176" s="129"/>
      <c r="Y176" s="129"/>
      <c r="Z176" s="129"/>
      <c r="AA176" s="130"/>
    </row>
    <row r="177" spans="1:27" ht="14.25" customHeight="1" x14ac:dyDescent="0.25">
      <c r="A177" s="129" t="e">
        <f t="shared" si="18"/>
        <v>#N/A</v>
      </c>
      <c r="B177" s="6"/>
      <c r="C177" s="56" t="s">
        <v>46</v>
      </c>
      <c r="D177" s="49">
        <v>0.37130665943074437</v>
      </c>
      <c r="E177" s="49">
        <v>7.4439986868707786E-2</v>
      </c>
      <c r="F177" s="49">
        <v>-2.4365010674763043E-2</v>
      </c>
      <c r="G177" s="49">
        <v>5.6775877349578785E-2</v>
      </c>
      <c r="H177" s="49">
        <v>4.1476891051698717E-2</v>
      </c>
      <c r="I177" s="49">
        <v>-6.1474963175404129E-3</v>
      </c>
      <c r="J177" s="49">
        <v>-2.8855305043765767E-2</v>
      </c>
      <c r="K177" s="49">
        <v>4.4000000000000039E-2</v>
      </c>
      <c r="L177" s="49">
        <v>-5.8557118336134861E-2</v>
      </c>
      <c r="M177" s="49">
        <v>2.0999999999999908E-2</v>
      </c>
      <c r="N177" s="49">
        <v>1.8000000000000016E-2</v>
      </c>
      <c r="O177" s="49">
        <v>1.6999999999999904E-2</v>
      </c>
      <c r="P177" s="49">
        <v>1.6000000000000014E-2</v>
      </c>
      <c r="Q177" s="49">
        <v>1.4107579146838578E-2</v>
      </c>
      <c r="R177" s="9"/>
      <c r="V177" s="129"/>
      <c r="W177" s="130"/>
      <c r="X177" s="129"/>
      <c r="Y177" s="129"/>
      <c r="Z177" s="129"/>
      <c r="AA177" s="130"/>
    </row>
    <row r="178" spans="1:27" ht="14.25" customHeight="1" x14ac:dyDescent="0.25">
      <c r="A178" s="129" t="e">
        <f t="shared" si="18"/>
        <v>#N/A</v>
      </c>
      <c r="B178" s="6"/>
      <c r="C178" s="56" t="s">
        <v>47</v>
      </c>
      <c r="D178" s="49">
        <v>0.41830063750162316</v>
      </c>
      <c r="E178" s="49">
        <v>0.17888668638493632</v>
      </c>
      <c r="F178" s="49">
        <v>-0.16124831251367155</v>
      </c>
      <c r="G178" s="49">
        <v>4.01047401932626E-2</v>
      </c>
      <c r="H178" s="49">
        <v>0.14676883803628216</v>
      </c>
      <c r="I178" s="49">
        <v>-8.9888301049099173E-3</v>
      </c>
      <c r="J178" s="49">
        <v>2.510133583208507E-3</v>
      </c>
      <c r="K178" s="49">
        <v>1.6499992203351965E-2</v>
      </c>
      <c r="L178" s="49">
        <v>6.8078331419999083E-2</v>
      </c>
      <c r="M178" s="49">
        <v>2.6000000000000023E-2</v>
      </c>
      <c r="N178" s="49">
        <v>1.9830515750221211E-2</v>
      </c>
      <c r="O178" s="49">
        <v>1.5119734081329828E-2</v>
      </c>
      <c r="P178" s="49">
        <v>2.082855442610354E-2</v>
      </c>
      <c r="Q178" s="49">
        <v>2.0249333355979449E-2</v>
      </c>
      <c r="R178" s="9"/>
      <c r="V178" s="129"/>
      <c r="W178" s="130"/>
      <c r="X178" s="129"/>
      <c r="Y178" s="129"/>
      <c r="Z178" s="129"/>
      <c r="AA178" s="130"/>
    </row>
    <row r="179" spans="1:27" ht="14.25" customHeight="1" x14ac:dyDescent="0.25">
      <c r="A179" s="129"/>
      <c r="B179" s="6"/>
      <c r="C179" s="56" t="s">
        <v>48</v>
      </c>
      <c r="D179" s="49">
        <v>0.21908347025688202</v>
      </c>
      <c r="E179" s="49">
        <v>-3.89459450526356E-2</v>
      </c>
      <c r="F179" s="49">
        <v>-0.11423705155027486</v>
      </c>
      <c r="G179" s="49">
        <v>-4.2347675931042272E-2</v>
      </c>
      <c r="H179" s="49">
        <v>0.13166726697025832</v>
      </c>
      <c r="I179" s="49">
        <v>-8.3825003049086133E-3</v>
      </c>
      <c r="J179" s="49">
        <v>3.467509274706293E-3</v>
      </c>
      <c r="K179" s="49">
        <v>5.699999999999994E-2</v>
      </c>
      <c r="L179" s="49">
        <v>6.4999999999999947E-2</v>
      </c>
      <c r="M179" s="49">
        <v>3.3367194850423498E-2</v>
      </c>
      <c r="N179" s="49">
        <v>2.643507089944741E-2</v>
      </c>
      <c r="O179" s="49">
        <v>2.0238882359324029E-2</v>
      </c>
      <c r="P179" s="49">
        <v>2.0270618635484405E-2</v>
      </c>
      <c r="Q179" s="49">
        <v>1.5259918722450916E-2</v>
      </c>
      <c r="R179" s="9"/>
      <c r="V179" s="129"/>
      <c r="W179" s="130"/>
      <c r="X179" s="129"/>
      <c r="Y179" s="129"/>
      <c r="Z179" s="129"/>
      <c r="AA179" s="130"/>
    </row>
    <row r="180" spans="1:27" ht="14.25" customHeight="1" x14ac:dyDescent="0.25">
      <c r="A180" s="129" t="e">
        <f>RANK(W180,$W$171:$W$184)</f>
        <v>#N/A</v>
      </c>
      <c r="B180" s="6"/>
      <c r="C180" s="56" t="s">
        <v>131</v>
      </c>
      <c r="D180" s="49">
        <v>0.31974570892531595</v>
      </c>
      <c r="E180" s="49">
        <v>0.1424326317949558</v>
      </c>
      <c r="F180" s="49">
        <v>7.9185809818290487E-2</v>
      </c>
      <c r="G180" s="49">
        <v>7.0186268477802516E-2</v>
      </c>
      <c r="H180" s="49">
        <v>0.11140930571500363</v>
      </c>
      <c r="I180" s="49">
        <v>3.0814349926644669E-2</v>
      </c>
      <c r="J180" s="49">
        <v>8.888038328771275E-3</v>
      </c>
      <c r="K180" s="49">
        <v>9.5000000000000639E-3</v>
      </c>
      <c r="L180" s="49">
        <v>-9.3630732525222804E-3</v>
      </c>
      <c r="M180" s="49">
        <v>1.7708021962753895E-2</v>
      </c>
      <c r="N180" s="49">
        <v>2.4366555914935528E-2</v>
      </c>
      <c r="O180" s="49">
        <v>2.0721695783769922E-2</v>
      </c>
      <c r="P180" s="49">
        <v>1.2466234750546867E-2</v>
      </c>
      <c r="Q180" s="49">
        <v>1.7752705510730937E-2</v>
      </c>
      <c r="R180" s="9"/>
      <c r="V180" s="129"/>
      <c r="W180" s="130"/>
      <c r="X180" s="129"/>
      <c r="Y180" s="129"/>
      <c r="Z180" s="129"/>
      <c r="AA180" s="130"/>
    </row>
    <row r="181" spans="1:27" ht="14.25" customHeight="1" x14ac:dyDescent="0.25">
      <c r="A181" s="129" t="e">
        <f>RANK(W181,$W$171:$W$184)</f>
        <v>#N/A</v>
      </c>
      <c r="B181" s="6"/>
      <c r="C181" s="56" t="s">
        <v>49</v>
      </c>
      <c r="D181" s="49">
        <v>9.3003357230566852E-2</v>
      </c>
      <c r="E181" s="49">
        <v>0.3490950414731846</v>
      </c>
      <c r="F181" s="49">
        <v>0.14225103812553419</v>
      </c>
      <c r="G181" s="49">
        <v>0.12816255847496683</v>
      </c>
      <c r="H181" s="49">
        <v>6.7196579328255845E-2</v>
      </c>
      <c r="I181" s="49">
        <v>2.0016899509287533E-2</v>
      </c>
      <c r="J181" s="49">
        <v>-0.18310150672085701</v>
      </c>
      <c r="K181" s="49">
        <v>2.8999999999999915E-2</v>
      </c>
      <c r="L181" s="49">
        <v>0.10374892566095717</v>
      </c>
      <c r="M181" s="49">
        <v>5.0999999999999934E-2</v>
      </c>
      <c r="N181" s="49">
        <v>4.5383901769489698E-2</v>
      </c>
      <c r="O181" s="49">
        <v>3.9050242556491366E-2</v>
      </c>
      <c r="P181" s="49">
        <v>3.3600533196390225E-2</v>
      </c>
      <c r="Q181" s="49">
        <v>3.0913230367180633E-2</v>
      </c>
      <c r="R181" s="9"/>
      <c r="V181" s="129"/>
      <c r="W181" s="130"/>
      <c r="X181" s="129"/>
      <c r="Y181" s="129"/>
      <c r="Z181" s="129"/>
      <c r="AA181" s="130"/>
    </row>
    <row r="182" spans="1:27" ht="14.25" customHeight="1" x14ac:dyDescent="0.25">
      <c r="A182" s="129"/>
      <c r="B182" s="6"/>
      <c r="C182" s="56" t="s">
        <v>50</v>
      </c>
      <c r="D182" s="49">
        <v>9.9732360097323669E-2</v>
      </c>
      <c r="E182" s="49">
        <v>0.19395490273114002</v>
      </c>
      <c r="F182" s="49">
        <v>0.26318278339940315</v>
      </c>
      <c r="G182" s="49">
        <v>0.13993908828686097</v>
      </c>
      <c r="H182" s="49">
        <v>0.21879527002941956</v>
      </c>
      <c r="I182" s="49">
        <v>4.3747719339707558E-2</v>
      </c>
      <c r="J182" s="49">
        <v>1.4869999999999939E-2</v>
      </c>
      <c r="K182" s="49">
        <v>-9.0999999999999859E-2</v>
      </c>
      <c r="L182" s="49">
        <v>-2.118814184581852E-2</v>
      </c>
      <c r="M182" s="49">
        <v>2.3561039251341676E-2</v>
      </c>
      <c r="N182" s="49">
        <v>4.489872739983225E-2</v>
      </c>
      <c r="O182" s="49">
        <v>4.2908589452847146E-2</v>
      </c>
      <c r="P182" s="49">
        <v>3.8878201145043034E-2</v>
      </c>
      <c r="Q182" s="49">
        <v>2.7885344780059551E-2</v>
      </c>
      <c r="R182" s="9"/>
      <c r="V182" s="129"/>
      <c r="W182" s="130"/>
      <c r="X182" s="129"/>
      <c r="Y182" s="129"/>
      <c r="Z182" s="129"/>
      <c r="AA182" s="130"/>
    </row>
    <row r="183" spans="1:27" ht="14.25" customHeight="1" x14ac:dyDescent="0.25">
      <c r="A183" s="129" t="e">
        <f>RANK(W183,$W$171:$W$184)</f>
        <v>#N/A</v>
      </c>
      <c r="B183" s="6"/>
      <c r="C183" s="56" t="s">
        <v>9</v>
      </c>
      <c r="D183" s="49">
        <v>1.814196084360109E-2</v>
      </c>
      <c r="E183" s="49">
        <v>8.8150917793166528E-2</v>
      </c>
      <c r="F183" s="49">
        <v>4.574720433751267E-2</v>
      </c>
      <c r="G183" s="49">
        <v>1.5785817922513434E-2</v>
      </c>
      <c r="H183" s="49">
        <v>3.6805880353926401E-2</v>
      </c>
      <c r="I183" s="49">
        <v>-2.8068038877542167E-2</v>
      </c>
      <c r="J183" s="49">
        <v>-2.3814200927245621E-2</v>
      </c>
      <c r="K183" s="49">
        <v>7.4999999999999956E-2</v>
      </c>
      <c r="L183" s="49">
        <v>3.9000000000000146E-2</v>
      </c>
      <c r="M183" s="49">
        <v>3.0000000000000027E-2</v>
      </c>
      <c r="N183" s="49">
        <v>3.0999999999999917E-2</v>
      </c>
      <c r="O183" s="49">
        <v>2.745090942071271E-2</v>
      </c>
      <c r="P183" s="49">
        <v>2.6000000000000023E-2</v>
      </c>
      <c r="Q183" s="49">
        <v>2.749027106591484E-2</v>
      </c>
      <c r="R183" s="9"/>
      <c r="V183" s="129"/>
      <c r="W183" s="130"/>
      <c r="X183" s="129"/>
      <c r="Y183" s="129"/>
      <c r="Z183" s="129"/>
      <c r="AA183" s="130"/>
    </row>
    <row r="184" spans="1:27" ht="14.25" customHeight="1" x14ac:dyDescent="0.25">
      <c r="A184" s="129" t="e">
        <f>RANK(W184,$W$171:$W$184)</f>
        <v>#N/A</v>
      </c>
      <c r="B184" s="6"/>
      <c r="C184" s="56" t="s">
        <v>8</v>
      </c>
      <c r="D184" s="49">
        <v>6.0229199334946193E-2</v>
      </c>
      <c r="E184" s="49">
        <v>7.4839918919335391E-2</v>
      </c>
      <c r="F184" s="49">
        <v>5.6857825826133856E-2</v>
      </c>
      <c r="G184" s="49">
        <v>3.3682790130959095E-2</v>
      </c>
      <c r="H184" s="49">
        <v>1.2736598116766418E-2</v>
      </c>
      <c r="I184" s="49">
        <v>3.0014122294450996E-2</v>
      </c>
      <c r="J184" s="49">
        <v>1.9141770110004952E-2</v>
      </c>
      <c r="K184" s="49">
        <v>-3.0009300613888512E-2</v>
      </c>
      <c r="L184" s="49">
        <v>3.1570000000000098E-2</v>
      </c>
      <c r="M184" s="49">
        <v>2.8633367266201359E-2</v>
      </c>
      <c r="N184" s="49">
        <v>3.5883852382215142E-2</v>
      </c>
      <c r="O184" s="49">
        <v>3.5622013231716876E-2</v>
      </c>
      <c r="P184" s="49">
        <v>3.2212657054674354E-2</v>
      </c>
      <c r="Q184" s="49">
        <v>3.0306269225363724E-2</v>
      </c>
      <c r="R184" s="9"/>
      <c r="V184" s="129"/>
      <c r="W184" s="130"/>
      <c r="X184" s="129"/>
      <c r="Y184" s="129"/>
      <c r="Z184" s="129"/>
      <c r="AA184" s="130"/>
    </row>
    <row r="185" spans="1:27" ht="14.25" customHeight="1" x14ac:dyDescent="0.25">
      <c r="A185" s="129"/>
      <c r="B185" s="6"/>
      <c r="C185" s="13" t="s">
        <v>51</v>
      </c>
      <c r="D185" s="49">
        <v>0</v>
      </c>
      <c r="E185" s="49">
        <v>0.12516727177800191</v>
      </c>
      <c r="F185" s="49">
        <v>-4.8783384122180862E-2</v>
      </c>
      <c r="G185" s="49">
        <v>5.3209254660185001E-2</v>
      </c>
      <c r="H185" s="49">
        <v>8.4930488239204127E-2</v>
      </c>
      <c r="I185" s="49">
        <v>8.4099997834762075E-2</v>
      </c>
      <c r="J185" s="49">
        <v>-1.7460720558120313E-2</v>
      </c>
      <c r="K185" s="49">
        <v>3.6999999999999922E-2</v>
      </c>
      <c r="L185" s="49">
        <v>4.3507888408369721E-2</v>
      </c>
      <c r="M185" s="49">
        <v>3.6000000000000032E-2</v>
      </c>
      <c r="N185" s="49">
        <v>3.499999999999992E-2</v>
      </c>
      <c r="O185" s="49">
        <v>3.2000000000000028E-2</v>
      </c>
      <c r="P185" s="49">
        <v>3.0999999999999917E-2</v>
      </c>
      <c r="Q185" s="49">
        <v>3.0726096121512114E-2</v>
      </c>
      <c r="R185" s="66"/>
      <c r="V185" s="129"/>
      <c r="W185" s="130"/>
      <c r="X185" s="129"/>
      <c r="Y185" s="129"/>
      <c r="Z185" s="129"/>
      <c r="AA185" s="129"/>
    </row>
    <row r="186" spans="1:27" ht="4.5" customHeight="1" x14ac:dyDescent="0.25">
      <c r="B186" s="10"/>
      <c r="C186" s="1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64"/>
      <c r="Q186" s="164"/>
      <c r="R186" s="12"/>
    </row>
    <row r="187" spans="1:27" ht="3.75" customHeight="1" x14ac:dyDescent="0.25">
      <c r="B187" s="22"/>
      <c r="C187" s="33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5"/>
    </row>
    <row r="188" spans="1:27" ht="12.75" customHeight="1" x14ac:dyDescent="0.25">
      <c r="B188" s="197" t="s">
        <v>52</v>
      </c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</row>
    <row r="189" spans="1:27" ht="12.75" customHeight="1" x14ac:dyDescent="0.25">
      <c r="B189" s="197" t="s">
        <v>37</v>
      </c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</row>
    <row r="190" spans="1:27" ht="11.25" customHeight="1" x14ac:dyDescent="0.25"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</row>
    <row r="193" spans="2:30" ht="22.5" customHeight="1" x14ac:dyDescent="0.25">
      <c r="B193" s="198" t="s">
        <v>53</v>
      </c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200"/>
    </row>
    <row r="194" spans="2:30" ht="15" customHeight="1" x14ac:dyDescent="0.25">
      <c r="B194" s="189" t="s">
        <v>1</v>
      </c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1"/>
    </row>
    <row r="195" spans="2:30" ht="13.8" x14ac:dyDescent="0.25">
      <c r="B195" s="116"/>
      <c r="C195" s="117"/>
      <c r="D195" s="117">
        <v>2010</v>
      </c>
      <c r="E195" s="117">
        <f>E169</f>
        <v>2011</v>
      </c>
      <c r="F195" s="117">
        <f t="shared" ref="F195:O195" si="19">F169</f>
        <v>2012</v>
      </c>
      <c r="G195" s="117">
        <f t="shared" si="19"/>
        <v>2013</v>
      </c>
      <c r="H195" s="117">
        <f t="shared" si="19"/>
        <v>2014</v>
      </c>
      <c r="I195" s="117">
        <f t="shared" si="19"/>
        <v>2015</v>
      </c>
      <c r="J195" s="117">
        <f t="shared" si="19"/>
        <v>2016</v>
      </c>
      <c r="K195" s="117">
        <f t="shared" si="19"/>
        <v>2017</v>
      </c>
      <c r="L195" s="117">
        <f t="shared" si="19"/>
        <v>2018</v>
      </c>
      <c r="M195" s="117">
        <f t="shared" si="19"/>
        <v>2019</v>
      </c>
      <c r="N195" s="117">
        <f t="shared" si="19"/>
        <v>2020</v>
      </c>
      <c r="O195" s="117">
        <f t="shared" si="19"/>
        <v>2021</v>
      </c>
      <c r="P195" s="117">
        <f t="shared" ref="P195:Q195" si="20">P169</f>
        <v>2022</v>
      </c>
      <c r="Q195" s="117">
        <f t="shared" si="20"/>
        <v>2023</v>
      </c>
      <c r="R195" s="118"/>
    </row>
    <row r="196" spans="2:30" ht="18" customHeight="1" x14ac:dyDescent="0.25">
      <c r="B196" s="6"/>
      <c r="C196" s="13" t="s">
        <v>54</v>
      </c>
      <c r="D196" s="49">
        <v>0.18647757357385308</v>
      </c>
      <c r="E196" s="49">
        <v>6.4203046132456532E-2</v>
      </c>
      <c r="F196" s="49">
        <v>5.915986503476911E-2</v>
      </c>
      <c r="G196" s="49">
        <v>3.4626244612869561E-2</v>
      </c>
      <c r="H196" s="49">
        <v>9.758795224470429E-3</v>
      </c>
      <c r="I196" s="49">
        <v>3.0606349160620105E-2</v>
      </c>
      <c r="J196" s="49">
        <v>2.0818707082473686E-2</v>
      </c>
      <c r="K196" s="49">
        <v>-3.6700000000000003E-2</v>
      </c>
      <c r="L196" s="49">
        <v>2.75E-2</v>
      </c>
      <c r="M196" s="49">
        <v>2.7923388002828165E-2</v>
      </c>
      <c r="N196" s="49">
        <v>3.525491539325773E-2</v>
      </c>
      <c r="O196" s="49">
        <v>3.553111350716065E-2</v>
      </c>
      <c r="P196" s="49">
        <v>3.1874627368435986E-2</v>
      </c>
      <c r="Q196" s="49">
        <v>3.0118900395643376E-2</v>
      </c>
      <c r="R196" s="9"/>
    </row>
    <row r="197" spans="2:30" ht="14.25" customHeight="1" x14ac:dyDescent="0.25">
      <c r="B197" s="6"/>
      <c r="C197" s="13" t="s">
        <v>55</v>
      </c>
      <c r="D197" s="49">
        <v>0</v>
      </c>
      <c r="E197" s="49">
        <v>0.23455202259908359</v>
      </c>
      <c r="F197" s="49">
        <v>2.7062256821647646E-2</v>
      </c>
      <c r="G197" s="49">
        <v>2.1089921726524352E-2</v>
      </c>
      <c r="H197" s="49">
        <v>5.3010078408865846E-2</v>
      </c>
      <c r="I197" s="49">
        <v>2.2333499516161703E-2</v>
      </c>
      <c r="J197" s="49">
        <v>-2.7825075020809775E-3</v>
      </c>
      <c r="K197" s="49">
        <v>6.0100000000000001E-2</v>
      </c>
      <c r="L197" s="49">
        <v>8.0999999999999989E-2</v>
      </c>
      <c r="M197" s="49">
        <v>3.6840125831322769E-2</v>
      </c>
      <c r="N197" s="49">
        <v>4.3091309735988757E-2</v>
      </c>
      <c r="O197" s="49">
        <v>3.6655875023420569E-2</v>
      </c>
      <c r="P197" s="49">
        <v>3.6053117526254244E-2</v>
      </c>
      <c r="Q197" s="49">
        <v>3.2426439363335821E-2</v>
      </c>
      <c r="R197" s="9"/>
    </row>
    <row r="198" spans="2:30" ht="4.5" customHeight="1" x14ac:dyDescent="0.25">
      <c r="B198" s="10"/>
      <c r="C198" s="11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12"/>
    </row>
    <row r="199" spans="2:30" ht="3.75" customHeight="1" x14ac:dyDescent="0.25">
      <c r="B199" s="22"/>
      <c r="C199" s="33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5"/>
    </row>
    <row r="200" spans="2:30" ht="12.75" customHeight="1" x14ac:dyDescent="0.25">
      <c r="B200" s="197" t="s">
        <v>52</v>
      </c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</row>
    <row r="201" spans="2:30" x14ac:dyDescent="0.25"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</row>
    <row r="203" spans="2:30" ht="22.5" customHeight="1" x14ac:dyDescent="0.25">
      <c r="B203" s="192" t="s">
        <v>13</v>
      </c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4"/>
    </row>
    <row r="204" spans="2:30" ht="15" customHeight="1" x14ac:dyDescent="0.25">
      <c r="B204" s="189" t="s">
        <v>14</v>
      </c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1"/>
    </row>
    <row r="205" spans="2:30" ht="13.8" x14ac:dyDescent="0.25">
      <c r="B205" s="116"/>
      <c r="C205" s="117"/>
      <c r="D205" s="117">
        <v>2010</v>
      </c>
      <c r="E205" s="117">
        <f t="shared" ref="E205:O205" si="21">E195</f>
        <v>2011</v>
      </c>
      <c r="F205" s="117">
        <f t="shared" si="21"/>
        <v>2012</v>
      </c>
      <c r="G205" s="117">
        <f t="shared" si="21"/>
        <v>2013</v>
      </c>
      <c r="H205" s="117">
        <f t="shared" si="21"/>
        <v>2014</v>
      </c>
      <c r="I205" s="117">
        <f t="shared" si="21"/>
        <v>2015</v>
      </c>
      <c r="J205" s="117">
        <f t="shared" si="21"/>
        <v>2016</v>
      </c>
      <c r="K205" s="117">
        <f t="shared" si="21"/>
        <v>2017</v>
      </c>
      <c r="L205" s="117">
        <f t="shared" si="21"/>
        <v>2018</v>
      </c>
      <c r="M205" s="117">
        <f t="shared" si="21"/>
        <v>2019</v>
      </c>
      <c r="N205" s="117">
        <f t="shared" si="21"/>
        <v>2020</v>
      </c>
      <c r="O205" s="117">
        <f t="shared" si="21"/>
        <v>2021</v>
      </c>
      <c r="P205" s="117">
        <f t="shared" ref="P205:Q205" si="22">P195</f>
        <v>2022</v>
      </c>
      <c r="Q205" s="117">
        <f t="shared" si="22"/>
        <v>2023</v>
      </c>
      <c r="R205" s="118"/>
      <c r="U205" s="127"/>
      <c r="V205" s="127"/>
      <c r="W205" s="132"/>
      <c r="X205" s="132"/>
      <c r="Y205" s="132"/>
      <c r="Z205" s="132"/>
      <c r="AA205" s="132"/>
      <c r="AB205" s="132"/>
      <c r="AC205" s="132"/>
      <c r="AD205" s="127"/>
    </row>
    <row r="206" spans="2:30" ht="18" customHeight="1" x14ac:dyDescent="0.25">
      <c r="B206" s="6"/>
      <c r="C206" s="13" t="s">
        <v>56</v>
      </c>
      <c r="D206" s="16">
        <v>0</v>
      </c>
      <c r="E206" s="16">
        <v>185.11574942364427</v>
      </c>
      <c r="F206" s="16">
        <v>184.23539844805168</v>
      </c>
      <c r="G206" s="16">
        <v>199.01884666090646</v>
      </c>
      <c r="H206" s="16">
        <v>205.71315757525343</v>
      </c>
      <c r="I206" s="16">
        <v>216.05927949127218</v>
      </c>
      <c r="J206" s="16">
        <v>218.85070354346374</v>
      </c>
      <c r="K206" s="16">
        <v>222.71350449724662</v>
      </c>
      <c r="L206" s="16">
        <v>227.7335066590033</v>
      </c>
      <c r="M206" s="16">
        <v>232.18608157356132</v>
      </c>
      <c r="N206" s="16">
        <v>236.76594584630095</v>
      </c>
      <c r="O206" s="16">
        <v>241.47595793325016</v>
      </c>
      <c r="P206" s="16">
        <v>246.12505873966828</v>
      </c>
      <c r="Q206" s="16">
        <v>250.70037772339612</v>
      </c>
      <c r="R206" s="9"/>
      <c r="U206" s="128"/>
      <c r="V206" s="128"/>
      <c r="W206" s="128"/>
      <c r="X206" s="128"/>
      <c r="Y206" s="127"/>
      <c r="Z206" s="127"/>
      <c r="AA206" s="127"/>
      <c r="AB206" s="127"/>
      <c r="AC206" s="127"/>
      <c r="AD206" s="127"/>
    </row>
    <row r="207" spans="2:30" ht="14.25" customHeight="1" x14ac:dyDescent="0.25">
      <c r="B207" s="6"/>
      <c r="C207" s="13" t="s">
        <v>57</v>
      </c>
      <c r="D207" s="16">
        <v>0</v>
      </c>
      <c r="E207" s="16">
        <v>23.499251884411748</v>
      </c>
      <c r="F207" s="16">
        <v>30.820601447256056</v>
      </c>
      <c r="G207" s="16">
        <v>28.153241445678898</v>
      </c>
      <c r="H207" s="16">
        <v>29.135773228406276</v>
      </c>
      <c r="I207" s="16">
        <v>30.25135319</v>
      </c>
      <c r="J207" s="16">
        <v>32.234036588756979</v>
      </c>
      <c r="K207" s="16">
        <v>33.392967420427283</v>
      </c>
      <c r="L207" s="16">
        <v>35.543862167955112</v>
      </c>
      <c r="M207" s="16">
        <v>37.035268703915584</v>
      </c>
      <c r="N207" s="16">
        <v>38.217581078258448</v>
      </c>
      <c r="O207" s="16">
        <v>39.385289176401578</v>
      </c>
      <c r="P207" s="16">
        <v>40.578175248203443</v>
      </c>
      <c r="Q207" s="16">
        <v>41.874726436196347</v>
      </c>
      <c r="R207" s="9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</row>
    <row r="208" spans="2:30" ht="4.5" customHeight="1" x14ac:dyDescent="0.25">
      <c r="B208" s="10"/>
      <c r="C208" s="1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64"/>
      <c r="Q208" s="164"/>
      <c r="R208" s="12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</row>
    <row r="209" spans="2:30" ht="4.5" customHeight="1" x14ac:dyDescent="0.25">
      <c r="B209" s="6"/>
      <c r="C209" s="13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9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</row>
    <row r="210" spans="2:30" ht="14.25" customHeight="1" x14ac:dyDescent="0.25">
      <c r="B210" s="6"/>
      <c r="C210" s="13" t="s">
        <v>58</v>
      </c>
      <c r="D210" s="16">
        <v>0</v>
      </c>
      <c r="E210" s="16">
        <v>104.15</v>
      </c>
      <c r="F210" s="16">
        <v>107.48</v>
      </c>
      <c r="G210" s="16">
        <v>110.27</v>
      </c>
      <c r="H210" s="16">
        <v>113.64</v>
      </c>
      <c r="I210" s="16">
        <v>116.09</v>
      </c>
      <c r="J210" s="16">
        <v>117.78471</v>
      </c>
      <c r="K210" s="16">
        <v>118.76985051390172</v>
      </c>
      <c r="L210" s="16">
        <v>120.95359689010408</v>
      </c>
      <c r="M210" s="16">
        <v>123.85648321546658</v>
      </c>
      <c r="N210" s="16">
        <v>127.57217771193058</v>
      </c>
      <c r="O210" s="16">
        <v>131.27177086557654</v>
      </c>
      <c r="P210" s="16">
        <v>134.9473804498127</v>
      </c>
      <c r="Q210" s="16">
        <v>138.72590710240746</v>
      </c>
      <c r="R210" s="9"/>
      <c r="U210" s="127"/>
      <c r="V210" s="127"/>
      <c r="W210" s="128"/>
      <c r="X210" s="127"/>
      <c r="Y210" s="127"/>
      <c r="Z210" s="127"/>
      <c r="AA210" s="127"/>
      <c r="AB210" s="127"/>
      <c r="AC210" s="127"/>
      <c r="AD210" s="127"/>
    </row>
    <row r="211" spans="2:30" ht="14.25" customHeight="1" x14ac:dyDescent="0.25">
      <c r="B211" s="40"/>
      <c r="C211" s="13" t="s">
        <v>59</v>
      </c>
      <c r="D211" s="16">
        <v>0</v>
      </c>
      <c r="E211" s="16">
        <v>120.59</v>
      </c>
      <c r="F211" s="16">
        <v>125.4</v>
      </c>
      <c r="G211" s="16">
        <v>130.05000000000001</v>
      </c>
      <c r="H211" s="16">
        <v>136.47999999999999</v>
      </c>
      <c r="I211" s="16">
        <v>142.84</v>
      </c>
      <c r="J211" s="16">
        <v>146.54684080000001</v>
      </c>
      <c r="K211" s="16">
        <v>150.09393617214354</v>
      </c>
      <c r="L211" s="16">
        <v>154.0514603345249</v>
      </c>
      <c r="M211" s="16">
        <v>156.97843808088086</v>
      </c>
      <c r="N211" s="16">
        <v>159.80404996633672</v>
      </c>
      <c r="O211" s="16">
        <v>162.20111071583176</v>
      </c>
      <c r="P211" s="16">
        <v>164.63412737656921</v>
      </c>
      <c r="Q211" s="16">
        <v>167.10363928721773</v>
      </c>
      <c r="R211" s="41"/>
    </row>
    <row r="212" spans="2:30" ht="4.5" customHeight="1" x14ac:dyDescent="0.25">
      <c r="B212" s="10"/>
      <c r="C212" s="1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64"/>
      <c r="Q212" s="164"/>
      <c r="R212" s="12"/>
    </row>
    <row r="213" spans="2:30" ht="4.5" customHeight="1" x14ac:dyDescent="0.25">
      <c r="B213" s="6"/>
      <c r="C213" s="13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9"/>
    </row>
    <row r="214" spans="2:30" ht="14.25" customHeight="1" x14ac:dyDescent="0.25">
      <c r="B214" s="6"/>
      <c r="C214" s="13" t="s">
        <v>19</v>
      </c>
      <c r="D214" s="16">
        <v>0</v>
      </c>
      <c r="E214" s="16">
        <v>67.58402000000001</v>
      </c>
      <c r="F214" s="16">
        <v>69.350359999999995</v>
      </c>
      <c r="G214" s="16">
        <v>72.359679999999997</v>
      </c>
      <c r="H214" s="16">
        <v>74.56456</v>
      </c>
      <c r="I214" s="16">
        <v>77.148780000000002</v>
      </c>
      <c r="J214" s="16">
        <v>78.833685000000003</v>
      </c>
      <c r="K214" s="16">
        <v>79.858522905000001</v>
      </c>
      <c r="L214" s="16">
        <v>82.31012164320633</v>
      </c>
      <c r="M214" s="16">
        <v>84.158178170092</v>
      </c>
      <c r="N214" s="16">
        <v>85.72215951049516</v>
      </c>
      <c r="O214" s="16">
        <v>87.477958001465112</v>
      </c>
      <c r="P214" s="16">
        <v>89.219147899975255</v>
      </c>
      <c r="Q214" s="16">
        <v>90.757775780255983</v>
      </c>
      <c r="R214" s="9"/>
    </row>
    <row r="215" spans="2:30" ht="14.25" customHeight="1" x14ac:dyDescent="0.25">
      <c r="B215" s="40"/>
      <c r="C215" s="13" t="s">
        <v>20</v>
      </c>
      <c r="D215" s="16">
        <v>0</v>
      </c>
      <c r="E215" s="16">
        <v>31.468979999999988</v>
      </c>
      <c r="F215" s="16">
        <v>32.447640000000007</v>
      </c>
      <c r="G215" s="16">
        <v>34.693800476570459</v>
      </c>
      <c r="H215" s="16">
        <v>35.897730183011049</v>
      </c>
      <c r="I215" s="16">
        <v>38.007611581938164</v>
      </c>
      <c r="J215" s="16">
        <v>38.971303588322726</v>
      </c>
      <c r="K215" s="16">
        <v>39.360125546382605</v>
      </c>
      <c r="L215" s="16">
        <v>39.829383695235151</v>
      </c>
      <c r="M215" s="16">
        <v>40.269083829681009</v>
      </c>
      <c r="N215" s="16">
        <v>41.112494488859511</v>
      </c>
      <c r="O215" s="16">
        <v>41.902019108831752</v>
      </c>
      <c r="P215" s="16">
        <v>43.011966934688346</v>
      </c>
      <c r="Q215" s="16">
        <v>44.122844876524042</v>
      </c>
      <c r="R215" s="41"/>
    </row>
    <row r="216" spans="2:30" ht="4.5" customHeight="1" x14ac:dyDescent="0.25">
      <c r="B216" s="10"/>
      <c r="C216" s="1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64"/>
      <c r="Q216" s="164"/>
      <c r="R216" s="12"/>
    </row>
    <row r="217" spans="2:30" ht="3.75" customHeight="1" x14ac:dyDescent="0.25">
      <c r="B217" s="22"/>
      <c r="C217" s="33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5"/>
    </row>
    <row r="218" spans="2:30" ht="12.75" customHeight="1" x14ac:dyDescent="0.25">
      <c r="B218" s="197" t="s">
        <v>60</v>
      </c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</row>
    <row r="221" spans="2:30" ht="22.5" customHeight="1" x14ac:dyDescent="0.25">
      <c r="B221" s="192" t="s">
        <v>61</v>
      </c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4"/>
    </row>
    <row r="222" spans="2:30" ht="15" customHeight="1" x14ac:dyDescent="0.25">
      <c r="B222" s="189" t="s">
        <v>1</v>
      </c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1"/>
    </row>
    <row r="223" spans="2:30" ht="13.8" x14ac:dyDescent="0.25">
      <c r="B223" s="116"/>
      <c r="C223" s="117"/>
      <c r="D223" s="117">
        <v>2010</v>
      </c>
      <c r="E223" s="117">
        <f>E205</f>
        <v>2011</v>
      </c>
      <c r="F223" s="117">
        <f t="shared" ref="F223:O223" si="23">F205</f>
        <v>2012</v>
      </c>
      <c r="G223" s="117">
        <f t="shared" si="23"/>
        <v>2013</v>
      </c>
      <c r="H223" s="117">
        <f t="shared" si="23"/>
        <v>2014</v>
      </c>
      <c r="I223" s="117">
        <f t="shared" si="23"/>
        <v>2015</v>
      </c>
      <c r="J223" s="117">
        <f t="shared" si="23"/>
        <v>2016</v>
      </c>
      <c r="K223" s="117">
        <f t="shared" si="23"/>
        <v>2017</v>
      </c>
      <c r="L223" s="117">
        <f t="shared" si="23"/>
        <v>2018</v>
      </c>
      <c r="M223" s="117">
        <f t="shared" si="23"/>
        <v>2019</v>
      </c>
      <c r="N223" s="117">
        <f t="shared" si="23"/>
        <v>2020</v>
      </c>
      <c r="O223" s="117">
        <f t="shared" si="23"/>
        <v>2021</v>
      </c>
      <c r="P223" s="117">
        <f t="shared" ref="P223:Q223" si="24">P205</f>
        <v>2022</v>
      </c>
      <c r="Q223" s="117">
        <f t="shared" si="24"/>
        <v>2023</v>
      </c>
      <c r="R223" s="118"/>
    </row>
    <row r="224" spans="2:30" ht="18" customHeight="1" x14ac:dyDescent="0.25">
      <c r="B224" s="6"/>
      <c r="C224" s="13" t="s">
        <v>56</v>
      </c>
      <c r="D224" s="49">
        <v>0</v>
      </c>
      <c r="E224" s="49">
        <v>7.5288032827335094E-2</v>
      </c>
      <c r="F224" s="49">
        <v>-4.7556784246265416E-3</v>
      </c>
      <c r="G224" s="49">
        <v>8.0242170274477553E-2</v>
      </c>
      <c r="H224" s="49">
        <v>3.363656772543222E-2</v>
      </c>
      <c r="I224" s="49">
        <v>5.0293924015210045E-2</v>
      </c>
      <c r="J224" s="49">
        <v>1.2919713787642895E-2</v>
      </c>
      <c r="K224" s="49">
        <v>1.7650393127549346E-2</v>
      </c>
      <c r="L224" s="49">
        <v>2.2540178571967662E-2</v>
      </c>
      <c r="M224" s="49">
        <v>1.9551689954983686E-2</v>
      </c>
      <c r="N224" s="49">
        <v>1.9724973356288977E-2</v>
      </c>
      <c r="O224" s="49">
        <v>1.9893114569807135E-2</v>
      </c>
      <c r="P224" s="49">
        <v>1.9252851696744289E-2</v>
      </c>
      <c r="Q224" s="49">
        <v>1.8589407381583323E-2</v>
      </c>
      <c r="R224" s="19"/>
    </row>
    <row r="225" spans="2:18" ht="14.25" customHeight="1" x14ac:dyDescent="0.25">
      <c r="B225" s="6"/>
      <c r="C225" s="13" t="s">
        <v>57</v>
      </c>
      <c r="D225" s="49">
        <v>0</v>
      </c>
      <c r="E225" s="49">
        <v>-0.1335541266096778</v>
      </c>
      <c r="F225" s="49">
        <v>0.31155670822444059</v>
      </c>
      <c r="G225" s="49">
        <v>-8.654470958789906E-2</v>
      </c>
      <c r="H225" s="49">
        <v>3.4899419472644189E-2</v>
      </c>
      <c r="I225" s="49">
        <v>3.828901168499188E-2</v>
      </c>
      <c r="J225" s="49">
        <v>6.5540321000000068E-2</v>
      </c>
      <c r="K225" s="49">
        <v>3.5953636414079559E-2</v>
      </c>
      <c r="L225" s="49">
        <v>6.4411608601518733E-2</v>
      </c>
      <c r="M225" s="49">
        <v>4.1959608354127154E-2</v>
      </c>
      <c r="N225" s="49">
        <v>3.1923958316464551E-2</v>
      </c>
      <c r="O225" s="49">
        <v>3.0554212621463517E-2</v>
      </c>
      <c r="P225" s="49">
        <v>3.0287604756666475E-2</v>
      </c>
      <c r="Q225" s="49">
        <v>3.1951934261763126E-2</v>
      </c>
      <c r="R225" s="19"/>
    </row>
    <row r="226" spans="2:18" ht="4.5" customHeight="1" x14ac:dyDescent="0.25">
      <c r="B226" s="29"/>
      <c r="C226" s="30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2"/>
    </row>
    <row r="227" spans="2:18" ht="4.5" customHeight="1" x14ac:dyDescent="0.25">
      <c r="B227" s="6"/>
      <c r="C227" s="13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19"/>
    </row>
    <row r="228" spans="2:18" ht="14.25" customHeight="1" x14ac:dyDescent="0.25">
      <c r="B228" s="6"/>
      <c r="C228" s="13" t="s">
        <v>58</v>
      </c>
      <c r="D228" s="45">
        <v>0</v>
      </c>
      <c r="E228" s="45">
        <v>5.0746569814366538E-2</v>
      </c>
      <c r="F228" s="45">
        <v>3.1973115698511689E-2</v>
      </c>
      <c r="G228" s="45">
        <v>2.5958317826572319E-2</v>
      </c>
      <c r="H228" s="45">
        <v>3.0561349415072048E-2</v>
      </c>
      <c r="I228" s="45">
        <v>2.155931010207679E-2</v>
      </c>
      <c r="J228" s="45">
        <v>1.4598242742699608E-2</v>
      </c>
      <c r="K228" s="45">
        <v>8.3639083027136074E-3</v>
      </c>
      <c r="L228" s="45">
        <v>1.8386369661606672E-2</v>
      </c>
      <c r="M228" s="45">
        <v>2.4000000000000021E-2</v>
      </c>
      <c r="N228" s="45">
        <v>3.0000000000000027E-2</v>
      </c>
      <c r="O228" s="45">
        <v>2.8999999999999915E-2</v>
      </c>
      <c r="P228" s="45">
        <v>2.8000000000000025E-2</v>
      </c>
      <c r="Q228" s="45">
        <v>2.8000000000000025E-2</v>
      </c>
      <c r="R228" s="19"/>
    </row>
    <row r="229" spans="2:18" ht="14.25" customHeight="1" x14ac:dyDescent="0.25">
      <c r="B229" s="6"/>
      <c r="C229" s="13" t="s">
        <v>62</v>
      </c>
      <c r="D229" s="45">
        <v>0</v>
      </c>
      <c r="E229" s="45">
        <v>5.6602120389030119E-2</v>
      </c>
      <c r="F229" s="45">
        <v>3.9887221162617115E-2</v>
      </c>
      <c r="G229" s="45">
        <v>3.7081339712918604E-2</v>
      </c>
      <c r="H229" s="45">
        <v>4.9442522106881714E-2</v>
      </c>
      <c r="I229" s="45">
        <v>4.6600234466588564E-2</v>
      </c>
      <c r="J229" s="45">
        <v>2.5950999719966505E-2</v>
      </c>
      <c r="K229" s="45">
        <v>2.4204516131360654E-2</v>
      </c>
      <c r="L229" s="45">
        <v>2.6366982326604171E-2</v>
      </c>
      <c r="M229" s="45">
        <v>1.8999999999999906E-2</v>
      </c>
      <c r="N229" s="45">
        <v>1.8000000000000016E-2</v>
      </c>
      <c r="O229" s="45">
        <v>1.4999999999999902E-2</v>
      </c>
      <c r="P229" s="45">
        <v>1.4999999999999902E-2</v>
      </c>
      <c r="Q229" s="45">
        <v>1.4999999999999902E-2</v>
      </c>
      <c r="R229" s="68"/>
    </row>
    <row r="230" spans="2:18" ht="4.5" customHeight="1" x14ac:dyDescent="0.25">
      <c r="B230" s="29"/>
      <c r="C230" s="30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32"/>
    </row>
    <row r="231" spans="2:18" ht="4.5" customHeight="1" x14ac:dyDescent="0.25">
      <c r="B231" s="6"/>
      <c r="C231" s="13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19"/>
    </row>
    <row r="232" spans="2:18" ht="14.25" customHeight="1" x14ac:dyDescent="0.25">
      <c r="B232" s="6"/>
      <c r="C232" s="13" t="s">
        <v>19</v>
      </c>
      <c r="D232" s="45">
        <v>0</v>
      </c>
      <c r="E232" s="45">
        <v>3.9826141809817583E-2</v>
      </c>
      <c r="F232" s="45">
        <v>2.6135468118055005E-2</v>
      </c>
      <c r="G232" s="45">
        <v>4.339299752733794E-2</v>
      </c>
      <c r="H232" s="45">
        <v>3.0471113194530552E-2</v>
      </c>
      <c r="I232" s="45">
        <v>3.4657483394255895E-2</v>
      </c>
      <c r="J232" s="45">
        <v>2.183968430868255E-2</v>
      </c>
      <c r="K232" s="45">
        <v>1.2999999999999901E-2</v>
      </c>
      <c r="L232" s="45">
        <v>3.0699274780260577E-2</v>
      </c>
      <c r="M232" s="45">
        <v>2.2452360535883287E-2</v>
      </c>
      <c r="N232" s="45">
        <v>1.8583830762616937E-2</v>
      </c>
      <c r="O232" s="45">
        <v>2.0482434192001353E-2</v>
      </c>
      <c r="P232" s="45">
        <v>1.9904327196126115E-2</v>
      </c>
      <c r="Q232" s="45">
        <v>1.7245489522111468E-2</v>
      </c>
      <c r="R232" s="19"/>
    </row>
    <row r="233" spans="2:18" ht="14.25" customHeight="1" x14ac:dyDescent="0.25">
      <c r="B233" s="6"/>
      <c r="C233" s="13" t="s">
        <v>20</v>
      </c>
      <c r="D233" s="45">
        <v>0</v>
      </c>
      <c r="E233" s="45">
        <v>4.3603278940311574E-2</v>
      </c>
      <c r="F233" s="45">
        <v>3.1099196732783163E-2</v>
      </c>
      <c r="G233" s="45">
        <v>6.9224155487747296E-2</v>
      </c>
      <c r="H233" s="45">
        <v>3.4701580394849829E-2</v>
      </c>
      <c r="I233" s="45">
        <v>5.8774785708474608E-2</v>
      </c>
      <c r="J233" s="45">
        <v>2.5355237182083989E-2</v>
      </c>
      <c r="K233" s="45">
        <v>9.9771350265118741E-3</v>
      </c>
      <c r="L233" s="45">
        <v>1.1922171038290186E-2</v>
      </c>
      <c r="M233" s="45">
        <v>1.1039591719779862E-2</v>
      </c>
      <c r="N233" s="45">
        <v>2.0944371685875041E-2</v>
      </c>
      <c r="O233" s="45">
        <v>1.9204006708621879E-2</v>
      </c>
      <c r="P233" s="45">
        <v>2.648912509379886E-2</v>
      </c>
      <c r="Q233" s="45">
        <v>2.5827183014497157E-2</v>
      </c>
      <c r="R233" s="68"/>
    </row>
    <row r="234" spans="2:18" ht="4.5" customHeight="1" x14ac:dyDescent="0.25">
      <c r="B234" s="29"/>
      <c r="C234" s="30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32"/>
    </row>
    <row r="235" spans="2:18" ht="3.75" customHeight="1" x14ac:dyDescent="0.25">
      <c r="B235" s="22"/>
      <c r="C235" s="33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5"/>
    </row>
    <row r="236" spans="2:18" ht="12.75" customHeight="1" x14ac:dyDescent="0.25">
      <c r="B236" s="197" t="s">
        <v>60</v>
      </c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</row>
    <row r="237" spans="2:18" ht="12.75" customHeight="1" x14ac:dyDescent="0.25">
      <c r="B237" s="197" t="s">
        <v>63</v>
      </c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</row>
    <row r="238" spans="2:18" ht="13.5" customHeight="1" x14ac:dyDescent="0.25"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</row>
    <row r="241" spans="2:20" s="70" customFormat="1" ht="22.5" customHeight="1" x14ac:dyDescent="0.25">
      <c r="B241" s="204" t="s">
        <v>64</v>
      </c>
      <c r="C241" s="205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6"/>
    </row>
    <row r="242" spans="2:20" s="70" customFormat="1" ht="15" customHeight="1" x14ac:dyDescent="0.25">
      <c r="B242" s="207" t="s">
        <v>65</v>
      </c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9"/>
    </row>
    <row r="243" spans="2:20" s="70" customFormat="1" ht="15.6" x14ac:dyDescent="0.25">
      <c r="B243" s="119"/>
      <c r="C243" s="120"/>
      <c r="D243" s="121">
        <v>2010</v>
      </c>
      <c r="E243" s="121">
        <f t="shared" ref="E243:Q243" si="25">E223</f>
        <v>2011</v>
      </c>
      <c r="F243" s="121">
        <f t="shared" si="25"/>
        <v>2012</v>
      </c>
      <c r="G243" s="121">
        <f t="shared" si="25"/>
        <v>2013</v>
      </c>
      <c r="H243" s="121">
        <f t="shared" si="25"/>
        <v>2014</v>
      </c>
      <c r="I243" s="121">
        <f t="shared" si="25"/>
        <v>2015</v>
      </c>
      <c r="J243" s="121">
        <f t="shared" si="25"/>
        <v>2016</v>
      </c>
      <c r="K243" s="121">
        <f t="shared" si="25"/>
        <v>2017</v>
      </c>
      <c r="L243" s="121">
        <f t="shared" si="25"/>
        <v>2018</v>
      </c>
      <c r="M243" s="121">
        <f t="shared" si="25"/>
        <v>2019</v>
      </c>
      <c r="N243" s="121">
        <f t="shared" si="25"/>
        <v>2020</v>
      </c>
      <c r="O243" s="121">
        <f t="shared" si="25"/>
        <v>2021</v>
      </c>
      <c r="P243" s="121">
        <f t="shared" si="25"/>
        <v>2022</v>
      </c>
      <c r="Q243" s="121">
        <f t="shared" si="25"/>
        <v>2023</v>
      </c>
      <c r="R243" s="122"/>
    </row>
    <row r="244" spans="2:20" s="70" customFormat="1" ht="18" customHeight="1" x14ac:dyDescent="0.25">
      <c r="B244" s="71"/>
      <c r="C244" s="72" t="s">
        <v>66</v>
      </c>
      <c r="D244" s="73">
        <v>17.006341780505213</v>
      </c>
      <c r="E244" s="73">
        <v>105.32938590593798</v>
      </c>
      <c r="F244" s="73">
        <v>108.9155839183813</v>
      </c>
      <c r="G244" s="73">
        <v>111.69228831315145</v>
      </c>
      <c r="H244" s="73">
        <v>117.38515854240846</v>
      </c>
      <c r="I244" s="73">
        <v>121.94482588487375</v>
      </c>
      <c r="J244" s="73">
        <v>126.40220434740917</v>
      </c>
      <c r="K244" s="73">
        <v>133.32070561647765</v>
      </c>
      <c r="L244" s="73">
        <v>140.55615924837858</v>
      </c>
      <c r="M244" s="73">
        <v>146.34726647969171</v>
      </c>
      <c r="N244" s="73">
        <v>152.61182567031506</v>
      </c>
      <c r="O244" s="73">
        <v>158.74878807506661</v>
      </c>
      <c r="P244" s="73">
        <v>165.10118310813729</v>
      </c>
      <c r="Q244" s="73">
        <v>171.64110010491146</v>
      </c>
      <c r="R244" s="74"/>
      <c r="T244" s="75"/>
    </row>
    <row r="245" spans="2:20" s="70" customFormat="1" ht="14.25" customHeight="1" x14ac:dyDescent="0.25">
      <c r="B245" s="71"/>
      <c r="C245" s="76" t="s">
        <v>11</v>
      </c>
      <c r="D245" s="133">
        <v>9.0018714773286712E-2</v>
      </c>
      <c r="E245" s="133">
        <v>6.7088662489337647E-2</v>
      </c>
      <c r="F245" s="133">
        <v>3.4047459610615061E-2</v>
      </c>
      <c r="G245" s="133">
        <v>2.549409638983291E-2</v>
      </c>
      <c r="H245" s="133">
        <v>5.0969232659070718E-2</v>
      </c>
      <c r="I245" s="133">
        <v>3.8843644282492429E-2</v>
      </c>
      <c r="J245" s="133">
        <v>3.6552419753697052E-2</v>
      </c>
      <c r="K245" s="133">
        <v>5.473402386285442E-2</v>
      </c>
      <c r="L245" s="133">
        <v>5.4271042134408365E-2</v>
      </c>
      <c r="M245" s="133">
        <v>4.1201376462482786E-2</v>
      </c>
      <c r="N245" s="133">
        <v>4.2806123690001918E-2</v>
      </c>
      <c r="O245" s="133">
        <v>4.0212888993341522E-2</v>
      </c>
      <c r="P245" s="133">
        <v>4.0015392306912423E-2</v>
      </c>
      <c r="Q245" s="133">
        <v>3.9611569545753511E-2</v>
      </c>
      <c r="R245" s="77"/>
    </row>
    <row r="246" spans="2:20" s="70" customFormat="1" ht="14.25" customHeight="1" x14ac:dyDescent="0.25">
      <c r="B246" s="71"/>
      <c r="C246" s="78" t="s">
        <v>3</v>
      </c>
      <c r="D246" s="73">
        <v>0</v>
      </c>
      <c r="E246" s="187">
        <v>86.23613758861346</v>
      </c>
      <c r="F246" s="187">
        <v>88.518822504252626</v>
      </c>
      <c r="G246" s="187">
        <v>89.25062061246841</v>
      </c>
      <c r="H246" s="187">
        <v>93.368814835277448</v>
      </c>
      <c r="I246" s="187">
        <v>96.682098358638029</v>
      </c>
      <c r="J246" s="187">
        <v>100.48264590540917</v>
      </c>
      <c r="K246" s="187">
        <v>106.18292792747766</v>
      </c>
      <c r="L246" s="187">
        <v>112.25145711875157</v>
      </c>
      <c r="M246" s="187">
        <v>116.85376686062038</v>
      </c>
      <c r="N246" s="187">
        <v>121.76162506876643</v>
      </c>
      <c r="O246" s="187">
        <v>126.51032844644831</v>
      </c>
      <c r="P246" s="187">
        <v>131.44423125585979</v>
      </c>
      <c r="Q246" s="187">
        <v>136.57055627483831</v>
      </c>
      <c r="R246" s="77"/>
    </row>
    <row r="247" spans="2:20" s="70" customFormat="1" ht="14.25" customHeight="1" x14ac:dyDescent="0.25">
      <c r="B247" s="71"/>
      <c r="C247" s="79" t="s">
        <v>11</v>
      </c>
      <c r="D247" s="133">
        <v>0</v>
      </c>
      <c r="E247" s="133">
        <v>5.5510164164850551E-2</v>
      </c>
      <c r="F247" s="133">
        <v>2.6470166446097565E-2</v>
      </c>
      <c r="G247" s="133">
        <v>8.2671468904891299E-3</v>
      </c>
      <c r="H247" s="133">
        <v>4.6141911334045327E-2</v>
      </c>
      <c r="I247" s="133">
        <v>3.5485976010361853E-2</v>
      </c>
      <c r="J247" s="133">
        <v>3.9309733769670396E-2</v>
      </c>
      <c r="K247" s="133">
        <v>5.6729019928819735E-2</v>
      </c>
      <c r="L247" s="133">
        <v>5.7151646782792387E-2</v>
      </c>
      <c r="M247" s="133">
        <v>4.0999999999999925E-2</v>
      </c>
      <c r="N247" s="133">
        <v>4.2000000000000037E-2</v>
      </c>
      <c r="O247" s="133">
        <v>3.8999999999999924E-2</v>
      </c>
      <c r="P247" s="133">
        <v>3.8999999999999924E-2</v>
      </c>
      <c r="Q247" s="133">
        <v>3.8999999999999924E-2</v>
      </c>
      <c r="R247" s="77"/>
      <c r="T247" s="80"/>
    </row>
    <row r="248" spans="2:20" s="70" customFormat="1" ht="14.25" customHeight="1" x14ac:dyDescent="0.25">
      <c r="B248" s="71"/>
      <c r="C248" s="78" t="s">
        <v>5</v>
      </c>
      <c r="D248" s="73">
        <v>0</v>
      </c>
      <c r="E248" s="187">
        <v>19.09324831732452</v>
      </c>
      <c r="F248" s="187">
        <v>20.396761414128672</v>
      </c>
      <c r="G248" s="187">
        <v>22.441667700683041</v>
      </c>
      <c r="H248" s="187">
        <v>24.016343707131014</v>
      </c>
      <c r="I248" s="187">
        <v>25.262727526235725</v>
      </c>
      <c r="J248" s="187">
        <v>25.919558442</v>
      </c>
      <c r="K248" s="187">
        <v>27.137777689</v>
      </c>
      <c r="L248" s="187">
        <v>28.304702129627</v>
      </c>
      <c r="M248" s="187">
        <v>29.493499619071336</v>
      </c>
      <c r="N248" s="187">
        <v>30.850200601548618</v>
      </c>
      <c r="O248" s="187">
        <v>32.238459628618308</v>
      </c>
      <c r="P248" s="187">
        <v>33.656951852277508</v>
      </c>
      <c r="Q248" s="187">
        <v>35.070543830073163</v>
      </c>
      <c r="R248" s="77"/>
      <c r="T248" s="75"/>
    </row>
    <row r="249" spans="2:20" s="70" customFormat="1" ht="14.25" customHeight="1" x14ac:dyDescent="0.25">
      <c r="B249" s="71"/>
      <c r="C249" s="79" t="s">
        <v>11</v>
      </c>
      <c r="D249" s="133">
        <v>0</v>
      </c>
      <c r="E249" s="133">
        <v>0.12271343030466308</v>
      </c>
      <c r="F249" s="133">
        <v>6.8270892157275886E-2</v>
      </c>
      <c r="G249" s="133">
        <v>0.10025642037161253</v>
      </c>
      <c r="H249" s="133">
        <v>7.0167512835957568E-2</v>
      </c>
      <c r="I249" s="133">
        <v>5.1897317689312938E-2</v>
      </c>
      <c r="J249" s="133">
        <v>2.6000000003251644E-2</v>
      </c>
      <c r="K249" s="133">
        <v>4.70000000087194E-2</v>
      </c>
      <c r="L249" s="133">
        <v>4.2999999999999927E-2</v>
      </c>
      <c r="M249" s="133">
        <v>4.2000000000000037E-2</v>
      </c>
      <c r="N249" s="133">
        <v>4.6000000000000041E-2</v>
      </c>
      <c r="O249" s="133">
        <v>4.5000000000000151E-2</v>
      </c>
      <c r="P249" s="133">
        <v>4.3999999999999817E-2</v>
      </c>
      <c r="Q249" s="133">
        <v>4.2000000000000037E-2</v>
      </c>
      <c r="R249" s="77"/>
    </row>
    <row r="250" spans="2:20" s="70" customFormat="1" ht="4.5" customHeight="1" x14ac:dyDescent="0.25">
      <c r="B250" s="81"/>
      <c r="C250" s="82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4"/>
    </row>
    <row r="251" spans="2:20" s="70" customFormat="1" ht="3.75" customHeight="1" x14ac:dyDescent="0.25"/>
    <row r="252" spans="2:20" s="70" customFormat="1" ht="12.75" customHeight="1" x14ac:dyDescent="0.25">
      <c r="B252" s="210" t="s">
        <v>68</v>
      </c>
      <c r="C252" s="210"/>
      <c r="D252" s="210"/>
      <c r="E252" s="210"/>
      <c r="F252" s="210"/>
      <c r="G252" s="210"/>
      <c r="H252" s="210"/>
      <c r="I252" s="139"/>
      <c r="J252" s="139"/>
      <c r="K252" s="139"/>
      <c r="L252" s="139"/>
      <c r="M252" s="139"/>
      <c r="N252" s="139"/>
      <c r="O252" s="139"/>
      <c r="P252" s="160"/>
      <c r="Q252" s="185"/>
    </row>
    <row r="254" spans="2:20" ht="12.75" hidden="1" customHeight="1" x14ac:dyDescent="0.25"/>
    <row r="255" spans="2:20" ht="12.75" hidden="1" customHeight="1" x14ac:dyDescent="0.25"/>
    <row r="256" spans="2:20" ht="22.5" hidden="1" customHeight="1" x14ac:dyDescent="0.25">
      <c r="B256" s="192" t="s">
        <v>69</v>
      </c>
      <c r="C256" s="193"/>
      <c r="D256" s="193"/>
      <c r="E256" s="193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4"/>
    </row>
    <row r="257" spans="2:18" ht="12.75" hidden="1" customHeight="1" x14ac:dyDescent="0.25">
      <c r="B257" s="195" t="s">
        <v>1</v>
      </c>
      <c r="C257" s="190"/>
      <c r="D257" s="190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6"/>
    </row>
    <row r="258" spans="2:18" ht="15.75" hidden="1" customHeight="1" x14ac:dyDescent="0.25">
      <c r="B258" s="2"/>
      <c r="C258" s="3"/>
      <c r="D258" s="4">
        <v>2009</v>
      </c>
      <c r="E258" s="4">
        <f t="shared" ref="E258:O258" si="26">E243</f>
        <v>2011</v>
      </c>
      <c r="F258" s="4">
        <f t="shared" si="26"/>
        <v>2012</v>
      </c>
      <c r="G258" s="4">
        <f t="shared" si="26"/>
        <v>2013</v>
      </c>
      <c r="H258" s="4">
        <f t="shared" si="26"/>
        <v>2014</v>
      </c>
      <c r="I258" s="4">
        <f t="shared" si="26"/>
        <v>2015</v>
      </c>
      <c r="J258" s="4">
        <f t="shared" si="26"/>
        <v>2016</v>
      </c>
      <c r="K258" s="4">
        <f t="shared" si="26"/>
        <v>2017</v>
      </c>
      <c r="L258" s="4">
        <f t="shared" si="26"/>
        <v>2018</v>
      </c>
      <c r="M258" s="4">
        <f t="shared" si="26"/>
        <v>2019</v>
      </c>
      <c r="N258" s="4">
        <f t="shared" si="26"/>
        <v>2020</v>
      </c>
      <c r="O258" s="4">
        <f t="shared" si="26"/>
        <v>2021</v>
      </c>
      <c r="P258" s="4"/>
      <c r="Q258" s="4"/>
      <c r="R258" s="5"/>
    </row>
    <row r="259" spans="2:18" ht="12.75" hidden="1" customHeight="1" x14ac:dyDescent="0.25">
      <c r="B259" s="6" t="s">
        <v>2</v>
      </c>
      <c r="C259" s="7"/>
      <c r="D259" s="8" t="e">
        <f>#REF!</f>
        <v>#REF!</v>
      </c>
      <c r="E259" s="8">
        <v>4.9431239211053635E-2</v>
      </c>
      <c r="F259" s="8">
        <v>3.1153468425690223E-2</v>
      </c>
      <c r="G259" s="8">
        <v>5.5629918320372784E-2</v>
      </c>
      <c r="H259" s="8">
        <v>3.4930965749742748E-2</v>
      </c>
      <c r="I259" s="8">
        <v>4.799205724315514E-2</v>
      </c>
      <c r="J259" s="8">
        <v>2.1999999999999999E-2</v>
      </c>
      <c r="K259" s="8">
        <v>2.5000000000000001E-2</v>
      </c>
      <c r="L259" s="8">
        <v>2.3E-2</v>
      </c>
      <c r="M259" s="8">
        <v>2.1000000000000001E-2</v>
      </c>
      <c r="N259" s="8">
        <v>2.1999999999999999E-2</v>
      </c>
      <c r="O259" s="85" t="s">
        <v>70</v>
      </c>
      <c r="P259" s="85"/>
      <c r="Q259" s="85"/>
      <c r="R259" s="9"/>
    </row>
    <row r="260" spans="2:18" ht="12.75" hidden="1" customHeight="1" x14ac:dyDescent="0.25">
      <c r="B260" s="10"/>
      <c r="C260" s="1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86"/>
      <c r="P260" s="86"/>
      <c r="Q260" s="86"/>
      <c r="R260" s="12"/>
    </row>
    <row r="261" spans="2:18" ht="12.75" hidden="1" customHeight="1" x14ac:dyDescent="0.25">
      <c r="B261" s="6"/>
      <c r="C261" s="13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87"/>
      <c r="P261" s="87"/>
      <c r="Q261" s="87"/>
      <c r="R261" s="9"/>
    </row>
    <row r="262" spans="2:18" ht="12.75" hidden="1" customHeight="1" x14ac:dyDescent="0.25">
      <c r="B262" s="6" t="s">
        <v>3</v>
      </c>
      <c r="C262" s="13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87"/>
      <c r="P262" s="87"/>
      <c r="Q262" s="87"/>
      <c r="R262" s="9"/>
    </row>
    <row r="263" spans="2:18" ht="12.75" hidden="1" customHeight="1" x14ac:dyDescent="0.25">
      <c r="B263" s="6"/>
      <c r="C263" s="7" t="s">
        <v>2</v>
      </c>
      <c r="D263" s="8" t="e">
        <f>#REF!</f>
        <v>#REF!</v>
      </c>
      <c r="E263" s="8">
        <v>4.6864650033119792E-2</v>
      </c>
      <c r="F263" s="8">
        <v>3.0875056923040045E-2</v>
      </c>
      <c r="G263" s="8">
        <v>5.633921051146551E-2</v>
      </c>
      <c r="H263" s="8">
        <v>3.3793063523749778E-2</v>
      </c>
      <c r="I263" s="8">
        <v>4.8804638055946814E-2</v>
      </c>
      <c r="J263" s="8">
        <v>2.1999999999999999E-2</v>
      </c>
      <c r="K263" s="8">
        <v>2.5000000000000001E-2</v>
      </c>
      <c r="L263" s="8">
        <v>2.1999999999999999E-2</v>
      </c>
      <c r="M263" s="8">
        <v>1.9E-2</v>
      </c>
      <c r="N263" s="8">
        <v>1.9549155082962066E-2</v>
      </c>
      <c r="O263" s="85" t="s">
        <v>70</v>
      </c>
      <c r="P263" s="85"/>
      <c r="Q263" s="85"/>
      <c r="R263" s="9"/>
    </row>
    <row r="264" spans="2:18" ht="12.75" hidden="1" customHeight="1" x14ac:dyDescent="0.25">
      <c r="B264" s="6"/>
      <c r="C264" s="7" t="s">
        <v>4</v>
      </c>
      <c r="D264" s="8" t="e">
        <f>#REF!</f>
        <v>#REF!</v>
      </c>
      <c r="E264" s="8">
        <v>5.7432149910262353E-2</v>
      </c>
      <c r="F264" s="8">
        <v>4.9269684452582618E-2</v>
      </c>
      <c r="G264" s="8">
        <v>6.820517031316653E-2</v>
      </c>
      <c r="H264" s="8">
        <v>4.1052241563016789E-2</v>
      </c>
      <c r="I264" s="8">
        <v>5.3437818239355117E-2</v>
      </c>
      <c r="J264" s="8">
        <v>2.3E-2</v>
      </c>
      <c r="K264" s="8">
        <v>2.7E-2</v>
      </c>
      <c r="L264" s="8">
        <v>2.4E-2</v>
      </c>
      <c r="M264" s="8">
        <v>2.1000000000000001E-2</v>
      </c>
      <c r="N264" s="8">
        <v>2.1999999999999999E-2</v>
      </c>
      <c r="O264" s="85" t="s">
        <v>70</v>
      </c>
      <c r="P264" s="85"/>
      <c r="Q264" s="85"/>
      <c r="R264" s="9"/>
    </row>
    <row r="265" spans="2:18" ht="12.75" hidden="1" customHeight="1" x14ac:dyDescent="0.25">
      <c r="B265" s="10"/>
      <c r="C265" s="1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86"/>
      <c r="P265" s="86"/>
      <c r="Q265" s="86"/>
      <c r="R265" s="12"/>
    </row>
    <row r="266" spans="2:18" ht="12.75" hidden="1" customHeight="1" x14ac:dyDescent="0.25">
      <c r="B266" s="6"/>
      <c r="C266" s="13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87"/>
      <c r="P266" s="87"/>
      <c r="Q266" s="87"/>
      <c r="R266" s="9"/>
    </row>
    <row r="267" spans="2:18" ht="12.75" hidden="1" customHeight="1" x14ac:dyDescent="0.25">
      <c r="B267" s="6" t="s">
        <v>5</v>
      </c>
      <c r="C267" s="13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88"/>
      <c r="P267" s="88"/>
      <c r="Q267" s="88"/>
      <c r="R267" s="9"/>
    </row>
    <row r="268" spans="2:18" ht="12.75" hidden="1" customHeight="1" x14ac:dyDescent="0.25">
      <c r="B268" s="6"/>
      <c r="C268" s="13" t="s">
        <v>6</v>
      </c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89"/>
      <c r="P268" s="89"/>
      <c r="Q268" s="89"/>
      <c r="R268" s="9"/>
    </row>
    <row r="269" spans="2:18" ht="12.75" hidden="1" customHeight="1" x14ac:dyDescent="0.25">
      <c r="B269" s="6"/>
      <c r="C269" s="7" t="s">
        <v>11</v>
      </c>
      <c r="D269" s="8" t="e">
        <f>#REF!</f>
        <v>#REF!</v>
      </c>
      <c r="E269" s="8">
        <v>8.7899137675427008E-2</v>
      </c>
      <c r="F269" s="8">
        <v>3.5168890287492038E-2</v>
      </c>
      <c r="G269" s="8">
        <v>4.5442503202856477E-2</v>
      </c>
      <c r="H269" s="8">
        <v>5.1444765720526364E-2</v>
      </c>
      <c r="I269" s="8">
        <v>3.6397456818567431E-2</v>
      </c>
      <c r="J269" s="8">
        <v>2.8000000000000001E-2</v>
      </c>
      <c r="K269" s="8">
        <v>3.5999999999999997E-2</v>
      </c>
      <c r="L269" s="8">
        <v>0.04</v>
      </c>
      <c r="M269" s="8">
        <v>4.2999999999999997E-2</v>
      </c>
      <c r="N269" s="8">
        <v>4.3999999999999997E-2</v>
      </c>
      <c r="O269" s="85" t="s">
        <v>70</v>
      </c>
      <c r="P269" s="85"/>
      <c r="Q269" s="85"/>
      <c r="R269" s="9"/>
    </row>
    <row r="270" spans="2:18" ht="12.75" hidden="1" customHeight="1" x14ac:dyDescent="0.25">
      <c r="B270" s="6"/>
      <c r="C270" s="17" t="s">
        <v>7</v>
      </c>
      <c r="D270" s="8" t="e">
        <f>#REF!</f>
        <v>#REF!</v>
      </c>
      <c r="E270" s="8">
        <v>0.10276056291749325</v>
      </c>
      <c r="F270" s="8">
        <v>8.4725411883312951E-3</v>
      </c>
      <c r="G270" s="8">
        <v>6.6552694767636034E-2</v>
      </c>
      <c r="H270" s="8">
        <v>9.8703978926287128E-2</v>
      </c>
      <c r="I270" s="8">
        <v>5.7479537352505883E-2</v>
      </c>
      <c r="J270" s="8">
        <v>5.0999999999999997E-2</v>
      </c>
      <c r="K270" s="8">
        <v>0.05</v>
      </c>
      <c r="L270" s="8">
        <v>5.6000000000000001E-2</v>
      </c>
      <c r="M270" s="8">
        <v>5.6000000000000001E-2</v>
      </c>
      <c r="N270" s="8">
        <v>5.5E-2</v>
      </c>
      <c r="O270" s="85" t="s">
        <v>70</v>
      </c>
      <c r="P270" s="85"/>
      <c r="Q270" s="85"/>
      <c r="R270" s="9"/>
    </row>
    <row r="271" spans="2:18" ht="12.75" hidden="1" customHeight="1" x14ac:dyDescent="0.25">
      <c r="B271" s="6"/>
      <c r="C271" s="17" t="s">
        <v>8</v>
      </c>
      <c r="D271" s="8" t="e">
        <f>#REF!</f>
        <v>#REF!</v>
      </c>
      <c r="E271" s="8">
        <v>7.4839918919335391E-2</v>
      </c>
      <c r="F271" s="8">
        <v>5.6857825826133856E-2</v>
      </c>
      <c r="G271" s="8">
        <v>3.3682790130959095E-2</v>
      </c>
      <c r="H271" s="8">
        <v>1.2736598116766418E-2</v>
      </c>
      <c r="I271" s="8">
        <v>3.0014123902489587E-2</v>
      </c>
      <c r="J271" s="8">
        <v>1.9E-2</v>
      </c>
      <c r="K271" s="8">
        <v>2.5000000000000001E-2</v>
      </c>
      <c r="L271" s="8">
        <v>2.5999999999999999E-2</v>
      </c>
      <c r="M271" s="8">
        <v>3.1E-2</v>
      </c>
      <c r="N271" s="8">
        <v>3.3000000000000002E-2</v>
      </c>
      <c r="O271" s="85" t="s">
        <v>70</v>
      </c>
      <c r="P271" s="85"/>
      <c r="Q271" s="85"/>
      <c r="R271" s="9"/>
    </row>
    <row r="272" spans="2:18" ht="12.75" hidden="1" customHeight="1" x14ac:dyDescent="0.25">
      <c r="B272" s="6"/>
      <c r="C272" s="17" t="s">
        <v>9</v>
      </c>
      <c r="D272" s="8" t="e">
        <f>#REF!</f>
        <v>#REF!</v>
      </c>
      <c r="E272" s="8">
        <v>8.8150917793166528E-2</v>
      </c>
      <c r="F272" s="8">
        <v>4.574720433751267E-2</v>
      </c>
      <c r="G272" s="8">
        <v>1.5785817922513434E-2</v>
      </c>
      <c r="H272" s="8">
        <v>3.6805880353926401E-2</v>
      </c>
      <c r="I272" s="8">
        <v>-2.8068038877542167E-2</v>
      </c>
      <c r="J272" s="8">
        <v>-3.4000000000000002E-2</v>
      </c>
      <c r="K272" s="8">
        <v>2.5000000000000001E-2</v>
      </c>
      <c r="L272" s="8">
        <v>2.5999999999999999E-2</v>
      </c>
      <c r="M272" s="8">
        <v>0.03</v>
      </c>
      <c r="N272" s="8">
        <v>3.5000000000000003E-2</v>
      </c>
      <c r="O272" s="85" t="s">
        <v>70</v>
      </c>
      <c r="P272" s="85"/>
      <c r="Q272" s="85"/>
      <c r="R272" s="9"/>
    </row>
    <row r="273" spans="2:18" ht="12.75" hidden="1" customHeight="1" x14ac:dyDescent="0.25">
      <c r="B273" s="6"/>
      <c r="C273" s="13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89"/>
      <c r="P273" s="89"/>
      <c r="Q273" s="89"/>
      <c r="R273" s="9"/>
    </row>
    <row r="274" spans="2:18" ht="12.75" hidden="1" customHeight="1" x14ac:dyDescent="0.25">
      <c r="B274" s="90"/>
      <c r="C274" s="91" t="s">
        <v>10</v>
      </c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3"/>
      <c r="P274" s="93"/>
      <c r="Q274" s="93"/>
      <c r="R274" s="94"/>
    </row>
    <row r="275" spans="2:18" ht="12.75" hidden="1" customHeight="1" x14ac:dyDescent="0.25">
      <c r="B275" s="90"/>
      <c r="C275" s="95" t="s">
        <v>11</v>
      </c>
      <c r="D275" s="96" t="e">
        <f>#REF!</f>
        <v>#REF!</v>
      </c>
      <c r="E275" s="96">
        <v>0.10642152261620974</v>
      </c>
      <c r="F275" s="96">
        <v>9.0999999999999998E-2</v>
      </c>
      <c r="G275" s="96">
        <v>2.7651173718223232E-2</v>
      </c>
      <c r="H275" s="96">
        <v>4.4317539051008881E-2</v>
      </c>
      <c r="I275" s="96">
        <v>4.6274766397916611E-2</v>
      </c>
      <c r="J275" s="96">
        <v>4.434446338579634E-2</v>
      </c>
      <c r="K275" s="96">
        <v>4.7800473897408491E-2</v>
      </c>
      <c r="L275" s="96">
        <v>5.4598647375325049E-2</v>
      </c>
      <c r="M275" s="96">
        <v>5.4543467905774357E-2</v>
      </c>
      <c r="N275" s="96"/>
      <c r="O275" s="97"/>
      <c r="P275" s="97"/>
      <c r="Q275" s="97"/>
      <c r="R275" s="94"/>
    </row>
    <row r="276" spans="2:18" ht="12.75" hidden="1" customHeight="1" x14ac:dyDescent="0.25">
      <c r="B276" s="90"/>
      <c r="C276" s="98" t="s">
        <v>7</v>
      </c>
      <c r="D276" s="96">
        <v>0</v>
      </c>
      <c r="E276" s="96">
        <v>0.18151401087411134</v>
      </c>
      <c r="F276" s="96">
        <v>0.105</v>
      </c>
      <c r="G276" s="96">
        <v>-7.3321512175534842E-3</v>
      </c>
      <c r="H276" s="96">
        <v>6.6471199827768279E-2</v>
      </c>
      <c r="I276" s="96">
        <v>7.6993998225970639E-2</v>
      </c>
      <c r="J276" s="96">
        <v>5.649695177622438E-2</v>
      </c>
      <c r="K276" s="96">
        <v>5.8707307114983287E-2</v>
      </c>
      <c r="L276" s="96">
        <v>6.6253842274242247E-2</v>
      </c>
      <c r="M276" s="96">
        <v>6.5973973737861069E-2</v>
      </c>
      <c r="N276" s="96"/>
      <c r="O276" s="97"/>
      <c r="P276" s="97"/>
      <c r="Q276" s="97"/>
      <c r="R276" s="94"/>
    </row>
    <row r="277" spans="2:18" ht="12.75" hidden="1" customHeight="1" x14ac:dyDescent="0.25">
      <c r="B277" s="90"/>
      <c r="C277" s="98" t="s">
        <v>8</v>
      </c>
      <c r="D277" s="96">
        <f>D384</f>
        <v>0</v>
      </c>
      <c r="E277" s="96">
        <v>5.2988346338343151E-2</v>
      </c>
      <c r="F277" s="96">
        <v>8.5000000000000006E-2</v>
      </c>
      <c r="G277" s="96">
        <v>4.6961271723711562E-2</v>
      </c>
      <c r="H277" s="96">
        <v>3.3682790130959095E-2</v>
      </c>
      <c r="I277" s="96">
        <v>2.4924332440082519E-2</v>
      </c>
      <c r="J277" s="96">
        <v>3.3384084545145631E-2</v>
      </c>
      <c r="K277" s="96">
        <v>3.7533899427794726E-2</v>
      </c>
      <c r="L277" s="96">
        <v>4.579447779130108E-2</v>
      </c>
      <c r="M277" s="96">
        <v>4.5404892961544485E-2</v>
      </c>
      <c r="N277" s="96"/>
      <c r="O277" s="97"/>
      <c r="P277" s="97"/>
      <c r="Q277" s="97"/>
      <c r="R277" s="94"/>
    </row>
    <row r="278" spans="2:18" ht="12.75" hidden="1" customHeight="1" x14ac:dyDescent="0.25">
      <c r="B278" s="90"/>
      <c r="C278" s="98" t="s">
        <v>9</v>
      </c>
      <c r="D278" s="96">
        <f>D383</f>
        <v>0</v>
      </c>
      <c r="E278" s="96">
        <v>9.9732360097323669E-2</v>
      </c>
      <c r="F278" s="96">
        <v>6.4000000000000057E-2</v>
      </c>
      <c r="G278" s="96">
        <v>6.9483815958178763E-2</v>
      </c>
      <c r="H278" s="96">
        <v>1.5785817922513434E-2</v>
      </c>
      <c r="I278" s="96">
        <v>3.0399999999999983E-2</v>
      </c>
      <c r="J278" s="96">
        <v>4.6454468145792793E-2</v>
      </c>
      <c r="K278" s="96">
        <v>5.0573602451793764E-2</v>
      </c>
      <c r="L278" s="96">
        <v>4.7885590486428153E-2</v>
      </c>
      <c r="M278" s="96">
        <v>4.9201697657568211E-2</v>
      </c>
      <c r="N278" s="96"/>
      <c r="O278" s="97"/>
      <c r="P278" s="97"/>
      <c r="Q278" s="97"/>
      <c r="R278" s="94"/>
    </row>
    <row r="279" spans="2:18" ht="12.75" hidden="1" customHeight="1" x14ac:dyDescent="0.25">
      <c r="B279" s="10"/>
      <c r="C279" s="1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86"/>
      <c r="P279" s="86"/>
      <c r="Q279" s="86"/>
      <c r="R279" s="12"/>
    </row>
    <row r="280" spans="2:18" ht="12.75" hidden="1" customHeight="1" x14ac:dyDescent="0.25">
      <c r="B280" s="6"/>
      <c r="C280" s="13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89"/>
      <c r="P280" s="89"/>
      <c r="Q280" s="89"/>
      <c r="R280" s="9"/>
    </row>
    <row r="281" spans="2:18" ht="12.75" hidden="1" customHeight="1" x14ac:dyDescent="0.25">
      <c r="B281" s="6"/>
      <c r="C281" s="211" t="s">
        <v>71</v>
      </c>
      <c r="D281" s="18">
        <f>D481</f>
        <v>0</v>
      </c>
      <c r="E281" s="18">
        <v>107.40288209028782</v>
      </c>
      <c r="F281" s="18">
        <v>110.6</v>
      </c>
      <c r="G281" s="18">
        <v>113.4</v>
      </c>
      <c r="H281" s="18">
        <v>118.44900000000001</v>
      </c>
      <c r="I281" s="18">
        <v>122.51600000000001</v>
      </c>
      <c r="J281" s="18">
        <v>126.9</v>
      </c>
      <c r="K281" s="18">
        <v>132.1</v>
      </c>
      <c r="L281" s="18">
        <v>138.4</v>
      </c>
      <c r="M281" s="18">
        <v>144.69999999999999</v>
      </c>
      <c r="N281" s="18">
        <v>151.5</v>
      </c>
      <c r="O281" s="99" t="s">
        <v>70</v>
      </c>
      <c r="P281" s="99"/>
      <c r="Q281" s="99"/>
      <c r="R281" s="19"/>
    </row>
    <row r="282" spans="2:18" ht="12.75" hidden="1" customHeight="1" x14ac:dyDescent="0.25">
      <c r="B282" s="6"/>
      <c r="C282" s="211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99"/>
      <c r="P282" s="99"/>
      <c r="Q282" s="99"/>
      <c r="R282" s="19"/>
    </row>
    <row r="283" spans="2:18" ht="12.75" hidden="1" customHeight="1" x14ac:dyDescent="0.25">
      <c r="B283" s="6"/>
      <c r="C283" s="22" t="s">
        <v>11</v>
      </c>
      <c r="D283" s="23">
        <f t="shared" ref="D283:D287" si="27">D482</f>
        <v>0</v>
      </c>
      <c r="E283" s="23">
        <v>6.9749821616412522E-2</v>
      </c>
      <c r="F283" s="23">
        <v>2.9767524367032561E-2</v>
      </c>
      <c r="G283" s="23">
        <v>2.5316455696202667E-2</v>
      </c>
      <c r="H283" s="23">
        <v>4.4523809523809632E-2</v>
      </c>
      <c r="I283" s="23">
        <v>3.4335452388791765E-2</v>
      </c>
      <c r="J283" s="23">
        <v>3.5999999999999997E-2</v>
      </c>
      <c r="K283" s="23">
        <v>4.1000000000000002E-2</v>
      </c>
      <c r="L283" s="23">
        <v>4.8000000000000001E-2</v>
      </c>
      <c r="M283" s="23">
        <v>4.4999999999999998E-2</v>
      </c>
      <c r="N283" s="23">
        <v>4.7E-2</v>
      </c>
      <c r="O283" s="100" t="s">
        <v>70</v>
      </c>
      <c r="P283" s="100"/>
      <c r="Q283" s="100"/>
      <c r="R283" s="19"/>
    </row>
    <row r="284" spans="2:18" ht="12.75" hidden="1" customHeight="1" x14ac:dyDescent="0.25">
      <c r="B284" s="6"/>
      <c r="C284" s="24" t="s">
        <v>3</v>
      </c>
      <c r="D284" s="25">
        <f t="shared" si="27"/>
        <v>0</v>
      </c>
      <c r="E284" s="25">
        <v>88.302882090287824</v>
      </c>
      <c r="F284" s="25">
        <v>90.725753019534963</v>
      </c>
      <c r="G284" s="25">
        <v>91.325840316549332</v>
      </c>
      <c r="H284" s="25">
        <v>95.123486500577144</v>
      </c>
      <c r="I284" s="25">
        <v>97.960253288773345</v>
      </c>
      <c r="J284" s="25">
        <v>101.4</v>
      </c>
      <c r="K284" s="25">
        <v>105.2</v>
      </c>
      <c r="L284" s="25">
        <v>109.9</v>
      </c>
      <c r="M284" s="25">
        <v>114.3</v>
      </c>
      <c r="N284" s="25">
        <v>119.1</v>
      </c>
      <c r="O284" s="101" t="s">
        <v>70</v>
      </c>
      <c r="P284" s="101"/>
      <c r="Q284" s="101"/>
      <c r="R284" s="19"/>
    </row>
    <row r="285" spans="2:18" ht="12.75" hidden="1" customHeight="1" x14ac:dyDescent="0.25">
      <c r="B285" s="6"/>
      <c r="C285" s="27" t="s">
        <v>11</v>
      </c>
      <c r="D285" s="28">
        <f t="shared" si="27"/>
        <v>0</v>
      </c>
      <c r="E285" s="28">
        <v>5.8787555039422346E-2</v>
      </c>
      <c r="F285" s="28">
        <v>2.7438186295774658E-2</v>
      </c>
      <c r="G285" s="28">
        <v>6.6142994358520113E-3</v>
      </c>
      <c r="H285" s="28">
        <v>4.1583479230681952E-2</v>
      </c>
      <c r="I285" s="28">
        <v>2.9821938750941246E-2</v>
      </c>
      <c r="J285" s="28">
        <v>3.5000000000000003E-2</v>
      </c>
      <c r="K285" s="28">
        <v>3.7999999999999999E-2</v>
      </c>
      <c r="L285" s="28">
        <v>4.3999999999999997E-2</v>
      </c>
      <c r="M285" s="28">
        <v>4.1000000000000002E-2</v>
      </c>
      <c r="N285" s="28">
        <v>4.2000000000000003E-2</v>
      </c>
      <c r="O285" s="102" t="s">
        <v>70</v>
      </c>
      <c r="P285" s="102"/>
      <c r="Q285" s="102"/>
      <c r="R285" s="19"/>
    </row>
    <row r="286" spans="2:18" ht="12.75" hidden="1" customHeight="1" x14ac:dyDescent="0.25">
      <c r="B286" s="6"/>
      <c r="C286" s="24" t="s">
        <v>5</v>
      </c>
      <c r="D286" s="25">
        <f t="shared" si="27"/>
        <v>0</v>
      </c>
      <c r="E286" s="25">
        <v>19.100000000000001</v>
      </c>
      <c r="F286" s="25">
        <v>19.874246980465031</v>
      </c>
      <c r="G286" s="25">
        <v>22.074159683450677</v>
      </c>
      <c r="H286" s="25">
        <v>23.325513499422872</v>
      </c>
      <c r="I286" s="25">
        <v>24.555746711226661</v>
      </c>
      <c r="J286" s="25">
        <v>25.6</v>
      </c>
      <c r="K286" s="25">
        <v>26.9</v>
      </c>
      <c r="L286" s="25">
        <v>28.5</v>
      </c>
      <c r="M286" s="25">
        <v>30.4</v>
      </c>
      <c r="N286" s="25">
        <v>32.4</v>
      </c>
      <c r="O286" s="101" t="s">
        <v>70</v>
      </c>
      <c r="P286" s="101"/>
      <c r="Q286" s="101"/>
      <c r="R286" s="19"/>
    </row>
    <row r="287" spans="2:18" ht="12.75" hidden="1" customHeight="1" x14ac:dyDescent="0.25">
      <c r="B287" s="6"/>
      <c r="C287" s="27" t="s">
        <v>11</v>
      </c>
      <c r="D287" s="28">
        <f t="shared" si="27"/>
        <v>0</v>
      </c>
      <c r="E287" s="28">
        <v>0.11657768732943591</v>
      </c>
      <c r="F287" s="28">
        <v>4.0536491123823515E-2</v>
      </c>
      <c r="G287" s="28">
        <v>0.11069162545619982</v>
      </c>
      <c r="H287" s="28">
        <v>5.6688627513660439E-2</v>
      </c>
      <c r="I287" s="28">
        <v>5.1999999999999998E-2</v>
      </c>
      <c r="J287" s="28">
        <v>4.2000000000000003E-2</v>
      </c>
      <c r="K287" s="28">
        <v>5.0999999999999997E-2</v>
      </c>
      <c r="L287" s="28">
        <v>6.0999999999999999E-2</v>
      </c>
      <c r="M287" s="28">
        <v>6.4000000000000001E-2</v>
      </c>
      <c r="N287" s="28">
        <v>6.7000000000000004E-2</v>
      </c>
      <c r="O287" s="102" t="s">
        <v>70</v>
      </c>
      <c r="P287" s="102"/>
      <c r="Q287" s="102"/>
      <c r="R287" s="19"/>
    </row>
    <row r="288" spans="2:18" ht="12.75" hidden="1" customHeight="1" x14ac:dyDescent="0.25">
      <c r="B288" s="29"/>
      <c r="C288" s="30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2"/>
    </row>
    <row r="289" spans="2:18" ht="12.75" hidden="1" customHeight="1" x14ac:dyDescent="0.25">
      <c r="B289" s="22"/>
      <c r="C289" s="33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5"/>
    </row>
    <row r="290" spans="2:18" ht="12.75" hidden="1" customHeight="1" x14ac:dyDescent="0.25">
      <c r="B290" s="197" t="s">
        <v>72</v>
      </c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</row>
    <row r="291" spans="2:18" ht="12.75" hidden="1" customHeight="1" x14ac:dyDescent="0.25"/>
    <row r="293" spans="2:18" ht="22.5" customHeight="1" x14ac:dyDescent="0.25">
      <c r="B293" s="212" t="s">
        <v>73</v>
      </c>
      <c r="C293" s="213"/>
      <c r="D293" s="213"/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3"/>
      <c r="R293" s="214"/>
    </row>
    <row r="294" spans="2:18" x14ac:dyDescent="0.25">
      <c r="B294" s="215" t="s">
        <v>145</v>
      </c>
      <c r="C294" s="216"/>
      <c r="D294" s="216"/>
      <c r="E294" s="216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7"/>
    </row>
    <row r="295" spans="2:18" ht="15.6" x14ac:dyDescent="0.25">
      <c r="B295" s="123"/>
      <c r="C295" s="124"/>
      <c r="D295" s="125">
        <v>2010</v>
      </c>
      <c r="E295" s="125">
        <v>2011</v>
      </c>
      <c r="F295" s="125">
        <f>E295+1</f>
        <v>2012</v>
      </c>
      <c r="G295" s="125">
        <f t="shared" ref="G295:Q295" si="28">F295+1</f>
        <v>2013</v>
      </c>
      <c r="H295" s="125">
        <f t="shared" si="28"/>
        <v>2014</v>
      </c>
      <c r="I295" s="125">
        <f t="shared" si="28"/>
        <v>2015</v>
      </c>
      <c r="J295" s="125">
        <f t="shared" si="28"/>
        <v>2016</v>
      </c>
      <c r="K295" s="125">
        <f t="shared" si="28"/>
        <v>2017</v>
      </c>
      <c r="L295" s="125">
        <f t="shared" si="28"/>
        <v>2018</v>
      </c>
      <c r="M295" s="125">
        <f t="shared" si="28"/>
        <v>2019</v>
      </c>
      <c r="N295" s="125">
        <f t="shared" si="28"/>
        <v>2020</v>
      </c>
      <c r="O295" s="125">
        <f t="shared" si="28"/>
        <v>2021</v>
      </c>
      <c r="P295" s="125">
        <f t="shared" si="28"/>
        <v>2022</v>
      </c>
      <c r="Q295" s="125">
        <f t="shared" si="28"/>
        <v>2023</v>
      </c>
      <c r="R295" s="126"/>
    </row>
    <row r="296" spans="2:18" x14ac:dyDescent="0.25">
      <c r="B296" s="6" t="s">
        <v>2</v>
      </c>
      <c r="C296" s="7"/>
      <c r="D296" s="8">
        <v>0</v>
      </c>
      <c r="E296" s="103">
        <v>0</v>
      </c>
      <c r="F296" s="103">
        <v>0</v>
      </c>
      <c r="G296" s="103">
        <v>0</v>
      </c>
      <c r="H296" s="103">
        <v>0</v>
      </c>
      <c r="I296" s="103">
        <v>0</v>
      </c>
      <c r="J296" s="103">
        <v>0</v>
      </c>
      <c r="K296" s="103">
        <v>0</v>
      </c>
      <c r="L296" s="103">
        <v>1.062939635201321E-2</v>
      </c>
      <c r="M296" s="103">
        <v>0.12667814345332928</v>
      </c>
      <c r="N296" s="103">
        <v>-6.2432098690679005E-2</v>
      </c>
      <c r="O296" s="103">
        <v>-0.11050907594036818</v>
      </c>
      <c r="P296" s="103">
        <v>-7.4069908465568268E-2</v>
      </c>
      <c r="Q296" s="103">
        <v>-7.4835172675125072E-2</v>
      </c>
      <c r="R296" s="9"/>
    </row>
    <row r="297" spans="2:18" x14ac:dyDescent="0.25">
      <c r="B297" s="10"/>
      <c r="C297" s="11"/>
      <c r="D297" s="141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6"/>
      <c r="P297" s="106"/>
      <c r="Q297" s="106"/>
      <c r="R297" s="12"/>
    </row>
    <row r="298" spans="2:18" x14ac:dyDescent="0.25">
      <c r="B298" s="6"/>
      <c r="C298" s="13"/>
      <c r="D298" s="1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8"/>
      <c r="P298" s="108"/>
      <c r="Q298" s="108"/>
      <c r="R298" s="9"/>
    </row>
    <row r="299" spans="2:18" x14ac:dyDescent="0.25">
      <c r="B299" s="6" t="s">
        <v>3</v>
      </c>
      <c r="C299" s="13"/>
      <c r="D299" s="1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8"/>
      <c r="P299" s="108"/>
      <c r="Q299" s="108"/>
      <c r="R299" s="9"/>
    </row>
    <row r="300" spans="2:18" x14ac:dyDescent="0.25">
      <c r="B300" s="6"/>
      <c r="C300" s="7" t="s">
        <v>2</v>
      </c>
      <c r="D300" s="8">
        <v>9.3710701428293852E-2</v>
      </c>
      <c r="E300" s="103">
        <v>0</v>
      </c>
      <c r="F300" s="103">
        <v>0</v>
      </c>
      <c r="G300" s="103">
        <v>0</v>
      </c>
      <c r="H300" s="103">
        <v>0</v>
      </c>
      <c r="I300" s="103">
        <v>0</v>
      </c>
      <c r="J300" s="103">
        <v>0</v>
      </c>
      <c r="K300" s="103">
        <v>0</v>
      </c>
      <c r="L300" s="103">
        <v>-6.5728591014391213E-6</v>
      </c>
      <c r="M300" s="103">
        <v>0.14311398465822744</v>
      </c>
      <c r="N300" s="103">
        <v>-5.4912933737361058E-2</v>
      </c>
      <c r="O300" s="103">
        <v>-0.10147003564249246</v>
      </c>
      <c r="P300" s="103">
        <v>-6.6402779657059874E-2</v>
      </c>
      <c r="Q300" s="103">
        <v>-6.222006100784494E-2</v>
      </c>
      <c r="R300" s="9"/>
    </row>
    <row r="301" spans="2:18" x14ac:dyDescent="0.25">
      <c r="B301" s="6"/>
      <c r="C301" s="7" t="s">
        <v>4</v>
      </c>
      <c r="D301" s="8">
        <v>0.19333099462628445</v>
      </c>
      <c r="E301" s="103">
        <v>0</v>
      </c>
      <c r="F301" s="103">
        <v>0</v>
      </c>
      <c r="G301" s="103">
        <v>0</v>
      </c>
      <c r="H301" s="103">
        <v>0</v>
      </c>
      <c r="I301" s="103">
        <v>0</v>
      </c>
      <c r="J301" s="103">
        <v>0</v>
      </c>
      <c r="K301" s="103">
        <v>0</v>
      </c>
      <c r="L301" s="103">
        <v>-0.4421100009454948</v>
      </c>
      <c r="M301" s="103">
        <v>0.21152480532211637</v>
      </c>
      <c r="N301" s="103">
        <v>-0.16393476258809159</v>
      </c>
      <c r="O301" s="103">
        <v>-0.13848115125898453</v>
      </c>
      <c r="P301" s="103">
        <v>-9.3040133167487937E-2</v>
      </c>
      <c r="Q301" s="103">
        <v>-9.749165835521989E-2</v>
      </c>
      <c r="R301" s="9"/>
    </row>
    <row r="302" spans="2:18" x14ac:dyDescent="0.25">
      <c r="B302" s="10"/>
      <c r="C302" s="11"/>
      <c r="D302" s="141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6"/>
      <c r="P302" s="106"/>
      <c r="Q302" s="106"/>
      <c r="R302" s="12"/>
    </row>
    <row r="303" spans="2:18" x14ac:dyDescent="0.25">
      <c r="B303" s="6"/>
      <c r="C303" s="13"/>
      <c r="D303" s="1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8"/>
      <c r="P303" s="108"/>
      <c r="Q303" s="108"/>
      <c r="R303" s="9"/>
    </row>
    <row r="304" spans="2:18" x14ac:dyDescent="0.25">
      <c r="B304" s="6" t="s">
        <v>5</v>
      </c>
      <c r="C304" s="13"/>
      <c r="D304" s="15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10"/>
      <c r="P304" s="110"/>
      <c r="Q304" s="110"/>
      <c r="R304" s="9"/>
    </row>
    <row r="305" spans="2:18" x14ac:dyDescent="0.25">
      <c r="B305" s="6"/>
      <c r="C305" s="13" t="s">
        <v>6</v>
      </c>
      <c r="D305" s="1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8"/>
      <c r="P305" s="108"/>
      <c r="Q305" s="108"/>
      <c r="R305" s="9"/>
    </row>
    <row r="306" spans="2:18" x14ac:dyDescent="0.25">
      <c r="B306" s="6"/>
      <c r="C306" s="7" t="s">
        <v>11</v>
      </c>
      <c r="D306" s="8">
        <v>100.4</v>
      </c>
      <c r="E306" s="103">
        <v>0</v>
      </c>
      <c r="F306" s="103">
        <v>0</v>
      </c>
      <c r="G306" s="103">
        <v>0</v>
      </c>
      <c r="H306" s="103">
        <v>0</v>
      </c>
      <c r="I306" s="103">
        <v>0</v>
      </c>
      <c r="J306" s="103">
        <v>0</v>
      </c>
      <c r="K306" s="103">
        <v>0</v>
      </c>
      <c r="L306" s="103">
        <v>0.16567811389964771</v>
      </c>
      <c r="M306" s="103">
        <v>-0.1136054069384107</v>
      </c>
      <c r="N306" s="103">
        <v>-0.16933012056876695</v>
      </c>
      <c r="O306" s="103">
        <v>-0.23606384865841878</v>
      </c>
      <c r="P306" s="103">
        <v>-0.17734747822306662</v>
      </c>
      <c r="Q306" s="103">
        <v>-0.24413541641936654</v>
      </c>
      <c r="R306" s="9"/>
    </row>
    <row r="307" spans="2:18" x14ac:dyDescent="0.25">
      <c r="B307" s="6"/>
      <c r="C307" s="17" t="s">
        <v>7</v>
      </c>
      <c r="D307" s="8">
        <v>0</v>
      </c>
      <c r="E307" s="103">
        <v>0</v>
      </c>
      <c r="F307" s="103">
        <v>0</v>
      </c>
      <c r="G307" s="103">
        <v>0</v>
      </c>
      <c r="H307" s="103">
        <v>0</v>
      </c>
      <c r="I307" s="103">
        <v>0</v>
      </c>
      <c r="J307" s="103">
        <v>0</v>
      </c>
      <c r="K307" s="103">
        <v>0</v>
      </c>
      <c r="L307" s="103">
        <v>0.35445942052128032</v>
      </c>
      <c r="M307" s="103">
        <v>-0.10676348020735027</v>
      </c>
      <c r="N307" s="103">
        <v>-0.16511634571392264</v>
      </c>
      <c r="O307" s="103">
        <v>-0.30112040843910393</v>
      </c>
      <c r="P307" s="103">
        <v>-0.15170378324749212</v>
      </c>
      <c r="Q307" s="103">
        <v>-0.301461968211858</v>
      </c>
      <c r="R307" s="9"/>
    </row>
    <row r="308" spans="2:18" x14ac:dyDescent="0.25">
      <c r="B308" s="6"/>
      <c r="C308" s="17" t="s">
        <v>8</v>
      </c>
      <c r="D308" s="8">
        <v>-9.1999999999999998E-2</v>
      </c>
      <c r="E308" s="103">
        <v>0</v>
      </c>
      <c r="F308" s="103">
        <v>0</v>
      </c>
      <c r="G308" s="103">
        <v>0</v>
      </c>
      <c r="H308" s="103">
        <v>0</v>
      </c>
      <c r="I308" s="103">
        <v>0</v>
      </c>
      <c r="J308" s="103">
        <v>0</v>
      </c>
      <c r="K308" s="103">
        <v>0</v>
      </c>
      <c r="L308" s="103">
        <v>4.9642596939847294E-4</v>
      </c>
      <c r="M308" s="103">
        <v>-0.1466158365294179</v>
      </c>
      <c r="N308" s="103">
        <v>-0.21053981667669142</v>
      </c>
      <c r="O308" s="103">
        <v>-0.23509349382047073</v>
      </c>
      <c r="P308" s="103">
        <v>-0.24231918585460033</v>
      </c>
      <c r="Q308" s="103">
        <v>-0.24755377678962187</v>
      </c>
      <c r="R308" s="9"/>
    </row>
    <row r="309" spans="2:18" x14ac:dyDescent="0.25">
      <c r="B309" s="6"/>
      <c r="C309" s="17" t="s">
        <v>9</v>
      </c>
      <c r="D309" s="8">
        <v>76.599999999999994</v>
      </c>
      <c r="E309" s="103">
        <v>0</v>
      </c>
      <c r="F309" s="103">
        <v>0</v>
      </c>
      <c r="G309" s="103">
        <v>0</v>
      </c>
      <c r="H309" s="103">
        <v>0</v>
      </c>
      <c r="I309" s="103">
        <v>0</v>
      </c>
      <c r="J309" s="103">
        <v>0</v>
      </c>
      <c r="K309" s="103">
        <v>0</v>
      </c>
      <c r="L309" s="103">
        <v>2.2204460492503131E-14</v>
      </c>
      <c r="M309" s="103">
        <v>0</v>
      </c>
      <c r="N309" s="103">
        <v>0</v>
      </c>
      <c r="O309" s="103">
        <v>8.3369889837370259E-2</v>
      </c>
      <c r="P309" s="103">
        <v>0</v>
      </c>
      <c r="Q309" s="103">
        <v>6.1355852178723858E-2</v>
      </c>
      <c r="R309" s="9"/>
    </row>
    <row r="310" spans="2:18" ht="12.75" customHeight="1" x14ac:dyDescent="0.25">
      <c r="B310" s="10"/>
      <c r="C310" s="11"/>
      <c r="D310" s="141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6"/>
      <c r="P310" s="106"/>
      <c r="Q310" s="106"/>
      <c r="R310" s="12"/>
    </row>
    <row r="311" spans="2:18" x14ac:dyDescent="0.25">
      <c r="B311" s="6"/>
      <c r="C311" s="13"/>
      <c r="D311" s="1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8"/>
      <c r="P311" s="108"/>
      <c r="Q311" s="108"/>
      <c r="R311" s="9"/>
    </row>
    <row r="312" spans="2:18" x14ac:dyDescent="0.25">
      <c r="B312" s="6"/>
      <c r="C312" s="138" t="s">
        <v>66</v>
      </c>
      <c r="D312" s="18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4"/>
      <c r="P312" s="104"/>
      <c r="Q312" s="104"/>
      <c r="R312" s="19"/>
    </row>
    <row r="313" spans="2:18" x14ac:dyDescent="0.25">
      <c r="B313" s="6"/>
      <c r="C313" s="22" t="s">
        <v>11</v>
      </c>
      <c r="D313" s="23">
        <v>0</v>
      </c>
      <c r="E313" s="103">
        <v>0.80886624893379278</v>
      </c>
      <c r="F313" s="103">
        <v>-0.78255301197029947</v>
      </c>
      <c r="G313" s="103">
        <v>1.8494124754857788</v>
      </c>
      <c r="H313" s="103">
        <v>-1.9590111801149668</v>
      </c>
      <c r="I313" s="103">
        <v>5.1315024501374928E-2</v>
      </c>
      <c r="J313" s="103">
        <v>4.572597865108996E-2</v>
      </c>
      <c r="K313" s="103">
        <v>0.64363199832027096</v>
      </c>
      <c r="L313" s="103">
        <v>0.22364844896727298</v>
      </c>
      <c r="M313" s="103">
        <v>8.5204656106707688E-2</v>
      </c>
      <c r="N313" s="103">
        <v>-9.2861629435847526E-2</v>
      </c>
      <c r="O313" s="103">
        <v>-0.10597934448235424</v>
      </c>
      <c r="P313" s="103">
        <v>-0.10042129516163456</v>
      </c>
      <c r="Q313" s="103">
        <v>-9.637672531936925E-2</v>
      </c>
      <c r="R313" s="19"/>
    </row>
    <row r="314" spans="2:18" x14ac:dyDescent="0.25">
      <c r="B314" s="6"/>
      <c r="C314" s="24" t="s">
        <v>3</v>
      </c>
      <c r="D314" s="25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9"/>
    </row>
    <row r="315" spans="2:18" x14ac:dyDescent="0.25">
      <c r="B315" s="6"/>
      <c r="C315" s="27" t="s">
        <v>11</v>
      </c>
      <c r="D315" s="28">
        <v>0</v>
      </c>
      <c r="E315" s="103">
        <v>0.73683558238142322</v>
      </c>
      <c r="F315" s="103">
        <v>-1.2999071521606398</v>
      </c>
      <c r="G315" s="103">
        <v>1.9639228978703627</v>
      </c>
      <c r="H315" s="103">
        <v>-2.1410708371937037</v>
      </c>
      <c r="I315" s="103">
        <v>0.14619035134069147</v>
      </c>
      <c r="J315" s="103">
        <v>0.27668352277712138</v>
      </c>
      <c r="K315" s="103">
        <v>0.82312725338697934</v>
      </c>
      <c r="L315" s="103">
        <v>0.28313460952442693</v>
      </c>
      <c r="M315" s="103">
        <v>0.14647923121280382</v>
      </c>
      <c r="N315" s="103">
        <v>-7.8746953104280593E-2</v>
      </c>
      <c r="O315" s="103">
        <v>-6.7217194264190816E-2</v>
      </c>
      <c r="P315" s="103">
        <v>-8.6122357875972888E-2</v>
      </c>
      <c r="Q315" s="103">
        <v>-4.932827090784464E-2</v>
      </c>
      <c r="R315" s="19"/>
    </row>
    <row r="316" spans="2:18" x14ac:dyDescent="0.25">
      <c r="B316" s="6"/>
      <c r="C316" s="24" t="s">
        <v>5</v>
      </c>
      <c r="D316" s="25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9"/>
    </row>
    <row r="317" spans="2:18" x14ac:dyDescent="0.25">
      <c r="B317" s="6"/>
      <c r="C317" s="27" t="s">
        <v>11</v>
      </c>
      <c r="D317" s="28">
        <v>0</v>
      </c>
      <c r="E317" s="103">
        <v>1.0444419460101662</v>
      </c>
      <c r="F317" s="103">
        <v>1.5285269932779011</v>
      </c>
      <c r="G317" s="103">
        <v>0.94120136128792442</v>
      </c>
      <c r="H317" s="103">
        <v>-1.2827818950808645</v>
      </c>
      <c r="I317" s="103">
        <v>-0.3990804330133102</v>
      </c>
      <c r="J317" s="103">
        <v>-0.83074932196254281</v>
      </c>
      <c r="K317" s="103">
        <v>-4.9727243642627705E-2</v>
      </c>
      <c r="L317" s="103">
        <v>1.2009068441987125E-2</v>
      </c>
      <c r="M317" s="103">
        <v>-0.16457467996024988</v>
      </c>
      <c r="N317" s="103">
        <v>-0.15551732120893114</v>
      </c>
      <c r="O317" s="103">
        <v>-0.26983173555730211</v>
      </c>
      <c r="P317" s="103">
        <v>-0.16345804850879109</v>
      </c>
      <c r="Q317" s="103">
        <v>-0.28624219607022994</v>
      </c>
      <c r="R317" s="19"/>
    </row>
    <row r="318" spans="2:18" x14ac:dyDescent="0.25">
      <c r="B318" s="29"/>
      <c r="C318" s="30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2"/>
    </row>
    <row r="319" spans="2:18" ht="12.75" customHeight="1" x14ac:dyDescent="0.25">
      <c r="B319" s="203" t="s">
        <v>74</v>
      </c>
      <c r="C319" s="203"/>
      <c r="D319" s="203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</row>
    <row r="320" spans="2:18" x14ac:dyDescent="0.25"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</row>
    <row r="321" spans="2:33" ht="22.5" customHeight="1" x14ac:dyDescent="0.25">
      <c r="B321" s="198" t="s">
        <v>75</v>
      </c>
      <c r="C321" s="199"/>
      <c r="D321" s="199"/>
      <c r="E321" s="199"/>
      <c r="F321" s="199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200"/>
    </row>
    <row r="322" spans="2:33" x14ac:dyDescent="0.25">
      <c r="B322" s="189" t="s">
        <v>14</v>
      </c>
      <c r="C322" s="190"/>
      <c r="D322" s="190"/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1"/>
    </row>
    <row r="323" spans="2:33" ht="13.8" x14ac:dyDescent="0.25">
      <c r="B323" s="116"/>
      <c r="C323" s="117"/>
      <c r="D323" s="117">
        <v>2010</v>
      </c>
      <c r="E323" s="117">
        <v>2011</v>
      </c>
      <c r="F323" s="117">
        <v>2012</v>
      </c>
      <c r="G323" s="117">
        <v>2013</v>
      </c>
      <c r="H323" s="117">
        <v>2014</v>
      </c>
      <c r="I323" s="117">
        <v>2015</v>
      </c>
      <c r="J323" s="117">
        <v>2016</v>
      </c>
      <c r="K323" s="117">
        <v>2017</v>
      </c>
      <c r="L323" s="117">
        <v>2018</v>
      </c>
      <c r="M323" s="117">
        <v>2019</v>
      </c>
      <c r="N323" s="117">
        <v>2020</v>
      </c>
      <c r="O323" s="117">
        <v>2021</v>
      </c>
      <c r="P323" s="117">
        <v>2022</v>
      </c>
      <c r="Q323" s="117">
        <v>2023</v>
      </c>
      <c r="R323" s="118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</row>
    <row r="324" spans="2:33" x14ac:dyDescent="0.25">
      <c r="B324" s="36" t="s">
        <v>76</v>
      </c>
      <c r="C324" s="37"/>
      <c r="D324" s="111">
        <f t="shared" ref="D324" si="29">D41</f>
        <v>212.57175303553606</v>
      </c>
      <c r="E324" s="111">
        <v>223.07943807817153</v>
      </c>
      <c r="F324" s="111">
        <v>230.02913485526182</v>
      </c>
      <c r="G324" s="111">
        <v>242.82563979991392</v>
      </c>
      <c r="H324" s="111">
        <v>251.30777579654574</v>
      </c>
      <c r="I324" s="111">
        <v>263.36853527175606</v>
      </c>
      <c r="J324" s="111">
        <v>268.42305303222071</v>
      </c>
      <c r="K324" s="111">
        <v>273.67476008651096</v>
      </c>
      <c r="L324" s="111">
        <v>281.41790975956553</v>
      </c>
      <c r="M324" s="111">
        <v>287.93595140888067</v>
      </c>
      <c r="N324" s="111">
        <v>294.36107474897375</v>
      </c>
      <c r="O324" s="111">
        <v>300.90958568581306</v>
      </c>
      <c r="P324" s="111">
        <v>307.41677053093679</v>
      </c>
      <c r="Q324" s="111">
        <v>313.94624484810777</v>
      </c>
      <c r="R324" s="39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</row>
    <row r="325" spans="2:33" x14ac:dyDescent="0.25">
      <c r="B325" s="6"/>
      <c r="C325" s="13" t="s">
        <v>77</v>
      </c>
      <c r="D325" s="140">
        <f>SUM(D326:D337)</f>
        <v>292.3294539289754</v>
      </c>
      <c r="E325" s="140">
        <v>308.17728678745084</v>
      </c>
      <c r="F325" s="140">
        <v>317.97602843158052</v>
      </c>
      <c r="G325" s="140">
        <v>334.64214978589234</v>
      </c>
      <c r="H325" s="140">
        <v>345.91886704453435</v>
      </c>
      <c r="I325" s="140">
        <v>361.07794892311136</v>
      </c>
      <c r="J325" s="140">
        <v>368.54499578020602</v>
      </c>
      <c r="K325" s="140">
        <v>376.08232570733111</v>
      </c>
      <c r="L325" s="140">
        <v>386.35855869191596</v>
      </c>
      <c r="M325" s="140">
        <v>395.30752541345601</v>
      </c>
      <c r="N325" s="140">
        <v>404.16874178833382</v>
      </c>
      <c r="O325" s="140">
        <v>413.11831539968028</v>
      </c>
      <c r="P325" s="161">
        <v>422.15679923300615</v>
      </c>
      <c r="Q325" s="165">
        <v>431.26577454335893</v>
      </c>
      <c r="R325" s="9"/>
    </row>
    <row r="326" spans="2:33" x14ac:dyDescent="0.25">
      <c r="B326" s="6"/>
      <c r="C326" s="17" t="s">
        <v>78</v>
      </c>
      <c r="D326" s="140">
        <v>16.2333179962374</v>
      </c>
      <c r="E326" s="140">
        <v>17.606996892045906</v>
      </c>
      <c r="F326" s="165">
        <v>17.812001603591</v>
      </c>
      <c r="G326" s="165">
        <v>18.594514631720603</v>
      </c>
      <c r="H326" s="165">
        <v>19.423226820184603</v>
      </c>
      <c r="I326" s="165">
        <v>20.573411133434703</v>
      </c>
      <c r="J326" s="165">
        <v>20.71585</v>
      </c>
      <c r="K326" s="165">
        <v>20.839027394553714</v>
      </c>
      <c r="L326" s="165">
        <v>21.401635776648977</v>
      </c>
      <c r="M326" s="165">
        <v>22.066655651592601</v>
      </c>
      <c r="N326" s="165">
        <v>22.417441293120991</v>
      </c>
      <c r="O326" s="165">
        <v>22.836754192714608</v>
      </c>
      <c r="P326" s="165">
        <v>23.241565892399343</v>
      </c>
      <c r="Q326" s="165">
        <v>23.64297445533666</v>
      </c>
      <c r="R326" s="9"/>
    </row>
    <row r="327" spans="2:33" x14ac:dyDescent="0.25">
      <c r="B327" s="6"/>
      <c r="C327" s="17" t="s">
        <v>79</v>
      </c>
      <c r="D327" s="140">
        <v>18.566969506024698</v>
      </c>
      <c r="E327" s="165">
        <v>20.13751056000951</v>
      </c>
      <c r="F327" s="165">
        <v>20.639543972430811</v>
      </c>
      <c r="G327" s="165">
        <v>22.180986298760502</v>
      </c>
      <c r="H327" s="165">
        <v>22.552289086682102</v>
      </c>
      <c r="I327" s="165">
        <v>23.993165621004199</v>
      </c>
      <c r="J327" s="165">
        <v>24.300810000000002</v>
      </c>
      <c r="K327" s="165">
        <v>24.8097174028387</v>
      </c>
      <c r="L327" s="165">
        <v>25.120043818107593</v>
      </c>
      <c r="M327" s="165">
        <v>25.84998642490633</v>
      </c>
      <c r="N327" s="165">
        <v>26.156402734133572</v>
      </c>
      <c r="O327" s="165">
        <v>26.560180631447125</v>
      </c>
      <c r="P327" s="165">
        <v>26.928841698700918</v>
      </c>
      <c r="Q327" s="165">
        <v>27.284958876701264</v>
      </c>
      <c r="R327" s="9"/>
    </row>
    <row r="328" spans="2:33" x14ac:dyDescent="0.25">
      <c r="B328" s="40"/>
      <c r="C328" s="17" t="s">
        <v>80</v>
      </c>
      <c r="D328" s="140">
        <v>19.084776089177801</v>
      </c>
      <c r="E328" s="165">
        <v>21.433584414772206</v>
      </c>
      <c r="F328" s="165">
        <v>23.20613327518711</v>
      </c>
      <c r="G328" s="165">
        <v>24.209747210367407</v>
      </c>
      <c r="H328" s="165">
        <v>24.761407018848406</v>
      </c>
      <c r="I328" s="165">
        <v>25.894810942827704</v>
      </c>
      <c r="J328" s="165">
        <v>26.354700000000005</v>
      </c>
      <c r="K328" s="165">
        <v>27.725677730930592</v>
      </c>
      <c r="L328" s="165">
        <v>28.954640691314157</v>
      </c>
      <c r="M328" s="165">
        <v>29.484985119973668</v>
      </c>
      <c r="N328" s="165">
        <v>30.411305149091568</v>
      </c>
      <c r="O328" s="165">
        <v>31.270169250207537</v>
      </c>
      <c r="P328" s="165">
        <v>32.152114364856274</v>
      </c>
      <c r="Q328" s="165">
        <v>33.051143064324542</v>
      </c>
      <c r="R328" s="41"/>
    </row>
    <row r="329" spans="2:33" x14ac:dyDescent="0.25">
      <c r="B329" s="6"/>
      <c r="C329" s="17" t="s">
        <v>81</v>
      </c>
      <c r="D329" s="140">
        <v>13.500807783779798</v>
      </c>
      <c r="E329" s="165">
        <v>14.905528269192601</v>
      </c>
      <c r="F329" s="165">
        <v>15.277826123405301</v>
      </c>
      <c r="G329" s="165">
        <v>16.207094654336</v>
      </c>
      <c r="H329" s="165">
        <v>17.639609542111096</v>
      </c>
      <c r="I329" s="165">
        <v>18.016847322052794</v>
      </c>
      <c r="J329" s="165">
        <v>19.188869999999994</v>
      </c>
      <c r="K329" s="165">
        <v>20.472320293422825</v>
      </c>
      <c r="L329" s="165">
        <v>20.94974482790802</v>
      </c>
      <c r="M329" s="165">
        <v>21.77278605199642</v>
      </c>
      <c r="N329" s="165">
        <v>22.863928818722101</v>
      </c>
      <c r="O329" s="165">
        <v>23.770588799440223</v>
      </c>
      <c r="P329" s="165">
        <v>24.734548721465931</v>
      </c>
      <c r="Q329" s="165">
        <v>25.735954569182244</v>
      </c>
      <c r="R329" s="9"/>
    </row>
    <row r="330" spans="2:33" x14ac:dyDescent="0.25">
      <c r="B330" s="6"/>
      <c r="C330" s="17" t="s">
        <v>82</v>
      </c>
      <c r="D330" s="140">
        <v>12.1463211875383</v>
      </c>
      <c r="E330" s="165">
        <v>13.307766115828798</v>
      </c>
      <c r="F330" s="165">
        <v>14.325367008002798</v>
      </c>
      <c r="G330" s="165">
        <v>15.3241194294348</v>
      </c>
      <c r="H330" s="165">
        <v>16.0350369826091</v>
      </c>
      <c r="I330" s="165">
        <v>16.864034947435204</v>
      </c>
      <c r="J330" s="165">
        <v>17.080450000000003</v>
      </c>
      <c r="K330" s="165">
        <v>17.178588813225378</v>
      </c>
      <c r="L330" s="165">
        <v>17.738563106340489</v>
      </c>
      <c r="M330" s="165">
        <v>18.392685068943905</v>
      </c>
      <c r="N330" s="165">
        <v>18.762829199974963</v>
      </c>
      <c r="O330" s="165">
        <v>19.286507408642162</v>
      </c>
      <c r="P330" s="165">
        <v>19.794166479127817</v>
      </c>
      <c r="Q330" s="165">
        <v>20.302013776963783</v>
      </c>
      <c r="R330" s="9"/>
    </row>
    <row r="331" spans="2:33" x14ac:dyDescent="0.25">
      <c r="B331" s="6"/>
      <c r="C331" s="17" t="s">
        <v>83</v>
      </c>
      <c r="D331" s="140">
        <v>17.337005103620299</v>
      </c>
      <c r="E331" s="165">
        <v>18.713702302662707</v>
      </c>
      <c r="F331" s="165">
        <v>18.795430278841998</v>
      </c>
      <c r="G331" s="165">
        <v>20.662687248115503</v>
      </c>
      <c r="H331" s="165">
        <v>21.320504649272102</v>
      </c>
      <c r="I331" s="165">
        <v>21.884085578873702</v>
      </c>
      <c r="J331" s="165">
        <v>22.369900000000001</v>
      </c>
      <c r="K331" s="165">
        <v>22.923360243891885</v>
      </c>
      <c r="L331" s="165">
        <v>23.880368864502493</v>
      </c>
      <c r="M331" s="165">
        <v>24.118287442061771</v>
      </c>
      <c r="N331" s="165">
        <v>24.54808315807789</v>
      </c>
      <c r="O331" s="165">
        <v>24.968832031198097</v>
      </c>
      <c r="P331" s="165">
        <v>25.372072840053217</v>
      </c>
      <c r="Q331" s="165">
        <v>25.768770842885399</v>
      </c>
      <c r="R331" s="9"/>
    </row>
    <row r="332" spans="2:33" x14ac:dyDescent="0.25">
      <c r="B332" s="6"/>
      <c r="C332" s="17" t="s">
        <v>84</v>
      </c>
      <c r="D332" s="140">
        <v>56.1</v>
      </c>
      <c r="E332" s="165">
        <v>57.485836953198557</v>
      </c>
      <c r="F332" s="165">
        <v>58.663078219072872</v>
      </c>
      <c r="G332" s="165">
        <v>61.49441787864523</v>
      </c>
      <c r="H332" s="165">
        <v>63.377227815096546</v>
      </c>
      <c r="I332" s="165">
        <v>66.714829782577311</v>
      </c>
      <c r="J332" s="165">
        <v>67.955221251583751</v>
      </c>
      <c r="K332" s="165">
        <v>69.679702450919521</v>
      </c>
      <c r="L332" s="165">
        <v>71.819626357304614</v>
      </c>
      <c r="M332" s="165">
        <v>73.533680798842724</v>
      </c>
      <c r="N332" s="165">
        <v>75.062699033675258</v>
      </c>
      <c r="O332" s="165">
        <v>76.567148052104244</v>
      </c>
      <c r="P332" s="165">
        <v>78.214557603925243</v>
      </c>
      <c r="Q332" s="165">
        <v>79.938050727646626</v>
      </c>
      <c r="R332" s="9"/>
    </row>
    <row r="333" spans="2:33" x14ac:dyDescent="0.25">
      <c r="B333" s="6"/>
      <c r="C333" s="17" t="s">
        <v>85</v>
      </c>
      <c r="D333" s="140">
        <v>3.79398095562218</v>
      </c>
      <c r="E333" s="165">
        <v>4.0882936819473281</v>
      </c>
      <c r="F333" s="165">
        <v>4.3634915158386764</v>
      </c>
      <c r="G333" s="165">
        <v>4.6535272144944875</v>
      </c>
      <c r="H333" s="165">
        <v>4.7731109531137168</v>
      </c>
      <c r="I333" s="165">
        <v>4.8356990263312376</v>
      </c>
      <c r="J333" s="165">
        <v>4.9152689999999977</v>
      </c>
      <c r="K333" s="165">
        <v>4.9388583939828852</v>
      </c>
      <c r="L333" s="165">
        <v>5.0323935318159574</v>
      </c>
      <c r="M333" s="165">
        <v>5.1315112144518</v>
      </c>
      <c r="N333" s="165">
        <v>5.191751004649392</v>
      </c>
      <c r="O333" s="165">
        <v>5.2876964072659804</v>
      </c>
      <c r="P333" s="165">
        <v>5.3785405856467907</v>
      </c>
      <c r="Q333" s="165">
        <v>5.4681949712444951</v>
      </c>
      <c r="R333" s="9"/>
    </row>
    <row r="334" spans="2:33" x14ac:dyDescent="0.25">
      <c r="B334" s="6"/>
      <c r="C334" s="17" t="s">
        <v>86</v>
      </c>
      <c r="D334" s="140">
        <v>42.7</v>
      </c>
      <c r="E334" s="165">
        <v>42.9</v>
      </c>
      <c r="F334" s="165">
        <v>43.8</v>
      </c>
      <c r="G334" s="165">
        <v>44.4</v>
      </c>
      <c r="H334" s="165">
        <v>46.1</v>
      </c>
      <c r="I334" s="165">
        <v>47.4</v>
      </c>
      <c r="J334" s="165">
        <v>48.2</v>
      </c>
      <c r="K334" s="165">
        <v>48.817466095220169</v>
      </c>
      <c r="L334" s="165">
        <v>50.432589958529825</v>
      </c>
      <c r="M334" s="165">
        <v>51.336575006605941</v>
      </c>
      <c r="N334" s="165">
        <v>52.426151833538817</v>
      </c>
      <c r="O334" s="165">
        <v>53.420143419618832</v>
      </c>
      <c r="P334" s="165">
        <v>54.445306740170935</v>
      </c>
      <c r="Q334" s="165">
        <v>55.486848600831145</v>
      </c>
      <c r="R334" s="9"/>
    </row>
    <row r="335" spans="2:33" x14ac:dyDescent="0.25">
      <c r="B335" s="6"/>
      <c r="C335" s="17" t="s">
        <v>87</v>
      </c>
      <c r="D335" s="140">
        <v>4.6605828789724901</v>
      </c>
      <c r="E335" s="165">
        <v>5.0851737993737922</v>
      </c>
      <c r="F335" s="165">
        <v>5.3703071971623606</v>
      </c>
      <c r="G335" s="165">
        <v>5.438394225614581</v>
      </c>
      <c r="H335" s="165">
        <v>5.6460969771299903</v>
      </c>
      <c r="I335" s="165">
        <v>5.8402748547372907</v>
      </c>
      <c r="J335" s="165">
        <v>5.9621180000000011</v>
      </c>
      <c r="K335" s="165">
        <v>6.0854851616402668</v>
      </c>
      <c r="L335" s="165">
        <v>6.4294261385632838</v>
      </c>
      <c r="M335" s="165">
        <v>6.4396682241834062</v>
      </c>
      <c r="N335" s="165">
        <v>6.6392505983220582</v>
      </c>
      <c r="O335" s="165">
        <v>6.8200040712554291</v>
      </c>
      <c r="P335" s="165">
        <v>7.0095155196305585</v>
      </c>
      <c r="Q335" s="165">
        <v>7.2042648440620551</v>
      </c>
      <c r="R335" s="9"/>
    </row>
    <row r="336" spans="2:33" x14ac:dyDescent="0.25">
      <c r="B336" s="6"/>
      <c r="C336" s="17" t="s">
        <v>88</v>
      </c>
      <c r="D336" s="140">
        <v>29.875</v>
      </c>
      <c r="E336" s="165">
        <v>31.146000000000001</v>
      </c>
      <c r="F336" s="165">
        <v>32.265000000000001</v>
      </c>
      <c r="G336" s="165">
        <v>33.091000000000001</v>
      </c>
      <c r="H336" s="165">
        <v>33.771000000000001</v>
      </c>
      <c r="I336" s="165">
        <v>34.256999999999998</v>
      </c>
      <c r="J336" s="165">
        <v>34.908999999999999</v>
      </c>
      <c r="K336" s="165">
        <v>35.013726999999996</v>
      </c>
      <c r="L336" s="165">
        <v>35.819042720999995</v>
      </c>
      <c r="M336" s="165">
        <v>36.535423575419998</v>
      </c>
      <c r="N336" s="165">
        <v>37.266132046928398</v>
      </c>
      <c r="O336" s="165">
        <v>38.085986951960827</v>
      </c>
      <c r="P336" s="165">
        <v>38.809620704048079</v>
      </c>
      <c r="Q336" s="165">
        <v>39.469384256016895</v>
      </c>
      <c r="R336" s="9"/>
    </row>
    <row r="337" spans="2:18" x14ac:dyDescent="0.25">
      <c r="B337" s="6"/>
      <c r="C337" s="17" t="s">
        <v>89</v>
      </c>
      <c r="D337" s="140">
        <v>58.330692428002408</v>
      </c>
      <c r="E337" s="165">
        <v>61.366893798419433</v>
      </c>
      <c r="F337" s="165">
        <v>63.457849238047579</v>
      </c>
      <c r="G337" s="165">
        <v>68.385660994403196</v>
      </c>
      <c r="H337" s="165">
        <v>70.519357199486691</v>
      </c>
      <c r="I337" s="165">
        <v>74.80378971383719</v>
      </c>
      <c r="J337" s="165">
        <v>76.592807528622288</v>
      </c>
      <c r="K337" s="165">
        <v>77.598394726705138</v>
      </c>
      <c r="L337" s="165">
        <v>78.780482899880553</v>
      </c>
      <c r="M337" s="165">
        <v>80.645280834477518</v>
      </c>
      <c r="N337" s="165">
        <v>82.422766918098759</v>
      </c>
      <c r="O337" s="165">
        <v>84.24430418382525</v>
      </c>
      <c r="P337" s="165">
        <v>86.075948082981057</v>
      </c>
      <c r="Q337" s="165">
        <v>87.913215558163898</v>
      </c>
      <c r="R337" s="9"/>
    </row>
    <row r="338" spans="2:18" x14ac:dyDescent="0.25">
      <c r="B338" s="10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64"/>
      <c r="Q338" s="164"/>
      <c r="R338" s="12"/>
    </row>
    <row r="339" spans="2:18" ht="3" customHeight="1" x14ac:dyDescent="0.25">
      <c r="B339" s="22"/>
      <c r="C339" s="33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5"/>
    </row>
    <row r="340" spans="2:18" ht="12.75" customHeight="1" x14ac:dyDescent="0.25">
      <c r="B340" s="197" t="s">
        <v>90</v>
      </c>
      <c r="C340" s="197"/>
      <c r="D340" s="197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</row>
    <row r="342" spans="2:18" ht="22.5" customHeight="1" x14ac:dyDescent="0.25">
      <c r="B342" s="198" t="s">
        <v>75</v>
      </c>
      <c r="C342" s="199"/>
      <c r="D342" s="199"/>
      <c r="E342" s="199"/>
      <c r="F342" s="199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200"/>
    </row>
    <row r="343" spans="2:18" x14ac:dyDescent="0.25">
      <c r="B343" s="189" t="s">
        <v>91</v>
      </c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1"/>
    </row>
    <row r="344" spans="2:18" ht="13.8" x14ac:dyDescent="0.25">
      <c r="B344" s="116"/>
      <c r="C344" s="117"/>
      <c r="D344" s="117">
        <v>2010</v>
      </c>
      <c r="E344" s="117">
        <v>2011</v>
      </c>
      <c r="F344" s="117">
        <v>2012</v>
      </c>
      <c r="G344" s="117">
        <v>2013</v>
      </c>
      <c r="H344" s="117">
        <v>2014</v>
      </c>
      <c r="I344" s="117">
        <v>2015</v>
      </c>
      <c r="J344" s="117">
        <v>2016</v>
      </c>
      <c r="K344" s="117">
        <v>2017</v>
      </c>
      <c r="L344" s="117">
        <v>2018</v>
      </c>
      <c r="M344" s="117">
        <v>2019</v>
      </c>
      <c r="N344" s="117">
        <v>2020</v>
      </c>
      <c r="O344" s="117">
        <v>2021</v>
      </c>
      <c r="P344" s="117">
        <v>2022</v>
      </c>
      <c r="Q344" s="117">
        <v>2023</v>
      </c>
      <c r="R344" s="118" t="s">
        <v>140</v>
      </c>
    </row>
    <row r="345" spans="2:18" x14ac:dyDescent="0.25">
      <c r="B345" s="142" t="s">
        <v>76</v>
      </c>
      <c r="C345" s="37"/>
      <c r="D345" s="48">
        <v>9.0455165670882742E-2</v>
      </c>
      <c r="E345" s="48">
        <v>0.05</v>
      </c>
      <c r="F345" s="48">
        <v>3.1153461910079727E-2</v>
      </c>
      <c r="G345" s="48">
        <v>5.5629931194167481E-2</v>
      </c>
      <c r="H345" s="48">
        <v>3.4930973531547282E-2</v>
      </c>
      <c r="I345" s="48">
        <v>4.7991986865438152E-2</v>
      </c>
      <c r="J345" s="48">
        <v>1.9191805715322641E-2</v>
      </c>
      <c r="K345" s="48">
        <v>1.9565037335522284E-2</v>
      </c>
      <c r="L345" s="48">
        <v>2.8293254630448628E-2</v>
      </c>
      <c r="M345" s="48">
        <v>2.3161431533920362E-2</v>
      </c>
      <c r="N345" s="48">
        <v>2.2314418566541372E-2</v>
      </c>
      <c r="O345" s="48">
        <v>2.224652475679334E-2</v>
      </c>
      <c r="P345" s="48">
        <v>2.1625050030536608E-2</v>
      </c>
      <c r="Q345" s="48">
        <v>2.1239811692426391E-2</v>
      </c>
      <c r="R345" s="143"/>
    </row>
    <row r="346" spans="2:18" x14ac:dyDescent="0.25">
      <c r="B346" s="144"/>
      <c r="C346" s="13" t="s">
        <v>77</v>
      </c>
      <c r="D346" s="49">
        <v>8.6985698978909065E-2</v>
      </c>
      <c r="E346" s="49">
        <v>5.3999999999999999E-2</v>
      </c>
      <c r="F346" s="49">
        <v>3.1795794382756926E-2</v>
      </c>
      <c r="G346" s="49">
        <v>5.2413137671155852E-2</v>
      </c>
      <c r="H346" s="49">
        <v>3.3697838917951639E-2</v>
      </c>
      <c r="I346" s="49">
        <v>4.382265127107221E-2</v>
      </c>
      <c r="J346" s="49">
        <v>2.067987502245594E-2</v>
      </c>
      <c r="K346" s="49">
        <v>2.0451586681210054E-2</v>
      </c>
      <c r="L346" s="49">
        <v>2.7324424154358873E-2</v>
      </c>
      <c r="M346" s="49">
        <v>2.316233591883754E-2</v>
      </c>
      <c r="N346" s="49">
        <v>2.2416007298646345E-2</v>
      </c>
      <c r="O346" s="49">
        <v>2.2143161224559504E-2</v>
      </c>
      <c r="P346" s="49">
        <v>2.1878680988959287E-2</v>
      </c>
      <c r="Q346" s="49">
        <v>2.1577232267494972E-2</v>
      </c>
      <c r="R346" s="145"/>
    </row>
    <row r="347" spans="2:18" x14ac:dyDescent="0.25">
      <c r="B347" s="144"/>
      <c r="C347" s="17" t="s">
        <v>78</v>
      </c>
      <c r="D347" s="49">
        <v>5.8761704771524537E-2</v>
      </c>
      <c r="E347" s="49">
        <v>8.5000000000000006E-2</v>
      </c>
      <c r="F347" s="49">
        <v>1.1643366145972722E-2</v>
      </c>
      <c r="G347" s="49">
        <v>4.3931785183078054E-2</v>
      </c>
      <c r="H347" s="49">
        <v>4.4567562255714455E-2</v>
      </c>
      <c r="I347" s="49">
        <v>5.9216953181786991E-2</v>
      </c>
      <c r="J347" s="49">
        <v>6.9234443253707312E-3</v>
      </c>
      <c r="K347" s="49">
        <v>5.9460458805076222E-3</v>
      </c>
      <c r="L347" s="49">
        <v>2.6997823432119539E-2</v>
      </c>
      <c r="M347" s="49">
        <v>3.1073319903388796E-2</v>
      </c>
      <c r="N347" s="49">
        <v>1.5896638215908032E-2</v>
      </c>
      <c r="O347" s="49">
        <v>1.870476180179792E-2</v>
      </c>
      <c r="P347" s="49">
        <v>1.7726323814173162E-2</v>
      </c>
      <c r="Q347" s="49">
        <v>1.7271149663310226E-2</v>
      </c>
      <c r="R347" s="145"/>
    </row>
    <row r="348" spans="2:18" x14ac:dyDescent="0.25">
      <c r="B348" s="144"/>
      <c r="C348" s="17" t="s">
        <v>79</v>
      </c>
      <c r="D348" s="49">
        <v>8.2935482712063635E-2</v>
      </c>
      <c r="E348" s="49">
        <v>8.5000000000000006E-2</v>
      </c>
      <c r="F348" s="49">
        <v>2.4930261907262441E-2</v>
      </c>
      <c r="G348" s="49">
        <v>7.4683933346040288E-2</v>
      </c>
      <c r="H348" s="49">
        <v>1.6739687898474909E-2</v>
      </c>
      <c r="I348" s="49">
        <v>6.3890478203074474E-2</v>
      </c>
      <c r="J348" s="49">
        <v>1.2822167106056437E-2</v>
      </c>
      <c r="K348" s="49">
        <v>2.0941993408396531E-2</v>
      </c>
      <c r="L348" s="49">
        <v>1.2508260784678926E-2</v>
      </c>
      <c r="M348" s="49">
        <v>2.9058174105276224E-2</v>
      </c>
      <c r="N348" s="49">
        <v>1.1853635208566748E-2</v>
      </c>
      <c r="O348" s="49">
        <v>1.5437057664914766E-2</v>
      </c>
      <c r="P348" s="49">
        <v>1.3880216869357476E-2</v>
      </c>
      <c r="Q348" s="49">
        <v>1.3224377861656311E-2</v>
      </c>
      <c r="R348" s="145"/>
    </row>
    <row r="349" spans="2:18" x14ac:dyDescent="0.25">
      <c r="B349" s="146"/>
      <c r="C349" s="17" t="s">
        <v>80</v>
      </c>
      <c r="D349" s="49">
        <v>0.11415410308083551</v>
      </c>
      <c r="E349" s="49">
        <v>0.123</v>
      </c>
      <c r="F349" s="49">
        <v>8.2699600128163686E-2</v>
      </c>
      <c r="G349" s="49">
        <v>4.3247788129071818E-2</v>
      </c>
      <c r="H349" s="49">
        <v>2.2786681896652006E-2</v>
      </c>
      <c r="I349" s="49">
        <v>4.5773001635833976E-2</v>
      </c>
      <c r="J349" s="49">
        <v>1.7759892442840153E-2</v>
      </c>
      <c r="K349" s="49">
        <v>5.2020236653446572E-2</v>
      </c>
      <c r="L349" s="49">
        <v>4.4325804126783996E-2</v>
      </c>
      <c r="M349" s="49">
        <v>1.8316387839639292E-2</v>
      </c>
      <c r="N349" s="49">
        <v>3.1416669377607898E-2</v>
      </c>
      <c r="O349" s="49">
        <v>2.8241606103565298E-2</v>
      </c>
      <c r="P349" s="49">
        <v>2.8204040329678826E-2</v>
      </c>
      <c r="Q349" s="49">
        <v>2.7961728714517964E-2</v>
      </c>
      <c r="R349" s="147"/>
    </row>
    <row r="350" spans="2:18" x14ac:dyDescent="0.25">
      <c r="B350" s="144"/>
      <c r="C350" s="17" t="s">
        <v>81</v>
      </c>
      <c r="D350" s="49">
        <v>9.0920959909837062E-2</v>
      </c>
      <c r="E350" s="49">
        <v>0.104</v>
      </c>
      <c r="F350" s="49">
        <v>2.4977166021158848E-2</v>
      </c>
      <c r="G350" s="49">
        <v>6.0824656821239831E-2</v>
      </c>
      <c r="H350" s="49">
        <v>8.8388136080382873E-2</v>
      </c>
      <c r="I350" s="49">
        <v>2.1385835045901525E-2</v>
      </c>
      <c r="J350" s="49">
        <v>6.5051485256947927E-2</v>
      </c>
      <c r="K350" s="49">
        <v>6.6885141929818204E-2</v>
      </c>
      <c r="L350" s="49">
        <v>2.332048969742706E-2</v>
      </c>
      <c r="M350" s="49">
        <v>3.9286455794535158E-2</v>
      </c>
      <c r="N350" s="49">
        <v>5.0114981340462439E-2</v>
      </c>
      <c r="O350" s="49">
        <v>3.9654601267639755E-2</v>
      </c>
      <c r="P350" s="49">
        <v>4.0552631243547799E-2</v>
      </c>
      <c r="Q350" s="49">
        <v>4.048611757558529E-2</v>
      </c>
      <c r="R350" s="145"/>
    </row>
    <row r="351" spans="2:18" x14ac:dyDescent="0.25">
      <c r="B351" s="144"/>
      <c r="C351" s="17" t="s">
        <v>82</v>
      </c>
      <c r="D351" s="49">
        <v>0.10625266828080848</v>
      </c>
      <c r="E351" s="49">
        <v>9.6000000000000002E-2</v>
      </c>
      <c r="F351" s="49">
        <v>7.6466694959691495E-2</v>
      </c>
      <c r="G351" s="49">
        <v>6.9719150711744726E-2</v>
      </c>
      <c r="H351" s="49">
        <v>4.6392065557043338E-2</v>
      </c>
      <c r="I351" s="49">
        <v>5.1699161387978032E-2</v>
      </c>
      <c r="J351" s="49">
        <v>1.2832934303051324E-2</v>
      </c>
      <c r="K351" s="49">
        <v>5.745680776874984E-3</v>
      </c>
      <c r="L351" s="49">
        <v>3.2597223159797739E-2</v>
      </c>
      <c r="M351" s="49">
        <v>3.6875701751152956E-2</v>
      </c>
      <c r="N351" s="49">
        <v>2.0124529379130562E-2</v>
      </c>
      <c r="O351" s="49">
        <v>2.7910407491632316E-2</v>
      </c>
      <c r="P351" s="49">
        <v>2.6321980425454194E-2</v>
      </c>
      <c r="Q351" s="49">
        <v>2.5656412376417581E-2</v>
      </c>
      <c r="R351" s="145"/>
    </row>
    <row r="352" spans="2:18" x14ac:dyDescent="0.25">
      <c r="B352" s="144"/>
      <c r="C352" s="17" t="s">
        <v>83</v>
      </c>
      <c r="D352" s="49">
        <v>0.10476198751100863</v>
      </c>
      <c r="E352" s="49">
        <v>7.9000000000000001E-2</v>
      </c>
      <c r="F352" s="49">
        <v>4.3672799138021468E-3</v>
      </c>
      <c r="G352" s="49">
        <v>9.9346327355722908E-2</v>
      </c>
      <c r="H352" s="49">
        <v>3.1836004352076452E-2</v>
      </c>
      <c r="I352" s="49">
        <v>2.6433751868103261E-2</v>
      </c>
      <c r="J352" s="49">
        <v>2.2199438919910497E-2</v>
      </c>
      <c r="K352" s="49">
        <v>2.4741292714401286E-2</v>
      </c>
      <c r="L352" s="49">
        <v>4.1748182222351549E-2</v>
      </c>
      <c r="M352" s="49">
        <v>9.9629356191786034E-3</v>
      </c>
      <c r="N352" s="49">
        <v>1.7820324807414245E-2</v>
      </c>
      <c r="O352" s="49">
        <v>1.713978522929005E-2</v>
      </c>
      <c r="P352" s="49">
        <v>1.6149766571030622E-2</v>
      </c>
      <c r="Q352" s="49">
        <v>1.5635222448437069E-2</v>
      </c>
      <c r="R352" s="145"/>
    </row>
    <row r="353" spans="2:26" x14ac:dyDescent="0.25">
      <c r="B353" s="144"/>
      <c r="C353" s="17" t="s">
        <v>84</v>
      </c>
      <c r="D353" s="49">
        <v>9.0319842245786708E-2</v>
      </c>
      <c r="E353" s="49">
        <v>2.5000000000000001E-2</v>
      </c>
      <c r="F353" s="49">
        <v>2.0478805359183561E-2</v>
      </c>
      <c r="G353" s="49">
        <v>4.8264423646487309E-2</v>
      </c>
      <c r="H353" s="49">
        <v>3.0617574755596566E-2</v>
      </c>
      <c r="I353" s="49">
        <v>5.2662479608894142E-2</v>
      </c>
      <c r="J353" s="49">
        <v>1.859243998746396E-2</v>
      </c>
      <c r="K353" s="49">
        <v>2.5376728492302325E-2</v>
      </c>
      <c r="L353" s="49">
        <v>3.0710864586317665E-2</v>
      </c>
      <c r="M353" s="49">
        <v>2.3866100792708789E-2</v>
      </c>
      <c r="N353" s="49">
        <v>2.0793440750168424E-2</v>
      </c>
      <c r="O353" s="49">
        <v>2.0042564919682038E-2</v>
      </c>
      <c r="P353" s="49">
        <v>2.1515879770001689E-2</v>
      </c>
      <c r="Q353" s="49">
        <v>2.2035451922506111E-2</v>
      </c>
      <c r="R353" s="145"/>
    </row>
    <row r="354" spans="2:26" x14ac:dyDescent="0.25">
      <c r="B354" s="144"/>
      <c r="C354" s="17" t="s">
        <v>85</v>
      </c>
      <c r="D354" s="49">
        <v>7.760997846247375E-2</v>
      </c>
      <c r="E354" s="49">
        <v>7.8E-2</v>
      </c>
      <c r="F354" s="49">
        <v>6.7313616706778934E-2</v>
      </c>
      <c r="G354" s="49">
        <v>6.6468720657077984E-2</v>
      </c>
      <c r="H354" s="49">
        <v>2.5697440480579647E-2</v>
      </c>
      <c r="I354" s="49">
        <v>1.3112637404058658E-2</v>
      </c>
      <c r="J354" s="49">
        <v>1.6454699358973146E-2</v>
      </c>
      <c r="K354" s="49">
        <v>4.7992071202791475E-3</v>
      </c>
      <c r="L354" s="49">
        <v>1.8938615034403083E-2</v>
      </c>
      <c r="M354" s="49">
        <v>1.9695932364827584E-2</v>
      </c>
      <c r="N354" s="49">
        <v>1.173919098684606E-2</v>
      </c>
      <c r="O354" s="49">
        <v>1.8480355188580155E-2</v>
      </c>
      <c r="P354" s="49">
        <v>1.7180293909457189E-2</v>
      </c>
      <c r="Q354" s="49">
        <v>1.6668905657597266E-2</v>
      </c>
      <c r="R354" s="145"/>
    </row>
    <row r="355" spans="2:26" x14ac:dyDescent="0.25">
      <c r="B355" s="144"/>
      <c r="C355" s="17" t="s">
        <v>86</v>
      </c>
      <c r="D355" s="49">
        <v>7.9169438094615074E-2</v>
      </c>
      <c r="E355" s="49">
        <v>5.0000000000000001E-3</v>
      </c>
      <c r="F355" s="49">
        <v>2.0979020979021046E-2</v>
      </c>
      <c r="G355" s="49">
        <v>1.3698630136986356E-2</v>
      </c>
      <c r="H355" s="49">
        <v>3.8288288288288452E-2</v>
      </c>
      <c r="I355" s="49">
        <v>2.8199566160520551E-2</v>
      </c>
      <c r="J355" s="49">
        <v>1.6877637130801704E-2</v>
      </c>
      <c r="K355" s="49">
        <v>1.2810499900833383E-2</v>
      </c>
      <c r="L355" s="49">
        <v>3.3084958980855284E-2</v>
      </c>
      <c r="M355" s="49">
        <v>1.7924620742647779E-2</v>
      </c>
      <c r="N355" s="49">
        <v>2.1224182306526451E-2</v>
      </c>
      <c r="O355" s="49">
        <v>1.8959842584595821E-2</v>
      </c>
      <c r="P355" s="49">
        <v>1.9190575968682344E-2</v>
      </c>
      <c r="Q355" s="49">
        <v>1.913005772252796E-2</v>
      </c>
      <c r="R355" s="145"/>
    </row>
    <row r="356" spans="2:26" x14ac:dyDescent="0.25">
      <c r="B356" s="144"/>
      <c r="C356" s="17" t="s">
        <v>87</v>
      </c>
      <c r="D356" s="49">
        <v>8.4210704973110451E-2</v>
      </c>
      <c r="E356" s="49">
        <v>9.0999999999999998E-2</v>
      </c>
      <c r="F356" s="49">
        <v>5.6071514767829678E-2</v>
      </c>
      <c r="G356" s="49">
        <v>1.2678423403450267E-2</v>
      </c>
      <c r="H356" s="49">
        <v>3.8191926311104574E-2</v>
      </c>
      <c r="I356" s="49">
        <v>3.4391523630188159E-2</v>
      </c>
      <c r="J356" s="49">
        <v>2.0862570391507962E-2</v>
      </c>
      <c r="K356" s="49">
        <v>2.069183495534066E-2</v>
      </c>
      <c r="L356" s="49">
        <v>5.6518250852215068E-2</v>
      </c>
      <c r="M356" s="49">
        <v>1.593001521347448E-3</v>
      </c>
      <c r="N356" s="49">
        <v>3.0992648563654912E-2</v>
      </c>
      <c r="O356" s="49">
        <v>2.7224981231925849E-2</v>
      </c>
      <c r="P356" s="49">
        <v>2.7787585813016102E-2</v>
      </c>
      <c r="Q356" s="49">
        <v>2.7783564197281452E-2</v>
      </c>
      <c r="R356" s="145"/>
    </row>
    <row r="357" spans="2:26" x14ac:dyDescent="0.25">
      <c r="B357" s="144"/>
      <c r="C357" s="17" t="s">
        <v>88</v>
      </c>
      <c r="D357" s="49">
        <v>8.3716750783344507E-2</v>
      </c>
      <c r="E357" s="49">
        <v>4.2999999999999997E-2</v>
      </c>
      <c r="F357" s="49">
        <v>3.5927566942785649E-2</v>
      </c>
      <c r="G357" s="49">
        <v>2.5600495893382869E-2</v>
      </c>
      <c r="H357" s="49">
        <v>2.0549394095071172E-2</v>
      </c>
      <c r="I357" s="49">
        <v>1.4391045571644279E-2</v>
      </c>
      <c r="J357" s="49">
        <v>1.9032606474589153E-2</v>
      </c>
      <c r="K357" s="49">
        <v>2.9999999999998916E-3</v>
      </c>
      <c r="L357" s="49">
        <v>2.2999999999999909E-2</v>
      </c>
      <c r="M357" s="49">
        <v>2.0000000000000018E-2</v>
      </c>
      <c r="N357" s="49">
        <v>2.0000000000000018E-2</v>
      </c>
      <c r="O357" s="49">
        <v>2.200000000000002E-2</v>
      </c>
      <c r="P357" s="49">
        <v>1.8999999999999906E-2</v>
      </c>
      <c r="Q357" s="49">
        <v>1.6999999999999904E-2</v>
      </c>
      <c r="R357" s="145"/>
    </row>
    <row r="358" spans="2:26" x14ac:dyDescent="0.25">
      <c r="B358" s="144"/>
      <c r="C358" s="17" t="s">
        <v>89</v>
      </c>
      <c r="D358" s="49">
        <v>8.0985411611651736E-2</v>
      </c>
      <c r="E358" s="49">
        <v>5.1999999999999998E-2</v>
      </c>
      <c r="F358" s="49">
        <v>3.4073020650134289E-2</v>
      </c>
      <c r="G358" s="49">
        <v>7.7654881398045106E-2</v>
      </c>
      <c r="H358" s="49">
        <v>3.1200929757162488E-2</v>
      </c>
      <c r="I358" s="49">
        <v>6.0755410776513585E-2</v>
      </c>
      <c r="J358" s="49">
        <v>2.3916138762875683E-2</v>
      </c>
      <c r="K358" s="49">
        <v>1.3129002977297466E-2</v>
      </c>
      <c r="L358" s="49">
        <v>1.5233410141261672E-2</v>
      </c>
      <c r="M358" s="49">
        <v>2.3670811169904438E-2</v>
      </c>
      <c r="N358" s="49">
        <v>2.204079476478582E-2</v>
      </c>
      <c r="O358" s="49">
        <v>2.2099928622106413E-2</v>
      </c>
      <c r="P358" s="49">
        <v>2.1742050301217564E-2</v>
      </c>
      <c r="Q358" s="49">
        <v>2.1344725397757225E-2</v>
      </c>
      <c r="R358" s="145"/>
    </row>
    <row r="359" spans="2:26" x14ac:dyDescent="0.25">
      <c r="B359" s="148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63"/>
      <c r="Q359" s="186"/>
      <c r="R359" s="150"/>
    </row>
    <row r="360" spans="2:26" ht="3.75" customHeight="1" x14ac:dyDescent="0.25">
      <c r="B360" s="22"/>
      <c r="C360" s="33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5"/>
    </row>
    <row r="361" spans="2:26" ht="12.75" customHeight="1" x14ac:dyDescent="0.25">
      <c r="B361" s="197" t="s">
        <v>90</v>
      </c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</row>
    <row r="363" spans="2:26" ht="22.5" customHeight="1" x14ac:dyDescent="0.25">
      <c r="B363" s="198" t="s">
        <v>92</v>
      </c>
      <c r="C363" s="199"/>
      <c r="D363" s="199"/>
      <c r="E363" s="199"/>
      <c r="F363" s="199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200"/>
      <c r="S363" s="159"/>
      <c r="T363" s="159"/>
      <c r="U363" s="62"/>
      <c r="V363" s="62"/>
      <c r="W363" s="62"/>
      <c r="X363" s="62"/>
      <c r="Y363" s="62"/>
      <c r="Z363" s="188"/>
    </row>
    <row r="364" spans="2:26" ht="12.75" customHeight="1" x14ac:dyDescent="0.25">
      <c r="B364" s="189" t="s">
        <v>14</v>
      </c>
      <c r="C364" s="190"/>
      <c r="D364" s="190"/>
      <c r="E364" s="190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191"/>
      <c r="S364" s="169"/>
      <c r="T364" s="169"/>
      <c r="U364" s="62"/>
      <c r="V364" s="62"/>
      <c r="W364" s="62"/>
      <c r="X364" s="62"/>
      <c r="Y364" s="62"/>
      <c r="Z364" s="62"/>
    </row>
    <row r="365" spans="2:26" ht="15" customHeight="1" x14ac:dyDescent="0.25">
      <c r="B365" s="116"/>
      <c r="C365" s="117"/>
      <c r="D365" s="117"/>
      <c r="E365" s="162"/>
      <c r="F365" s="167" t="s">
        <v>93</v>
      </c>
      <c r="G365" s="167" t="s">
        <v>94</v>
      </c>
      <c r="H365" s="167" t="s">
        <v>95</v>
      </c>
      <c r="I365" s="117" t="s">
        <v>96</v>
      </c>
      <c r="J365" s="117" t="s">
        <v>97</v>
      </c>
      <c r="K365" s="117" t="s">
        <v>98</v>
      </c>
      <c r="L365" s="117" t="s">
        <v>99</v>
      </c>
      <c r="M365" s="117" t="s">
        <v>100</v>
      </c>
      <c r="N365" s="167" t="s">
        <v>101</v>
      </c>
      <c r="O365" s="167" t="s">
        <v>102</v>
      </c>
      <c r="P365" s="167" t="s">
        <v>103</v>
      </c>
      <c r="Q365" s="167" t="s">
        <v>104</v>
      </c>
      <c r="R365" s="118"/>
      <c r="S365" s="50"/>
      <c r="T365" s="50"/>
      <c r="U365" s="62"/>
      <c r="V365" s="62"/>
      <c r="W365" s="62"/>
      <c r="X365" s="62"/>
      <c r="Y365" s="62"/>
      <c r="Z365" s="62"/>
    </row>
    <row r="366" spans="2:26" x14ac:dyDescent="0.25">
      <c r="B366" s="142" t="s">
        <v>76</v>
      </c>
      <c r="C366" s="37"/>
      <c r="D366" s="51"/>
      <c r="E366" s="111"/>
      <c r="F366" s="111">
        <v>47.953289372919343</v>
      </c>
      <c r="G366" s="111">
        <v>62.819862193197324</v>
      </c>
      <c r="H366" s="111">
        <v>72.024175867013938</v>
      </c>
      <c r="I366" s="111">
        <v>47.231807422131219</v>
      </c>
      <c r="J366" s="111">
        <v>50.62092756126885</v>
      </c>
      <c r="K366" s="111">
        <v>66.314526804631981</v>
      </c>
      <c r="L366" s="111">
        <v>76.030875814812546</v>
      </c>
      <c r="M366" s="165">
        <v>49.859309619200552</v>
      </c>
      <c r="N366" s="111">
        <v>52.389165842053906</v>
      </c>
      <c r="O366" s="111">
        <v>68.630957785201659</v>
      </c>
      <c r="P366" s="111">
        <v>78.686708325480126</v>
      </c>
      <c r="Q366" s="111">
        <v>51.600943843810064</v>
      </c>
      <c r="R366" s="171"/>
      <c r="S366" s="170"/>
      <c r="T366" s="54"/>
      <c r="U366" s="62"/>
      <c r="V366" s="62"/>
      <c r="W366" s="62"/>
      <c r="X366" s="62"/>
      <c r="Y366" s="62"/>
      <c r="Z366" s="62"/>
    </row>
    <row r="367" spans="2:26" x14ac:dyDescent="0.25">
      <c r="B367" s="144"/>
      <c r="C367" s="13" t="s">
        <v>77</v>
      </c>
      <c r="D367" s="55"/>
      <c r="E367" s="161"/>
      <c r="F367" s="165">
        <v>72.807293350286429</v>
      </c>
      <c r="G367" s="165">
        <v>87.162303298657037</v>
      </c>
      <c r="H367" s="165">
        <v>88.981583662373311</v>
      </c>
      <c r="I367" s="165">
        <v>69.024848120263727</v>
      </c>
      <c r="J367" s="165">
        <v>76.553653299676711</v>
      </c>
      <c r="K367" s="165">
        <v>91.746096779458156</v>
      </c>
      <c r="L367" s="165">
        <v>93.674160086868298</v>
      </c>
      <c r="M367" s="165">
        <v>72.668239619889164</v>
      </c>
      <c r="N367" s="165">
        <v>79.098567247402272</v>
      </c>
      <c r="O367" s="165">
        <v>94.83570908745078</v>
      </c>
      <c r="P367" s="165">
        <v>96.868040709698661</v>
      </c>
      <c r="Q367" s="165">
        <v>75.116549999982652</v>
      </c>
      <c r="R367" s="171"/>
      <c r="S367" s="170"/>
      <c r="T367" s="54"/>
    </row>
    <row r="368" spans="2:26" x14ac:dyDescent="0.25">
      <c r="B368" s="144"/>
      <c r="C368" s="17" t="s">
        <v>78</v>
      </c>
      <c r="D368" s="55"/>
      <c r="E368" s="172"/>
      <c r="F368" s="172">
        <v>4.0243792514316503</v>
      </c>
      <c r="G368" s="172">
        <v>5.8744361258071889</v>
      </c>
      <c r="H368" s="172">
        <v>5.196200891398477</v>
      </c>
      <c r="I368" s="172">
        <v>2.7169853349536823</v>
      </c>
      <c r="J368" s="172">
        <v>4.2011774162007827</v>
      </c>
      <c r="K368" s="172">
        <v>6.1325105917578648</v>
      </c>
      <c r="L368" s="172">
        <v>5.4244792727275142</v>
      </c>
      <c r="M368" s="172">
        <v>2.836347351034441</v>
      </c>
      <c r="N368" s="165">
        <v>4.388413652244612</v>
      </c>
      <c r="O368" s="165">
        <v>6.4058216393398606</v>
      </c>
      <c r="P368" s="165">
        <v>5.6662350904196295</v>
      </c>
      <c r="Q368" s="165">
        <v>2.9627564381804992</v>
      </c>
      <c r="R368" s="171"/>
      <c r="S368" s="170"/>
      <c r="T368" s="54"/>
    </row>
    <row r="369" spans="2:20" x14ac:dyDescent="0.25">
      <c r="B369" s="144"/>
      <c r="C369" s="17" t="s">
        <v>79</v>
      </c>
      <c r="D369" s="55"/>
      <c r="E369" s="151"/>
      <c r="F369" s="151">
        <v>5.0996467482484711</v>
      </c>
      <c r="G369" s="151">
        <v>5.2028428063383547</v>
      </c>
      <c r="H369" s="151">
        <v>5.145345485727888</v>
      </c>
      <c r="I369" s="151">
        <v>5.1917089321160965</v>
      </c>
      <c r="J369" s="151">
        <v>5.4805084260830119</v>
      </c>
      <c r="K369" s="151">
        <v>5.5914115716968551</v>
      </c>
      <c r="L369" s="151">
        <v>5.5296201250263399</v>
      </c>
      <c r="M369" s="151">
        <v>5.5794461759542981</v>
      </c>
      <c r="N369" s="165">
        <v>5.5722504266606041</v>
      </c>
      <c r="O369" s="165">
        <v>5.6850100563189816</v>
      </c>
      <c r="P369" s="165">
        <v>5.6221842401164066</v>
      </c>
      <c r="Q369" s="165">
        <v>5.6728443635861128</v>
      </c>
      <c r="R369" s="171"/>
      <c r="S369" s="170"/>
      <c r="T369" s="54"/>
    </row>
    <row r="370" spans="2:20" x14ac:dyDescent="0.25">
      <c r="B370" s="146"/>
      <c r="C370" s="17" t="s">
        <v>80</v>
      </c>
      <c r="D370" s="55"/>
      <c r="E370" s="151"/>
      <c r="F370" s="151">
        <v>6.3196111207901939</v>
      </c>
      <c r="G370" s="151">
        <v>6.8988054100838188</v>
      </c>
      <c r="H370" s="151">
        <v>4.8502305061149444</v>
      </c>
      <c r="I370" s="151">
        <v>5.1374862381981528</v>
      </c>
      <c r="J370" s="151">
        <v>6.5929203236002545</v>
      </c>
      <c r="K370" s="151">
        <v>7.197163484802819</v>
      </c>
      <c r="L370" s="151">
        <v>5.0599922474205643</v>
      </c>
      <c r="M370" s="151">
        <v>5.3596711545437694</v>
      </c>
      <c r="N370" s="165">
        <v>6.7431511017841057</v>
      </c>
      <c r="O370" s="165">
        <v>7.3611629596892207</v>
      </c>
      <c r="P370" s="165">
        <v>5.1752926811620625</v>
      </c>
      <c r="Q370" s="165">
        <v>5.4818002762130202</v>
      </c>
      <c r="R370" s="171"/>
      <c r="S370" s="170"/>
      <c r="T370" s="59"/>
    </row>
    <row r="371" spans="2:20" x14ac:dyDescent="0.25">
      <c r="B371" s="144"/>
      <c r="C371" s="17" t="s">
        <v>81</v>
      </c>
      <c r="D371" s="55"/>
      <c r="E371" s="161"/>
      <c r="F371" s="165">
        <v>3.8010510223685983</v>
      </c>
      <c r="G371" s="165">
        <v>3.8513618712071529</v>
      </c>
      <c r="H371" s="165">
        <v>3.7991330134685941</v>
      </c>
      <c r="I371" s="165">
        <v>3.8262802163609524</v>
      </c>
      <c r="J371" s="165">
        <v>4.0322486463641907</v>
      </c>
      <c r="K371" s="165">
        <v>4.0856196353177365</v>
      </c>
      <c r="L371" s="165">
        <v>4.0302139752310637</v>
      </c>
      <c r="M371" s="165">
        <v>4.0590123974230066</v>
      </c>
      <c r="N371" s="165">
        <v>4.388651588428969</v>
      </c>
      <c r="O371" s="165">
        <v>4.4467399396168847</v>
      </c>
      <c r="P371" s="165">
        <v>4.3864370765068479</v>
      </c>
      <c r="Q371" s="165">
        <v>4.4177809375583923</v>
      </c>
      <c r="R371" s="171"/>
      <c r="S371" s="170"/>
      <c r="T371" s="54"/>
    </row>
    <row r="372" spans="2:20" x14ac:dyDescent="0.25">
      <c r="B372" s="144"/>
      <c r="C372" s="17" t="s">
        <v>82</v>
      </c>
      <c r="D372" s="55"/>
      <c r="E372" s="161"/>
      <c r="F372" s="165">
        <v>1.2721511938176835</v>
      </c>
      <c r="G372" s="165">
        <v>4.0397474355592333</v>
      </c>
      <c r="H372" s="165">
        <v>6.8909258797490418</v>
      </c>
      <c r="I372" s="165">
        <v>2.12254249887684</v>
      </c>
      <c r="J372" s="165">
        <v>1.3608444946275844</v>
      </c>
      <c r="K372" s="165">
        <v>4.321395195856371</v>
      </c>
      <c r="L372" s="165">
        <v>7.3713553797027274</v>
      </c>
      <c r="M372" s="165">
        <v>2.2705243592481175</v>
      </c>
      <c r="N372" s="165">
        <v>1.4239768816352887</v>
      </c>
      <c r="O372" s="165">
        <v>4.521873645080432</v>
      </c>
      <c r="P372" s="165">
        <v>7.7133277817221595</v>
      </c>
      <c r="Q372" s="165">
        <v>2.3758586741712198</v>
      </c>
      <c r="R372" s="171"/>
      <c r="S372" s="170"/>
      <c r="T372" s="54"/>
    </row>
    <row r="373" spans="2:20" x14ac:dyDescent="0.25">
      <c r="B373" s="144"/>
      <c r="C373" s="17" t="s">
        <v>83</v>
      </c>
      <c r="D373" s="55"/>
      <c r="E373" s="161"/>
      <c r="F373" s="165">
        <v>4.6751771234404016</v>
      </c>
      <c r="G373" s="165">
        <v>4.7328041054040506</v>
      </c>
      <c r="H373" s="165">
        <v>4.6390404886698482</v>
      </c>
      <c r="I373" s="165">
        <v>4.7484085613276985</v>
      </c>
      <c r="J373" s="165">
        <v>5.1396388003916984</v>
      </c>
      <c r="K373" s="165">
        <v>5.2029908113700296</v>
      </c>
      <c r="L373" s="165">
        <v>5.0999121236736951</v>
      </c>
      <c r="M373" s="165">
        <v>5.2201455126800775</v>
      </c>
      <c r="N373" s="165">
        <v>5.3032643636090695</v>
      </c>
      <c r="O373" s="165">
        <v>5.3686332494846196</v>
      </c>
      <c r="P373" s="165">
        <v>5.262272948238178</v>
      </c>
      <c r="Q373" s="165">
        <v>5.3863340879402326</v>
      </c>
      <c r="R373" s="171"/>
      <c r="S373" s="170"/>
      <c r="T373" s="54"/>
    </row>
    <row r="374" spans="2:20" x14ac:dyDescent="0.25">
      <c r="B374" s="144"/>
      <c r="C374" s="17" t="s">
        <v>84</v>
      </c>
      <c r="D374" s="55"/>
      <c r="E374" s="161"/>
      <c r="F374" s="165">
        <v>14.113423155281993</v>
      </c>
      <c r="G374" s="165">
        <v>17.483745249855613</v>
      </c>
      <c r="H374" s="165">
        <v>15.634291576492734</v>
      </c>
      <c r="I374" s="165">
        <v>11.431618237442533</v>
      </c>
      <c r="J374" s="165">
        <v>14.794599389550667</v>
      </c>
      <c r="K374" s="165">
        <v>18.327588137521907</v>
      </c>
      <c r="L374" s="165">
        <v>16.388871648553287</v>
      </c>
      <c r="M374" s="165">
        <v>11.98335870301937</v>
      </c>
      <c r="N374" s="165">
        <v>15.247574142339337</v>
      </c>
      <c r="O374" s="165">
        <v>18.888734437412268</v>
      </c>
      <c r="P374" s="165">
        <v>16.890659151412745</v>
      </c>
      <c r="Q374" s="165">
        <v>12.350260083932195</v>
      </c>
      <c r="R374" s="171"/>
      <c r="S374" s="170"/>
      <c r="T374" s="54"/>
    </row>
    <row r="375" spans="2:20" x14ac:dyDescent="0.25">
      <c r="B375" s="144"/>
      <c r="C375" s="17" t="s">
        <v>85</v>
      </c>
      <c r="D375" s="55"/>
      <c r="E375" s="161"/>
      <c r="F375" s="165">
        <v>0.55397443025685045</v>
      </c>
      <c r="G375" s="165">
        <v>1.1895051653367397</v>
      </c>
      <c r="H375" s="165">
        <v>1.8803270743685796</v>
      </c>
      <c r="I375" s="165">
        <v>0.73968484587650674</v>
      </c>
      <c r="J375" s="165">
        <v>0.59079640191275695</v>
      </c>
      <c r="K375" s="165">
        <v>1.2685700518916589</v>
      </c>
      <c r="L375" s="165">
        <v>2.0053100094187255</v>
      </c>
      <c r="M375" s="165">
        <v>0.78885075127134607</v>
      </c>
      <c r="N375" s="165">
        <v>0.60597835728705063</v>
      </c>
      <c r="O375" s="165">
        <v>1.3011690552955906</v>
      </c>
      <c r="P375" s="165">
        <v>2.0568413440308735</v>
      </c>
      <c r="Q375" s="165">
        <v>0.8091221965002019</v>
      </c>
      <c r="R375" s="171"/>
      <c r="S375" s="170"/>
      <c r="T375" s="54"/>
    </row>
    <row r="376" spans="2:20" x14ac:dyDescent="0.25">
      <c r="B376" s="144"/>
      <c r="C376" s="17" t="s">
        <v>86</v>
      </c>
      <c r="D376" s="55"/>
      <c r="E376" s="161"/>
      <c r="F376" s="165">
        <v>10.803100387395904</v>
      </c>
      <c r="G376" s="165">
        <v>10.981330567672266</v>
      </c>
      <c r="H376" s="165">
        <v>10.908648994905894</v>
      </c>
      <c r="I376" s="165">
        <v>11.106920050025927</v>
      </c>
      <c r="J376" s="165">
        <v>10.951088063935575</v>
      </c>
      <c r="K376" s="165">
        <v>11.131759753530792</v>
      </c>
      <c r="L376" s="165">
        <v>11.058082542781317</v>
      </c>
      <c r="M376" s="165">
        <v>11.25906963975231</v>
      </c>
      <c r="N376" s="165">
        <v>11.370386480797974</v>
      </c>
      <c r="O376" s="165">
        <v>11.557975780129944</v>
      </c>
      <c r="P376" s="165">
        <v>11.481477595095017</v>
      </c>
      <c r="Q376" s="165">
        <v>11.690160143977062</v>
      </c>
      <c r="R376" s="171"/>
      <c r="S376" s="170"/>
      <c r="T376" s="54"/>
    </row>
    <row r="377" spans="2:20" x14ac:dyDescent="0.25">
      <c r="B377" s="144"/>
      <c r="C377" s="17" t="s">
        <v>87</v>
      </c>
      <c r="D377" s="55"/>
      <c r="E377" s="161"/>
      <c r="F377" s="165">
        <v>0.48673507758353624</v>
      </c>
      <c r="G377" s="165">
        <v>1.4355662600338441</v>
      </c>
      <c r="H377" s="165">
        <v>2.7516499833095858</v>
      </c>
      <c r="I377" s="165">
        <v>0.69635587623539463</v>
      </c>
      <c r="J377" s="165">
        <v>0.49290611098245152</v>
      </c>
      <c r="K377" s="165">
        <v>1.4537669769022608</v>
      </c>
      <c r="L377" s="165">
        <v>2.7865365668560811</v>
      </c>
      <c r="M377" s="165">
        <v>0.70518457087378761</v>
      </c>
      <c r="N377" s="165">
        <v>0.51173114485138649</v>
      </c>
      <c r="O377" s="165">
        <v>1.5092891381576294</v>
      </c>
      <c r="P377" s="165">
        <v>2.8929597660806472</v>
      </c>
      <c r="Q377" s="165">
        <v>0.73211692804032724</v>
      </c>
      <c r="R377" s="171"/>
      <c r="S377" s="170"/>
      <c r="T377" s="54"/>
    </row>
    <row r="378" spans="2:20" x14ac:dyDescent="0.25">
      <c r="B378" s="144"/>
      <c r="C378" s="17" t="s">
        <v>88</v>
      </c>
      <c r="D378" s="55"/>
      <c r="E378" s="161"/>
      <c r="F378" s="165">
        <v>8.1255678119349017</v>
      </c>
      <c r="G378" s="165">
        <v>8.0084542416856674</v>
      </c>
      <c r="H378" s="165">
        <v>9.3148413200723326</v>
      </c>
      <c r="I378" s="165">
        <v>6.8161366263070997</v>
      </c>
      <c r="J378" s="165">
        <v>8.3335863773357453</v>
      </c>
      <c r="K378" s="165">
        <v>8.2134746416122866</v>
      </c>
      <c r="L378" s="165">
        <v>9.553305877034358</v>
      </c>
      <c r="M378" s="165">
        <v>6.9906331040176113</v>
      </c>
      <c r="N378" s="165">
        <v>8.5048365280289335</v>
      </c>
      <c r="O378" s="165">
        <v>8.3822565689126503</v>
      </c>
      <c r="P378" s="165">
        <v>9.7496205244122969</v>
      </c>
      <c r="Q378" s="165">
        <v>7.1342863786461201</v>
      </c>
      <c r="R378" s="171"/>
      <c r="S378" s="170"/>
      <c r="T378" s="54"/>
    </row>
    <row r="379" spans="2:20" x14ac:dyDescent="0.25">
      <c r="B379" s="144"/>
      <c r="C379" s="17" t="s">
        <v>89</v>
      </c>
      <c r="D379" s="55"/>
      <c r="E379" s="161"/>
      <c r="F379" s="165">
        <v>13.532476027736244</v>
      </c>
      <c r="G379" s="165">
        <v>17.463704059673105</v>
      </c>
      <c r="H379" s="165">
        <v>17.970948448095381</v>
      </c>
      <c r="I379" s="165">
        <v>14.49072070254285</v>
      </c>
      <c r="J379" s="165">
        <v>14.583338848691991</v>
      </c>
      <c r="K379" s="165">
        <v>18.81984592719758</v>
      </c>
      <c r="L379" s="165">
        <v>19.366480318442612</v>
      </c>
      <c r="M379" s="165">
        <v>15.615995900071013</v>
      </c>
      <c r="N379" s="165">
        <v>15.038352579734928</v>
      </c>
      <c r="O379" s="165">
        <v>19.407042618012692</v>
      </c>
      <c r="P379" s="165">
        <v>19.970732510501808</v>
      </c>
      <c r="Q379" s="165">
        <v>16.103229491237265</v>
      </c>
      <c r="R379" s="171"/>
      <c r="S379" s="170"/>
      <c r="T379" s="54"/>
    </row>
    <row r="380" spans="2:20" x14ac:dyDescent="0.25">
      <c r="B380" s="148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86"/>
      <c r="R380" s="173"/>
      <c r="S380" s="64"/>
      <c r="T380" s="54"/>
    </row>
    <row r="381" spans="2:20" ht="4.5" customHeight="1" x14ac:dyDescent="0.25">
      <c r="B381" s="22"/>
      <c r="C381" s="33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5"/>
    </row>
    <row r="382" spans="2:20" ht="12.75" customHeight="1" x14ac:dyDescent="0.25">
      <c r="B382" s="197" t="s">
        <v>90</v>
      </c>
      <c r="C382" s="197"/>
      <c r="D382" s="197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</row>
    <row r="384" spans="2:20" ht="22.5" customHeight="1" x14ac:dyDescent="0.25">
      <c r="B384" s="198" t="s">
        <v>92</v>
      </c>
      <c r="C384" s="199"/>
      <c r="D384" s="199"/>
      <c r="E384" s="199"/>
      <c r="F384" s="199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200"/>
      <c r="S384" s="174"/>
      <c r="T384" s="174"/>
    </row>
    <row r="385" spans="2:20" x14ac:dyDescent="0.25">
      <c r="B385" s="189" t="s">
        <v>14</v>
      </c>
      <c r="C385" s="190"/>
      <c r="D385" s="190"/>
      <c r="E385" s="190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1"/>
      <c r="S385" s="169"/>
      <c r="T385" s="169"/>
    </row>
    <row r="386" spans="2:20" ht="15" customHeight="1" x14ac:dyDescent="0.25">
      <c r="B386" s="116"/>
      <c r="C386" s="117"/>
      <c r="D386" s="117"/>
      <c r="E386" s="162"/>
      <c r="F386" s="167" t="s">
        <v>105</v>
      </c>
      <c r="G386" s="167" t="s">
        <v>106</v>
      </c>
      <c r="H386" s="135" t="s">
        <v>107</v>
      </c>
      <c r="I386" s="117" t="s">
        <v>108</v>
      </c>
      <c r="J386" s="117" t="s">
        <v>109</v>
      </c>
      <c r="K386" s="117" t="s">
        <v>110</v>
      </c>
      <c r="L386" s="117" t="s">
        <v>111</v>
      </c>
      <c r="M386" s="117" t="s">
        <v>112</v>
      </c>
      <c r="N386" s="117" t="s">
        <v>113</v>
      </c>
      <c r="O386" s="117" t="s">
        <v>114</v>
      </c>
      <c r="P386" s="117" t="s">
        <v>115</v>
      </c>
      <c r="Q386" s="117" t="s">
        <v>116</v>
      </c>
      <c r="R386" s="118"/>
      <c r="S386" s="54"/>
      <c r="T386" s="50"/>
    </row>
    <row r="387" spans="2:20" x14ac:dyDescent="0.25">
      <c r="B387" s="142" t="s">
        <v>76</v>
      </c>
      <c r="C387" s="37"/>
      <c r="D387" s="51"/>
      <c r="E387" s="111"/>
      <c r="F387" s="111">
        <v>54.903426001037019</v>
      </c>
      <c r="G387" s="111">
        <v>71.924693809791506</v>
      </c>
      <c r="H387" s="111">
        <v>82.463039797921127</v>
      </c>
      <c r="I387" s="111">
        <v>54.077375663006414</v>
      </c>
      <c r="J387" s="111">
        <v>55.957121885954521</v>
      </c>
      <c r="K387" s="111">
        <v>73.30505855952309</v>
      </c>
      <c r="L387" s="111">
        <v>84.045654436417749</v>
      </c>
      <c r="M387" s="165">
        <v>55.115218150325347</v>
      </c>
      <c r="N387" s="111">
        <v>57.051925064841583</v>
      </c>
      <c r="O387" s="111">
        <v>74.739274767122808</v>
      </c>
      <c r="P387" s="161">
        <v>85.690010803354667</v>
      </c>
      <c r="Q387" s="165">
        <v>56.193549451191913</v>
      </c>
      <c r="R387" s="176"/>
      <c r="S387" s="170"/>
      <c r="T387" s="54"/>
    </row>
    <row r="388" spans="2:20" x14ac:dyDescent="0.25">
      <c r="B388" s="144"/>
      <c r="C388" s="13" t="s">
        <v>77</v>
      </c>
      <c r="D388" s="55"/>
      <c r="E388" s="161"/>
      <c r="F388" s="165">
        <v>82.515977302732267</v>
      </c>
      <c r="G388" s="165">
        <v>99.075328592638698</v>
      </c>
      <c r="H388" s="165">
        <v>101.12473030229187</v>
      </c>
      <c r="I388" s="165">
        <v>78.361912725448505</v>
      </c>
      <c r="J388" s="165">
        <v>84.24365585965009</v>
      </c>
      <c r="K388" s="165">
        <v>101.09407608629422</v>
      </c>
      <c r="L388" s="165">
        <v>103.17596565654279</v>
      </c>
      <c r="M388" s="165">
        <v>80.031298177718952</v>
      </c>
      <c r="N388" s="165">
        <v>86.058450745038868</v>
      </c>
      <c r="O388" s="165">
        <v>103.17204692004911</v>
      </c>
      <c r="P388" s="165">
        <v>105.130040619594</v>
      </c>
      <c r="Q388" s="165">
        <v>81.721787422649101</v>
      </c>
      <c r="R388" s="177"/>
      <c r="S388" s="170"/>
      <c r="T388" s="54"/>
    </row>
    <row r="389" spans="2:20" ht="14.4" x14ac:dyDescent="0.3">
      <c r="B389" s="144"/>
      <c r="C389" s="17" t="s">
        <v>78</v>
      </c>
      <c r="D389" s="55"/>
      <c r="E389" s="161"/>
      <c r="F389" s="165">
        <v>4.6482821380318962</v>
      </c>
      <c r="G389" s="165">
        <v>6.7851548794475276</v>
      </c>
      <c r="H389" s="165">
        <v>6.0017722684860084</v>
      </c>
      <c r="I389" s="165">
        <v>3.1382018474692712</v>
      </c>
      <c r="J389" s="165">
        <v>4.6804642606231752</v>
      </c>
      <c r="K389" s="165">
        <v>6.8321315214943992</v>
      </c>
      <c r="L389" s="165">
        <v>6.043325204640424</v>
      </c>
      <c r="M389" s="165">
        <v>3.1599290132420004</v>
      </c>
      <c r="N389" s="161">
        <v>4.7082945158589169</v>
      </c>
      <c r="O389" s="161">
        <v>6.8727556889828678</v>
      </c>
      <c r="P389" s="161">
        <v>6.0792590935780444</v>
      </c>
      <c r="Q389" s="165">
        <v>3.1787180961338843</v>
      </c>
      <c r="R389" s="178"/>
      <c r="S389" s="175"/>
      <c r="T389" s="54"/>
    </row>
    <row r="390" spans="2:20" ht="14.4" x14ac:dyDescent="0.3">
      <c r="B390" s="144"/>
      <c r="C390" s="17" t="s">
        <v>79</v>
      </c>
      <c r="D390" s="55"/>
      <c r="E390" s="161"/>
      <c r="F390" s="165">
        <v>5.9282641710872346</v>
      </c>
      <c r="G390" s="165">
        <v>6.0482280674064874</v>
      </c>
      <c r="H390" s="165">
        <v>5.9813882797632321</v>
      </c>
      <c r="I390" s="165">
        <v>6.0352851027472445</v>
      </c>
      <c r="J390" s="165">
        <v>6.004277364937761</v>
      </c>
      <c r="K390" s="165">
        <v>6.1257794583823131</v>
      </c>
      <c r="L390" s="165">
        <v>6.0580826398125627</v>
      </c>
      <c r="M390" s="165">
        <v>6.1126705368673617</v>
      </c>
      <c r="N390" s="161">
        <v>6.1300189019364737</v>
      </c>
      <c r="O390" s="161">
        <v>6.2540654914210476</v>
      </c>
      <c r="P390" s="161">
        <v>6.18495096652304</v>
      </c>
      <c r="Q390" s="165">
        <v>6.2406820429581389</v>
      </c>
      <c r="R390" s="178"/>
      <c r="S390" s="175"/>
      <c r="T390" s="54"/>
    </row>
    <row r="391" spans="2:20" ht="14.4" x14ac:dyDescent="0.3">
      <c r="B391" s="146"/>
      <c r="C391" s="17" t="s">
        <v>80</v>
      </c>
      <c r="D391" s="55"/>
      <c r="E391" s="161"/>
      <c r="F391" s="165">
        <v>7.0518053681967441</v>
      </c>
      <c r="G391" s="165">
        <v>7.6981054838847145</v>
      </c>
      <c r="H391" s="165">
        <v>5.412181361522812</v>
      </c>
      <c r="I391" s="165">
        <v>5.732718729223433</v>
      </c>
      <c r="J391" s="165">
        <v>7.1770446730637616</v>
      </c>
      <c r="K391" s="165">
        <v>7.8348230092921449</v>
      </c>
      <c r="L391" s="165">
        <v>5.5083011203846013</v>
      </c>
      <c r="M391" s="165">
        <v>5.834531197259496</v>
      </c>
      <c r="N391" s="161">
        <v>7.550396235428896</v>
      </c>
      <c r="O391" s="161">
        <v>8.2423923563733901</v>
      </c>
      <c r="P391" s="161">
        <v>5.794844248225453</v>
      </c>
      <c r="Q391" s="165">
        <v>6.1380448909028518</v>
      </c>
      <c r="R391" s="178"/>
      <c r="S391" s="175"/>
      <c r="T391" s="59"/>
    </row>
    <row r="392" spans="2:20" ht="14.4" x14ac:dyDescent="0.3">
      <c r="B392" s="144"/>
      <c r="C392" s="17" t="s">
        <v>81</v>
      </c>
      <c r="D392" s="55"/>
      <c r="E392" s="161"/>
      <c r="F392" s="165">
        <v>4.4825065673730444</v>
      </c>
      <c r="G392" s="165">
        <v>4.5418371864575535</v>
      </c>
      <c r="H392" s="165">
        <v>4.4802446962642497</v>
      </c>
      <c r="I392" s="165">
        <v>4.5122588719579442</v>
      </c>
      <c r="J392" s="165">
        <v>4.7741002772546839</v>
      </c>
      <c r="K392" s="165">
        <v>4.837290441231854</v>
      </c>
      <c r="L392" s="165">
        <v>4.7716912680708026</v>
      </c>
      <c r="M392" s="165">
        <v>4.8057880134426485</v>
      </c>
      <c r="N392" s="161">
        <v>5.0934166518860486</v>
      </c>
      <c r="O392" s="161">
        <v>5.1608332989494006</v>
      </c>
      <c r="P392" s="161">
        <v>5.0908465157809939</v>
      </c>
      <c r="Q392" s="165">
        <v>5.1272238268063806</v>
      </c>
      <c r="R392" s="178"/>
      <c r="S392" s="175"/>
      <c r="T392" s="54"/>
    </row>
    <row r="393" spans="2:20" ht="14.4" x14ac:dyDescent="0.3">
      <c r="B393" s="144"/>
      <c r="C393" s="17" t="s">
        <v>82</v>
      </c>
      <c r="D393" s="55"/>
      <c r="E393" s="161"/>
      <c r="F393" s="165">
        <v>1.4975952922517013</v>
      </c>
      <c r="G393" s="165">
        <v>4.7556507204334899</v>
      </c>
      <c r="H393" s="165">
        <v>8.1121003595477887</v>
      </c>
      <c r="I393" s="165">
        <v>2.498688575202225</v>
      </c>
      <c r="J393" s="165">
        <v>1.5168138342497264</v>
      </c>
      <c r="K393" s="165">
        <v>4.8166796736970712</v>
      </c>
      <c r="L393" s="165">
        <v>8.2162024105216247</v>
      </c>
      <c r="M393" s="165">
        <v>2.5307540815315801</v>
      </c>
      <c r="N393" s="161">
        <v>1.5255289623392732</v>
      </c>
      <c r="O393" s="161">
        <v>4.8443547775065978</v>
      </c>
      <c r="P393" s="161">
        <v>8.2634100867706728</v>
      </c>
      <c r="Q393" s="165">
        <v>2.5452949866088344</v>
      </c>
      <c r="R393" s="178"/>
      <c r="S393" s="175"/>
      <c r="T393" s="54"/>
    </row>
    <row r="394" spans="2:20" ht="14.4" x14ac:dyDescent="0.3">
      <c r="B394" s="144"/>
      <c r="C394" s="17" t="s">
        <v>83</v>
      </c>
      <c r="D394" s="55"/>
      <c r="E394" s="161"/>
      <c r="F394" s="165">
        <v>5.4434495378876662</v>
      </c>
      <c r="G394" s="165">
        <v>5.5105463686723457</v>
      </c>
      <c r="H394" s="165">
        <v>5.4013745656141392</v>
      </c>
      <c r="I394" s="165">
        <v>5.5287151066995515</v>
      </c>
      <c r="J394" s="165">
        <v>5.5642910634176177</v>
      </c>
      <c r="K394" s="165">
        <v>5.6328774061990208</v>
      </c>
      <c r="L394" s="165">
        <v>5.5212820503670468</v>
      </c>
      <c r="M394" s="165">
        <v>5.6514494800163133</v>
      </c>
      <c r="N394" s="161">
        <v>5.7019588173657594</v>
      </c>
      <c r="O394" s="161">
        <v>5.7722420749301282</v>
      </c>
      <c r="P394" s="161">
        <v>5.6578857057339471</v>
      </c>
      <c r="Q394" s="165">
        <v>5.7912736458620468</v>
      </c>
      <c r="R394" s="178"/>
      <c r="S394" s="175"/>
      <c r="T394" s="54"/>
    </row>
    <row r="395" spans="2:20" ht="14.4" x14ac:dyDescent="0.3">
      <c r="B395" s="144"/>
      <c r="C395" s="17" t="s">
        <v>84</v>
      </c>
      <c r="D395" s="55"/>
      <c r="E395" s="161"/>
      <c r="F395" s="165">
        <v>16.050549204695386</v>
      </c>
      <c r="G395" s="165">
        <v>19.88346202956031</v>
      </c>
      <c r="H395" s="165">
        <v>17.780163144554802</v>
      </c>
      <c r="I395" s="165">
        <v>13.000655403766814</v>
      </c>
      <c r="J395" s="165">
        <v>16.348968077549522</v>
      </c>
      <c r="K395" s="165">
        <v>20.253144104087927</v>
      </c>
      <c r="L395" s="165">
        <v>18.110739760787254</v>
      </c>
      <c r="M395" s="165">
        <v>13.242369309159047</v>
      </c>
      <c r="N395" s="161">
        <v>16.763851401582812</v>
      </c>
      <c r="O395" s="161">
        <v>20.767102643132841</v>
      </c>
      <c r="P395" s="161">
        <v>18.570331086491496</v>
      </c>
      <c r="Q395" s="165">
        <v>13.578417319712374</v>
      </c>
      <c r="R395" s="178"/>
      <c r="S395" s="175"/>
      <c r="T395" s="54"/>
    </row>
    <row r="396" spans="2:20" ht="14.4" x14ac:dyDescent="0.3">
      <c r="B396" s="144"/>
      <c r="C396" s="17" t="s">
        <v>85</v>
      </c>
      <c r="D396" s="55"/>
      <c r="E396" s="161"/>
      <c r="F396" s="155">
        <v>0.61392433176086281</v>
      </c>
      <c r="G396" s="165">
        <v>1.3182308133190632</v>
      </c>
      <c r="H396" s="165">
        <v>2.0838119587728272</v>
      </c>
      <c r="I396" s="165">
        <v>0.81973192247848459</v>
      </c>
      <c r="J396" s="165">
        <v>0.62402627206914629</v>
      </c>
      <c r="K396" s="165">
        <v>1.3399219050379632</v>
      </c>
      <c r="L396" s="165">
        <v>2.1181004580750673</v>
      </c>
      <c r="M396" s="165">
        <v>0.83322036481782114</v>
      </c>
      <c r="N396" s="161">
        <v>0.62702110339730188</v>
      </c>
      <c r="O396" s="161">
        <v>1.3463524677852392</v>
      </c>
      <c r="P396" s="161">
        <v>2.1282656608749275</v>
      </c>
      <c r="Q396" s="165">
        <v>0.83721916192541646</v>
      </c>
      <c r="R396" s="178"/>
      <c r="S396" s="175"/>
      <c r="T396" s="54"/>
    </row>
    <row r="397" spans="2:20" ht="14.4" x14ac:dyDescent="0.3">
      <c r="B397" s="144"/>
      <c r="C397" s="17" t="s">
        <v>86</v>
      </c>
      <c r="D397" s="55"/>
      <c r="E397" s="161"/>
      <c r="F397" s="165">
        <v>11.691026446633925</v>
      </c>
      <c r="G397" s="165">
        <v>11.883905682823412</v>
      </c>
      <c r="H397" s="165">
        <v>11.805250282158433</v>
      </c>
      <c r="I397" s="165">
        <v>12.019817588384223</v>
      </c>
      <c r="J397" s="165">
        <v>11.888343348686819</v>
      </c>
      <c r="K397" s="165">
        <v>12.08447793063478</v>
      </c>
      <c r="L397" s="165">
        <v>12.004495012659</v>
      </c>
      <c r="M397" s="165">
        <v>12.222683708019401</v>
      </c>
      <c r="N397" s="161">
        <v>12.040638969976245</v>
      </c>
      <c r="O397" s="161">
        <v>12.239286133966798</v>
      </c>
      <c r="P397" s="161">
        <v>12.158278594828221</v>
      </c>
      <c r="Q397" s="165">
        <v>12.379262396448901</v>
      </c>
      <c r="R397" s="178"/>
      <c r="S397" s="175"/>
      <c r="T397" s="54"/>
    </row>
    <row r="398" spans="2:20" ht="14.4" x14ac:dyDescent="0.3">
      <c r="B398" s="144"/>
      <c r="C398" s="17" t="s">
        <v>87</v>
      </c>
      <c r="D398" s="55"/>
      <c r="E398" s="161"/>
      <c r="F398" s="165">
        <v>0.52933035861184619</v>
      </c>
      <c r="G398" s="165">
        <v>1.561195891217364</v>
      </c>
      <c r="H398" s="165">
        <v>2.9924530602369939</v>
      </c>
      <c r="I398" s="165">
        <v>0.75729554467108695</v>
      </c>
      <c r="J398" s="165">
        <v>0.54037355047874802</v>
      </c>
      <c r="K398" s="165">
        <v>1.5937664503928191</v>
      </c>
      <c r="L398" s="165">
        <v>3.0548833228494714</v>
      </c>
      <c r="M398" s="165">
        <v>0.77309467627896289</v>
      </c>
      <c r="N398" s="161">
        <v>0.55155487079948573</v>
      </c>
      <c r="O398" s="161">
        <v>1.6267444027417064</v>
      </c>
      <c r="P398" s="161">
        <v>3.1180944643736952</v>
      </c>
      <c r="Q398" s="165">
        <v>0.78909142372537966</v>
      </c>
      <c r="R398" s="178"/>
      <c r="S398" s="175"/>
      <c r="T398" s="54"/>
    </row>
    <row r="399" spans="2:20" ht="14.4" x14ac:dyDescent="0.3">
      <c r="B399" s="144"/>
      <c r="C399" s="17" t="s">
        <v>88</v>
      </c>
      <c r="D399" s="55"/>
      <c r="E399" s="161"/>
      <c r="F399" s="165">
        <v>8.627230018083182</v>
      </c>
      <c r="G399" s="165">
        <v>8.5028860051890867</v>
      </c>
      <c r="H399" s="165">
        <v>9.8899277576853528</v>
      </c>
      <c r="I399" s="165">
        <v>7.2369562190423773</v>
      </c>
      <c r="J399" s="165">
        <v>8.791428691983123</v>
      </c>
      <c r="K399" s="165">
        <v>8.6647180884241415</v>
      </c>
      <c r="L399" s="165">
        <v>10.078158860759494</v>
      </c>
      <c r="M399" s="165">
        <v>7.3746943588332412</v>
      </c>
      <c r="N399" s="161">
        <v>8.8178029780590705</v>
      </c>
      <c r="O399" s="161">
        <v>8.6907122426894148</v>
      </c>
      <c r="P399" s="161">
        <v>10.108393337341772</v>
      </c>
      <c r="Q399" s="165">
        <v>7.3968184419097405</v>
      </c>
      <c r="R399" s="178"/>
      <c r="S399" s="175"/>
      <c r="T399" s="54"/>
    </row>
    <row r="400" spans="2:20" ht="14.4" x14ac:dyDescent="0.3">
      <c r="B400" s="144"/>
      <c r="C400" s="17" t="s">
        <v>89</v>
      </c>
      <c r="D400" s="55"/>
      <c r="E400" s="161"/>
      <c r="F400" s="165">
        <v>15.952013868118765</v>
      </c>
      <c r="G400" s="165">
        <v>20.586125464227358</v>
      </c>
      <c r="H400" s="165">
        <v>21.184062567685217</v>
      </c>
      <c r="I400" s="165">
        <v>17.08158781380585</v>
      </c>
      <c r="J400" s="165">
        <v>16.33352444533601</v>
      </c>
      <c r="K400" s="165">
        <v>21.078466097419785</v>
      </c>
      <c r="L400" s="165">
        <v>21.690703547615417</v>
      </c>
      <c r="M400" s="165">
        <v>17.490113438251075</v>
      </c>
      <c r="N400" s="161">
        <v>16.547967336408586</v>
      </c>
      <c r="O400" s="161">
        <v>21.355205341569672</v>
      </c>
      <c r="P400" s="161">
        <v>21.975480859071734</v>
      </c>
      <c r="Q400" s="165">
        <v>17.719741189655146</v>
      </c>
      <c r="R400" s="178"/>
      <c r="S400" s="175"/>
      <c r="T400" s="54"/>
    </row>
    <row r="401" spans="2:20" x14ac:dyDescent="0.25">
      <c r="B401" s="148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86"/>
      <c r="R401" s="179"/>
      <c r="S401" s="64"/>
      <c r="T401" s="54"/>
    </row>
    <row r="402" spans="2:20" ht="4.5" customHeight="1" x14ac:dyDescent="0.25">
      <c r="B402" s="22"/>
      <c r="C402" s="33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5"/>
    </row>
    <row r="403" spans="2:20" ht="12.75" customHeight="1" x14ac:dyDescent="0.25">
      <c r="B403" s="197" t="s">
        <v>90</v>
      </c>
      <c r="C403" s="197"/>
      <c r="D403" s="197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</row>
    <row r="405" spans="2:20" ht="22.5" customHeight="1" x14ac:dyDescent="0.25">
      <c r="B405" s="198" t="s">
        <v>92</v>
      </c>
      <c r="C405" s="199"/>
      <c r="D405" s="199"/>
      <c r="E405" s="199"/>
      <c r="F405" s="199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200"/>
      <c r="S405" s="174"/>
      <c r="T405" s="174"/>
    </row>
    <row r="406" spans="2:20" x14ac:dyDescent="0.25">
      <c r="B406" s="189" t="s">
        <v>14</v>
      </c>
      <c r="C406" s="190"/>
      <c r="D406" s="190"/>
      <c r="E406" s="190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Q406" s="190"/>
      <c r="R406" s="191"/>
      <c r="S406" s="169"/>
      <c r="T406" s="169"/>
    </row>
    <row r="407" spans="2:20" ht="15" customHeight="1" x14ac:dyDescent="0.25">
      <c r="B407" s="116"/>
      <c r="C407" s="117"/>
      <c r="D407" s="117"/>
      <c r="E407" s="162"/>
      <c r="F407" s="167" t="s">
        <v>117</v>
      </c>
      <c r="G407" s="167" t="s">
        <v>118</v>
      </c>
      <c r="H407" s="167" t="s">
        <v>119</v>
      </c>
      <c r="I407" s="167" t="s">
        <v>120</v>
      </c>
      <c r="J407" s="167" t="s">
        <v>121</v>
      </c>
      <c r="K407" s="167" t="s">
        <v>122</v>
      </c>
      <c r="L407" s="167" t="s">
        <v>123</v>
      </c>
      <c r="M407" s="167" t="s">
        <v>124</v>
      </c>
      <c r="N407" s="162" t="s">
        <v>125</v>
      </c>
      <c r="O407" s="162" t="s">
        <v>126</v>
      </c>
      <c r="P407" s="162" t="s">
        <v>127</v>
      </c>
      <c r="Q407" s="167" t="s">
        <v>127</v>
      </c>
      <c r="R407" s="134"/>
      <c r="S407" s="180"/>
      <c r="T407" s="50"/>
    </row>
    <row r="408" spans="2:20" x14ac:dyDescent="0.25">
      <c r="B408" s="142" t="s">
        <v>76</v>
      </c>
      <c r="C408" s="37"/>
      <c r="D408" s="51"/>
      <c r="E408" s="111"/>
      <c r="F408" s="111">
        <v>62.714884253111315</v>
      </c>
      <c r="G408" s="111">
        <v>74.072444446466264</v>
      </c>
      <c r="H408" s="111">
        <v>81.088531678603943</v>
      </c>
      <c r="I408" s="111">
        <v>63.542049381383933</v>
      </c>
      <c r="J408" s="111">
        <v>64.167450750897487</v>
      </c>
      <c r="K408" s="111">
        <v>75.788068297063219</v>
      </c>
      <c r="L408" s="111">
        <v>82.966658153264049</v>
      </c>
      <c r="M408" s="111">
        <v>65.013774207655842</v>
      </c>
      <c r="N408" s="111">
        <v>65.599310105300944</v>
      </c>
      <c r="O408" s="111">
        <v>77.47923497539351</v>
      </c>
      <c r="P408" s="111">
        <v>84.818010890363141</v>
      </c>
      <c r="Q408" s="111">
        <v>66.464518777916084</v>
      </c>
      <c r="R408" s="176"/>
      <c r="S408" s="170"/>
      <c r="T408" s="54"/>
    </row>
    <row r="409" spans="2:20" x14ac:dyDescent="0.25">
      <c r="B409" s="144"/>
      <c r="C409" s="13" t="s">
        <v>77</v>
      </c>
      <c r="D409" s="55"/>
      <c r="E409" s="161"/>
      <c r="F409" s="165">
        <v>91.902208829991579</v>
      </c>
      <c r="G409" s="165">
        <v>99.84262472518931</v>
      </c>
      <c r="H409" s="165">
        <v>102.88713766468072</v>
      </c>
      <c r="I409" s="165">
        <v>91.72658747205432</v>
      </c>
      <c r="J409" s="165">
        <v>92.497594398463178</v>
      </c>
      <c r="K409" s="165">
        <v>104.45653581030851</v>
      </c>
      <c r="L409" s="165">
        <v>107.59060934697571</v>
      </c>
      <c r="M409" s="165">
        <v>90.762785857708579</v>
      </c>
      <c r="N409" s="165">
        <v>94.584865496271803</v>
      </c>
      <c r="O409" s="165">
        <v>106.79417471524445</v>
      </c>
      <c r="P409" s="165">
        <v>109.97966086803551</v>
      </c>
      <c r="Q409" s="165">
        <v>92.810040708781884</v>
      </c>
      <c r="R409" s="177"/>
      <c r="S409" s="170"/>
      <c r="T409" s="54"/>
    </row>
    <row r="410" spans="2:20" x14ac:dyDescent="0.25">
      <c r="B410" s="144"/>
      <c r="C410" s="17" t="s">
        <v>78</v>
      </c>
      <c r="D410" s="55"/>
      <c r="E410" s="161"/>
      <c r="F410" s="161">
        <v>4.7906523948581459</v>
      </c>
      <c r="G410" s="161">
        <v>5.5603010022509602</v>
      </c>
      <c r="H410" s="161">
        <v>6.0963640506947385</v>
      </c>
      <c r="I410" s="161">
        <v>4.9543183288451313</v>
      </c>
      <c r="J410" s="161">
        <v>4.9304354011344564</v>
      </c>
      <c r="K410" s="161">
        <v>6.3220005967828001</v>
      </c>
      <c r="L410" s="161">
        <v>6.3720170008837904</v>
      </c>
      <c r="M410" s="161">
        <v>4.4422026527915479</v>
      </c>
      <c r="N410" s="161">
        <v>5.0088127489531962</v>
      </c>
      <c r="O410" s="161">
        <v>6.4224991530706115</v>
      </c>
      <c r="P410" s="161">
        <v>6.4733106498524551</v>
      </c>
      <c r="Q410" s="165">
        <v>4.5128187412447218</v>
      </c>
      <c r="R410" s="177"/>
      <c r="S410" s="170"/>
      <c r="T410" s="54"/>
    </row>
    <row r="411" spans="2:20" x14ac:dyDescent="0.25">
      <c r="B411" s="144"/>
      <c r="C411" s="17" t="s">
        <v>79</v>
      </c>
      <c r="D411" s="55"/>
      <c r="E411" s="161"/>
      <c r="F411" s="161">
        <v>5.716030275212975</v>
      </c>
      <c r="G411" s="161">
        <v>6.6989638062819274</v>
      </c>
      <c r="H411" s="161">
        <v>6.7937575334617222</v>
      </c>
      <c r="I411" s="161">
        <v>5.9112922031509685</v>
      </c>
      <c r="J411" s="161">
        <v>6.0666613733001409</v>
      </c>
      <c r="K411" s="161">
        <v>6.7441983859562624</v>
      </c>
      <c r="L411" s="161">
        <v>6.8059314847007357</v>
      </c>
      <c r="M411" s="161">
        <v>6.233195180949183</v>
      </c>
      <c r="N411" s="161">
        <v>6.1385733641531424</v>
      </c>
      <c r="O411" s="161">
        <v>6.8241416533975929</v>
      </c>
      <c r="P411" s="161">
        <v>6.8866065137748773</v>
      </c>
      <c r="Q411" s="165">
        <v>6.3070812028079501</v>
      </c>
      <c r="R411" s="177"/>
      <c r="S411" s="170"/>
      <c r="T411" s="54"/>
    </row>
    <row r="412" spans="2:20" x14ac:dyDescent="0.25">
      <c r="B412" s="146"/>
      <c r="C412" s="17" t="s">
        <v>80</v>
      </c>
      <c r="D412" s="55"/>
      <c r="E412" s="161"/>
      <c r="F412" s="161">
        <v>8.2310395178287674</v>
      </c>
      <c r="G412" s="161">
        <v>7.3515667705639114</v>
      </c>
      <c r="H412" s="161">
        <v>6.3566911825678147</v>
      </c>
      <c r="I412" s="161">
        <v>7.0153432203536603</v>
      </c>
      <c r="J412" s="161">
        <v>8.2116323047058568</v>
      </c>
      <c r="K412" s="161">
        <v>7.9639532118851308</v>
      </c>
      <c r="L412" s="161">
        <v>6.4038199815301633</v>
      </c>
      <c r="M412" s="161">
        <v>6.9055796218525112</v>
      </c>
      <c r="N412" s="161">
        <v>8.4696144418732846</v>
      </c>
      <c r="O412" s="161">
        <v>8.2141540968816642</v>
      </c>
      <c r="P412" s="161">
        <v>6.6050066766436153</v>
      </c>
      <c r="Q412" s="165">
        <v>7.1225299336929986</v>
      </c>
      <c r="R412" s="177"/>
      <c r="S412" s="170"/>
      <c r="T412" s="59"/>
    </row>
    <row r="413" spans="2:20" x14ac:dyDescent="0.25">
      <c r="B413" s="144"/>
      <c r="C413" s="17" t="s">
        <v>81</v>
      </c>
      <c r="D413" s="55"/>
      <c r="E413" s="161"/>
      <c r="F413" s="161">
        <v>4.8412935581770178</v>
      </c>
      <c r="G413" s="161">
        <v>5.4675951819679369</v>
      </c>
      <c r="H413" s="161">
        <v>5.4832603952791565</v>
      </c>
      <c r="I413" s="161">
        <v>5.1575956924839081</v>
      </c>
      <c r="J413" s="161">
        <v>5.1951786007621683</v>
      </c>
      <c r="K413" s="161">
        <v>5.5955971526635926</v>
      </c>
      <c r="L413" s="161">
        <v>5.6195838787072274</v>
      </c>
      <c r="M413" s="161">
        <v>5.3624264198634277</v>
      </c>
      <c r="N413" s="161">
        <v>5.4555348793997345</v>
      </c>
      <c r="O413" s="161">
        <v>5.8760203995580742</v>
      </c>
      <c r="P413" s="161">
        <v>5.9012092199298039</v>
      </c>
      <c r="Q413" s="165">
        <v>5.6311643198344861</v>
      </c>
      <c r="R413" s="177"/>
      <c r="S413" s="170"/>
      <c r="T413" s="54"/>
    </row>
    <row r="414" spans="2:20" x14ac:dyDescent="0.25">
      <c r="B414" s="144"/>
      <c r="C414" s="17" t="s">
        <v>82</v>
      </c>
      <c r="D414" s="55"/>
      <c r="E414" s="161"/>
      <c r="F414" s="161">
        <v>3.9291919877843053</v>
      </c>
      <c r="G414" s="161">
        <v>4.4374247558493325</v>
      </c>
      <c r="H414" s="161">
        <v>5.3611552675854774</v>
      </c>
      <c r="I414" s="161">
        <v>4.0107910951213741</v>
      </c>
      <c r="J414" s="161">
        <v>3.1631815049407095</v>
      </c>
      <c r="K414" s="161">
        <v>4.8271644971737366</v>
      </c>
      <c r="L414" s="161">
        <v>6.7939703472150414</v>
      </c>
      <c r="M414" s="161">
        <v>3.6083687196144134</v>
      </c>
      <c r="N414" s="161">
        <v>3.2268390440684112</v>
      </c>
      <c r="O414" s="161">
        <v>4.9243089109150056</v>
      </c>
      <c r="P414" s="161">
        <v>6.9306958030685122</v>
      </c>
      <c r="Q414" s="165">
        <v>3.6809854419230295</v>
      </c>
      <c r="R414" s="177"/>
      <c r="S414" s="170"/>
      <c r="T414" s="54"/>
    </row>
    <row r="415" spans="2:20" x14ac:dyDescent="0.25">
      <c r="B415" s="144"/>
      <c r="C415" s="17" t="s">
        <v>83</v>
      </c>
      <c r="D415" s="55"/>
      <c r="E415" s="161"/>
      <c r="F415" s="161">
        <v>5.867397227974906</v>
      </c>
      <c r="G415" s="161">
        <v>6.096514754915126</v>
      </c>
      <c r="H415" s="161">
        <v>6.1719198884667907</v>
      </c>
      <c r="I415" s="161">
        <v>5.7445369931456698</v>
      </c>
      <c r="J415" s="161">
        <v>5.9790804383271077</v>
      </c>
      <c r="K415" s="161">
        <v>6.1221067200332318</v>
      </c>
      <c r="L415" s="161">
        <v>6.1065526847102598</v>
      </c>
      <c r="M415" s="161">
        <v>5.9105475989911627</v>
      </c>
      <c r="N415" s="161">
        <v>6.0856295937877531</v>
      </c>
      <c r="O415" s="161">
        <v>6.231204650289877</v>
      </c>
      <c r="P415" s="161">
        <v>6.2153734370053835</v>
      </c>
      <c r="Q415" s="165">
        <v>6.015875476994867</v>
      </c>
      <c r="R415" s="177"/>
      <c r="S415" s="170"/>
      <c r="T415" s="54"/>
    </row>
    <row r="416" spans="2:20" x14ac:dyDescent="0.25">
      <c r="B416" s="144"/>
      <c r="C416" s="17" t="s">
        <v>84</v>
      </c>
      <c r="D416" s="55"/>
      <c r="E416" s="161"/>
      <c r="F416" s="161">
        <v>17.34256246554655</v>
      </c>
      <c r="G416" s="161">
        <v>18.397840944724209</v>
      </c>
      <c r="H416" s="161">
        <v>18.925587779550739</v>
      </c>
      <c r="I416" s="161">
        <v>17.15363516748312</v>
      </c>
      <c r="J416" s="161">
        <v>17.714190568703682</v>
      </c>
      <c r="K416" s="161">
        <v>19.974332344094005</v>
      </c>
      <c r="L416" s="161">
        <v>19.510366652191351</v>
      </c>
      <c r="M416" s="161">
        <v>16.334791233853679</v>
      </c>
      <c r="N416" s="161">
        <v>18.082529540731215</v>
      </c>
      <c r="O416" s="161">
        <v>20.389667440215096</v>
      </c>
      <c r="P416" s="161">
        <v>19.916054305187757</v>
      </c>
      <c r="Q416" s="165">
        <v>16.674447747541187</v>
      </c>
      <c r="R416" s="177"/>
      <c r="S416" s="170"/>
      <c r="T416" s="54"/>
    </row>
    <row r="417" spans="2:20" x14ac:dyDescent="0.25">
      <c r="B417" s="144"/>
      <c r="C417" s="17" t="s">
        <v>85</v>
      </c>
      <c r="D417" s="55"/>
      <c r="E417" s="161"/>
      <c r="F417" s="161">
        <v>1.0405814177661654</v>
      </c>
      <c r="G417" s="161">
        <v>1.3109692487638314</v>
      </c>
      <c r="H417" s="161">
        <v>1.5367238201085101</v>
      </c>
      <c r="I417" s="161">
        <v>1.1441190451774506</v>
      </c>
      <c r="J417" s="161">
        <v>0.90303568185772787</v>
      </c>
      <c r="K417" s="161">
        <v>1.358552191951264</v>
      </c>
      <c r="L417" s="161">
        <v>1.8129317409964201</v>
      </c>
      <c r="M417" s="161">
        <v>1.0569915996463877</v>
      </c>
      <c r="N417" s="161">
        <v>0.91363659019499244</v>
      </c>
      <c r="O417" s="161">
        <v>1.3745004955981781</v>
      </c>
      <c r="P417" s="161">
        <v>1.8342140929500923</v>
      </c>
      <c r="Q417" s="165">
        <v>1.0693998259061286</v>
      </c>
      <c r="R417" s="177"/>
      <c r="S417" s="170"/>
      <c r="T417" s="54"/>
    </row>
    <row r="418" spans="2:20" x14ac:dyDescent="0.25">
      <c r="B418" s="144"/>
      <c r="C418" s="17" t="s">
        <v>86</v>
      </c>
      <c r="D418" s="55"/>
      <c r="E418" s="161"/>
      <c r="F418" s="161">
        <v>12.052479111529298</v>
      </c>
      <c r="G418" s="161">
        <v>12.873803196535826</v>
      </c>
      <c r="H418" s="161">
        <v>13.319395837736339</v>
      </c>
      <c r="I418" s="161">
        <v>12.186911812728361</v>
      </c>
      <c r="J418" s="161">
        <v>12.389636448148778</v>
      </c>
      <c r="K418" s="161">
        <v>13.018096518323111</v>
      </c>
      <c r="L418" s="161">
        <v>13.305017219442281</v>
      </c>
      <c r="M418" s="161">
        <v>12.623824820691757</v>
      </c>
      <c r="N418" s="161">
        <v>12.652596350835873</v>
      </c>
      <c r="O418" s="161">
        <v>13.294394972111958</v>
      </c>
      <c r="P418" s="161">
        <v>13.587405330499198</v>
      </c>
      <c r="Q418" s="165">
        <v>12.891755180091774</v>
      </c>
      <c r="R418" s="177"/>
      <c r="S418" s="170"/>
      <c r="T418" s="54"/>
    </row>
    <row r="419" spans="2:20" x14ac:dyDescent="0.25">
      <c r="B419" s="144"/>
      <c r="C419" s="17" t="s">
        <v>87</v>
      </c>
      <c r="D419" s="55"/>
      <c r="E419" s="161"/>
      <c r="F419" s="161">
        <v>1.1921955922054204</v>
      </c>
      <c r="G419" s="161">
        <v>1.5767489736125415</v>
      </c>
      <c r="H419" s="161">
        <v>1.8909290610235268</v>
      </c>
      <c r="I419" s="161">
        <v>1.7695525117217954</v>
      </c>
      <c r="J419" s="161">
        <v>0.98560645657398382</v>
      </c>
      <c r="K419" s="161">
        <v>1.6457748895121564</v>
      </c>
      <c r="L419" s="161">
        <v>2.4223006607171889</v>
      </c>
      <c r="M419" s="161">
        <v>1.3859862173800757</v>
      </c>
      <c r="N419" s="161">
        <v>1.0161530111046504</v>
      </c>
      <c r="O419" s="161">
        <v>1.6967818122776945</v>
      </c>
      <c r="P419" s="161">
        <v>2.4973741738103059</v>
      </c>
      <c r="Q419" s="165">
        <v>1.4289416011294058</v>
      </c>
      <c r="R419" s="177"/>
      <c r="S419" s="170"/>
      <c r="T419" s="54"/>
    </row>
    <row r="420" spans="2:20" x14ac:dyDescent="0.25">
      <c r="B420" s="144"/>
      <c r="C420" s="17" t="s">
        <v>88</v>
      </c>
      <c r="D420" s="55"/>
      <c r="E420" s="161"/>
      <c r="F420" s="161">
        <v>8.6166331604119595</v>
      </c>
      <c r="G420" s="161">
        <v>9.2675266168520274</v>
      </c>
      <c r="H420" s="161">
        <v>9.6014359820364028</v>
      </c>
      <c r="I420" s="161">
        <v>8.3334469616996003</v>
      </c>
      <c r="J420" s="161">
        <v>8.9212776545435215</v>
      </c>
      <c r="K420" s="161">
        <v>9.3016762223185392</v>
      </c>
      <c r="L420" s="161">
        <v>10.127880380368151</v>
      </c>
      <c r="M420" s="161">
        <v>8.1845893181897758</v>
      </c>
      <c r="N420" s="161">
        <v>9.0997032076343913</v>
      </c>
      <c r="O420" s="161">
        <v>9.4877097467649101</v>
      </c>
      <c r="P420" s="161">
        <v>10.330437987975515</v>
      </c>
      <c r="Q420" s="165">
        <v>8.3482811045535712</v>
      </c>
      <c r="R420" s="177"/>
      <c r="S420" s="170"/>
      <c r="T420" s="54"/>
    </row>
    <row r="421" spans="2:20" x14ac:dyDescent="0.25">
      <c r="B421" s="144"/>
      <c r="C421" s="17" t="s">
        <v>89</v>
      </c>
      <c r="D421" s="55"/>
      <c r="E421" s="161"/>
      <c r="F421" s="161">
        <v>18.282152120696065</v>
      </c>
      <c r="G421" s="161">
        <v>20.80336947287169</v>
      </c>
      <c r="H421" s="161">
        <v>21.349916866169497</v>
      </c>
      <c r="I421" s="161">
        <v>18.34504444014329</v>
      </c>
      <c r="J421" s="161">
        <v>18.03767796546504</v>
      </c>
      <c r="K421" s="161">
        <v>21.583083079614692</v>
      </c>
      <c r="L421" s="161">
        <v>22.31023731551311</v>
      </c>
      <c r="M421" s="161">
        <v>18.714282473884651</v>
      </c>
      <c r="N421" s="161">
        <v>18.435242723535158</v>
      </c>
      <c r="O421" s="161">
        <v>22.058791384163801</v>
      </c>
      <c r="P421" s="161">
        <v>22.801972677338</v>
      </c>
      <c r="Q421" s="165">
        <v>19.126760133061772</v>
      </c>
      <c r="R421" s="177"/>
      <c r="S421" s="170"/>
      <c r="T421" s="54"/>
    </row>
    <row r="422" spans="2:20" x14ac:dyDescent="0.25">
      <c r="B422" s="148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86"/>
      <c r="R422" s="179"/>
      <c r="S422" s="64"/>
      <c r="T422" s="54"/>
    </row>
    <row r="423" spans="2:20" ht="3.75" customHeight="1" x14ac:dyDescent="0.25">
      <c r="B423" s="22"/>
      <c r="C423" s="33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5"/>
    </row>
    <row r="424" spans="2:20" ht="12.75" customHeight="1" x14ac:dyDescent="0.25">
      <c r="B424" s="197" t="s">
        <v>90</v>
      </c>
      <c r="C424" s="197"/>
      <c r="D424" s="197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97"/>
    </row>
    <row r="425" spans="2:20" x14ac:dyDescent="0.25">
      <c r="B425" s="137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58"/>
      <c r="Q425" s="184"/>
      <c r="R425" s="137"/>
    </row>
    <row r="426" spans="2:20" ht="22.5" customHeight="1" x14ac:dyDescent="0.25">
      <c r="B426" s="198" t="s">
        <v>92</v>
      </c>
      <c r="C426" s="199"/>
      <c r="D426" s="199"/>
      <c r="E426" s="199"/>
      <c r="F426" s="199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200"/>
      <c r="S426" s="174"/>
      <c r="T426" s="174"/>
    </row>
    <row r="427" spans="2:20" x14ac:dyDescent="0.25">
      <c r="B427" s="218" t="s">
        <v>14</v>
      </c>
      <c r="C427" s="219"/>
      <c r="D427" s="219"/>
      <c r="E427" s="219"/>
      <c r="F427" s="219"/>
      <c r="G427" s="219"/>
      <c r="H427" s="219"/>
      <c r="I427" s="219"/>
      <c r="J427" s="219"/>
      <c r="K427" s="219"/>
      <c r="L427" s="219"/>
      <c r="M427" s="219"/>
      <c r="N427" s="219"/>
      <c r="O427" s="219"/>
      <c r="P427" s="219"/>
      <c r="Q427" s="219"/>
      <c r="R427" s="220"/>
      <c r="S427" s="169"/>
      <c r="T427" s="169"/>
    </row>
    <row r="428" spans="2:20" ht="13.8" x14ac:dyDescent="0.25">
      <c r="B428" s="152"/>
      <c r="C428" s="153"/>
      <c r="D428" s="153"/>
      <c r="E428" s="154"/>
      <c r="F428" s="154" t="s">
        <v>132</v>
      </c>
      <c r="G428" s="154" t="s">
        <v>133</v>
      </c>
      <c r="H428" s="154" t="s">
        <v>134</v>
      </c>
      <c r="I428" s="154" t="s">
        <v>135</v>
      </c>
      <c r="J428" s="154" t="s">
        <v>136</v>
      </c>
      <c r="K428" s="154" t="s">
        <v>137</v>
      </c>
      <c r="L428" s="154" t="s">
        <v>138</v>
      </c>
      <c r="M428" s="154" t="s">
        <v>139</v>
      </c>
      <c r="N428" s="154" t="s">
        <v>141</v>
      </c>
      <c r="O428" s="154" t="s">
        <v>142</v>
      </c>
      <c r="P428" s="154" t="s">
        <v>143</v>
      </c>
      <c r="Q428" s="154" t="s">
        <v>144</v>
      </c>
      <c r="R428" s="181"/>
      <c r="S428" s="180"/>
      <c r="T428" s="50"/>
    </row>
    <row r="429" spans="2:20" x14ac:dyDescent="0.25">
      <c r="B429" s="144" t="s">
        <v>76</v>
      </c>
      <c r="C429" s="13"/>
      <c r="D429" s="55"/>
      <c r="E429" s="161"/>
      <c r="F429" s="165">
        <v>67.058666781587078</v>
      </c>
      <c r="G429" s="165">
        <v>79.202878694410998</v>
      </c>
      <c r="H429" s="165">
        <v>86.704916869457549</v>
      </c>
      <c r="I429" s="165">
        <v>67.943123340357346</v>
      </c>
      <c r="J429" s="165">
        <v>68.508813805719981</v>
      </c>
      <c r="K429" s="165">
        <v>80.915644908740148</v>
      </c>
      <c r="L429" s="165">
        <v>88.579915034653084</v>
      </c>
      <c r="M429" s="165">
        <v>69.412396781823489</v>
      </c>
      <c r="N429" s="165">
        <v>69.96392811022497</v>
      </c>
      <c r="O429" s="165">
        <v>82.634277969573034</v>
      </c>
      <c r="P429" s="165">
        <v>90.461335749720263</v>
      </c>
      <c r="Q429" s="165">
        <v>70.886703018589415</v>
      </c>
      <c r="R429" s="177"/>
      <c r="S429" s="170"/>
      <c r="T429" s="54"/>
    </row>
    <row r="430" spans="2:20" x14ac:dyDescent="0.25">
      <c r="B430" s="144"/>
      <c r="C430" s="13" t="s">
        <v>77</v>
      </c>
      <c r="D430" s="55"/>
      <c r="E430" s="161"/>
      <c r="F430" s="165">
        <v>96.677688610342571</v>
      </c>
      <c r="G430" s="165">
        <v>109.15742813765726</v>
      </c>
      <c r="H430" s="165">
        <v>112.41742972390304</v>
      </c>
      <c r="I430" s="165">
        <v>94.865768927777339</v>
      </c>
      <c r="J430" s="165">
        <v>98.793205124280817</v>
      </c>
      <c r="K430" s="165">
        <v>111.5455100406479</v>
      </c>
      <c r="L430" s="165">
        <v>114.87484225679367</v>
      </c>
      <c r="M430" s="165">
        <v>96.94324181128367</v>
      </c>
      <c r="N430" s="165">
        <v>100.92565593014791</v>
      </c>
      <c r="O430" s="165">
        <v>113.95305882853067</v>
      </c>
      <c r="P430" s="165">
        <v>117.34958976534269</v>
      </c>
      <c r="Q430" s="165">
        <v>99.037470019337661</v>
      </c>
      <c r="R430" s="177"/>
      <c r="S430" s="170"/>
      <c r="T430" s="54"/>
    </row>
    <row r="431" spans="2:20" x14ac:dyDescent="0.25">
      <c r="B431" s="144"/>
      <c r="C431" s="17" t="s">
        <v>78</v>
      </c>
      <c r="D431" s="55"/>
      <c r="E431" s="161"/>
      <c r="F431" s="161">
        <v>5.1025013983321745</v>
      </c>
      <c r="G431" s="161">
        <v>6.542630469901046</v>
      </c>
      <c r="H431" s="161">
        <v>6.5943923836269871</v>
      </c>
      <c r="I431" s="161">
        <v>4.597229940854394</v>
      </c>
      <c r="J431" s="161">
        <v>5.1929499903812815</v>
      </c>
      <c r="K431" s="161">
        <v>6.658607256206988</v>
      </c>
      <c r="L431" s="161">
        <v>6.7112867183768765</v>
      </c>
      <c r="M431" s="161">
        <v>4.6787219274341911</v>
      </c>
      <c r="N431" s="161">
        <v>5.282638206859243</v>
      </c>
      <c r="O431" s="161">
        <v>6.7736090586781419</v>
      </c>
      <c r="P431" s="161">
        <v>6.8271983557233495</v>
      </c>
      <c r="Q431" s="165">
        <v>4.7595288340759181</v>
      </c>
      <c r="R431" s="177"/>
      <c r="S431" s="170"/>
      <c r="T431" s="54"/>
    </row>
    <row r="432" spans="2:20" x14ac:dyDescent="0.25">
      <c r="B432" s="144"/>
      <c r="C432" s="17" t="s">
        <v>79</v>
      </c>
      <c r="D432" s="55"/>
      <c r="E432" s="161"/>
      <c r="F432" s="161">
        <v>6.2333348751558848</v>
      </c>
      <c r="G432" s="161">
        <v>6.9294863216146378</v>
      </c>
      <c r="H432" s="161">
        <v>6.9929154556435975</v>
      </c>
      <c r="I432" s="161">
        <v>6.4044439790329966</v>
      </c>
      <c r="J432" s="161">
        <v>6.3198549150423773</v>
      </c>
      <c r="K432" s="161">
        <v>7.0256690945518949</v>
      </c>
      <c r="L432" s="161">
        <v>7.0899786387170121</v>
      </c>
      <c r="M432" s="161">
        <v>6.4933390503896247</v>
      </c>
      <c r="N432" s="161">
        <v>6.4034310644697428</v>
      </c>
      <c r="O432" s="161">
        <v>7.1185791973892094</v>
      </c>
      <c r="P432" s="161">
        <v>7.1837391952664778</v>
      </c>
      <c r="Q432" s="165">
        <v>6.5792094195758253</v>
      </c>
      <c r="R432" s="177"/>
      <c r="S432" s="170"/>
      <c r="T432" s="54"/>
    </row>
    <row r="433" spans="2:20" x14ac:dyDescent="0.25">
      <c r="B433" s="146"/>
      <c r="C433" s="17" t="s">
        <v>80</v>
      </c>
      <c r="D433" s="55"/>
      <c r="E433" s="161"/>
      <c r="F433" s="161">
        <v>8.7088099567897377</v>
      </c>
      <c r="G433" s="161">
        <v>8.4461350013597833</v>
      </c>
      <c r="H433" s="161">
        <v>6.791542673516803</v>
      </c>
      <c r="I433" s="161">
        <v>7.3236816185412081</v>
      </c>
      <c r="J433" s="161">
        <v>8.9544335840345433</v>
      </c>
      <c r="K433" s="161">
        <v>8.6843501335680457</v>
      </c>
      <c r="L433" s="161">
        <v>6.9830916169814055</v>
      </c>
      <c r="M433" s="161">
        <v>7.5302390302722726</v>
      </c>
      <c r="N433" s="161">
        <v>9.2048150267034874</v>
      </c>
      <c r="O433" s="161">
        <v>8.9271795760647645</v>
      </c>
      <c r="P433" s="161">
        <v>7.1783509303640649</v>
      </c>
      <c r="Q433" s="165">
        <v>7.7407975311922206</v>
      </c>
      <c r="R433" s="177"/>
      <c r="S433" s="170"/>
      <c r="T433" s="59"/>
    </row>
    <row r="434" spans="2:20" x14ac:dyDescent="0.25">
      <c r="B434" s="144"/>
      <c r="C434" s="17" t="s">
        <v>81</v>
      </c>
      <c r="D434" s="55"/>
      <c r="E434" s="161"/>
      <c r="F434" s="161">
        <v>5.6718719397440314</v>
      </c>
      <c r="G434" s="161">
        <v>6.109031645543066</v>
      </c>
      <c r="H434" s="161">
        <v>6.1352193185430393</v>
      </c>
      <c r="I434" s="161">
        <v>5.8544658956100823</v>
      </c>
      <c r="J434" s="161">
        <v>5.901881270977098</v>
      </c>
      <c r="K434" s="161">
        <v>6.3567689531199383</v>
      </c>
      <c r="L434" s="161">
        <v>6.3840186051662062</v>
      </c>
      <c r="M434" s="161">
        <v>6.0918798922026856</v>
      </c>
      <c r="N434" s="161">
        <v>6.1408255300310222</v>
      </c>
      <c r="O434" s="161">
        <v>6.6141298483567823</v>
      </c>
      <c r="P434" s="161">
        <v>6.6424827330196887</v>
      </c>
      <c r="Q434" s="165">
        <v>6.3385164577747473</v>
      </c>
      <c r="R434" s="177"/>
      <c r="S434" s="170"/>
      <c r="T434" s="54"/>
    </row>
    <row r="435" spans="2:20" x14ac:dyDescent="0.25">
      <c r="B435" s="144"/>
      <c r="C435" s="17" t="s">
        <v>82</v>
      </c>
      <c r="D435" s="55"/>
      <c r="E435" s="161"/>
      <c r="F435" s="161">
        <v>3.3169014366982696</v>
      </c>
      <c r="G435" s="161">
        <v>5.06174837923332</v>
      </c>
      <c r="H435" s="161">
        <v>7.1241343471327001</v>
      </c>
      <c r="I435" s="161">
        <v>3.7837232455778675</v>
      </c>
      <c r="J435" s="161">
        <v>3.4042088513882023</v>
      </c>
      <c r="K435" s="161">
        <v>5.1949836209900733</v>
      </c>
      <c r="L435" s="161">
        <v>7.3116556719662329</v>
      </c>
      <c r="M435" s="161">
        <v>3.8833183347833038</v>
      </c>
      <c r="N435" s="161">
        <v>3.4915486374948692</v>
      </c>
      <c r="O435" s="161">
        <v>5.3282682630589298</v>
      </c>
      <c r="P435" s="161">
        <v>7.4992465250405713</v>
      </c>
      <c r="Q435" s="165">
        <v>3.9829503513694076</v>
      </c>
      <c r="R435" s="177"/>
      <c r="S435" s="170"/>
      <c r="T435" s="54"/>
    </row>
    <row r="436" spans="2:20" x14ac:dyDescent="0.25">
      <c r="B436" s="144"/>
      <c r="C436" s="17" t="s">
        <v>83</v>
      </c>
      <c r="D436" s="55"/>
      <c r="E436" s="161"/>
      <c r="F436" s="161">
        <v>6.1899359780102872</v>
      </c>
      <c r="G436" s="161">
        <v>6.338006159715599</v>
      </c>
      <c r="H436" s="161">
        <v>6.3219036028354898</v>
      </c>
      <c r="I436" s="161">
        <v>6.1189862906367125</v>
      </c>
      <c r="J436" s="161">
        <v>6.2899019991447771</v>
      </c>
      <c r="K436" s="161">
        <v>6.4403634797207596</v>
      </c>
      <c r="L436" s="161">
        <v>6.4240008703058402</v>
      </c>
      <c r="M436" s="161">
        <v>6.2178064908818316</v>
      </c>
      <c r="N436" s="161">
        <v>6.3882460160802745</v>
      </c>
      <c r="O436" s="161">
        <v>6.5410599953749839</v>
      </c>
      <c r="P436" s="161">
        <v>6.5244415529220259</v>
      </c>
      <c r="Q436" s="165">
        <v>6.3150232785081046</v>
      </c>
      <c r="R436" s="177"/>
      <c r="S436" s="170"/>
      <c r="T436" s="54"/>
    </row>
    <row r="437" spans="2:20" x14ac:dyDescent="0.25">
      <c r="B437" s="144"/>
      <c r="C437" s="17" t="s">
        <v>84</v>
      </c>
      <c r="D437" s="55"/>
      <c r="E437" s="161"/>
      <c r="F437" s="161">
        <v>18.444949812963387</v>
      </c>
      <c r="G437" s="161">
        <v>20.798328673576332</v>
      </c>
      <c r="H437" s="161">
        <v>20.315223116543393</v>
      </c>
      <c r="I437" s="161">
        <v>17.008646449021125</v>
      </c>
      <c r="J437" s="161">
        <v>18.841809135502825</v>
      </c>
      <c r="K437" s="161">
        <v>21.245823012733982</v>
      </c>
      <c r="L437" s="161">
        <v>20.752323014619702</v>
      </c>
      <c r="M437" s="161">
        <v>17.374602441068731</v>
      </c>
      <c r="N437" s="161">
        <v>19.256996914841235</v>
      </c>
      <c r="O437" s="161">
        <v>21.713984324285157</v>
      </c>
      <c r="P437" s="161">
        <v>21.20960983068867</v>
      </c>
      <c r="Q437" s="165">
        <v>17.757459657831561</v>
      </c>
      <c r="R437" s="177"/>
      <c r="S437" s="170"/>
      <c r="T437" s="54"/>
    </row>
    <row r="438" spans="2:20" x14ac:dyDescent="0.25">
      <c r="B438" s="144"/>
      <c r="C438" s="17" t="s">
        <v>85</v>
      </c>
      <c r="D438" s="55"/>
      <c r="E438" s="161"/>
      <c r="F438" s="161">
        <v>0.93052091889507915</v>
      </c>
      <c r="G438" s="161">
        <v>1.3999017529637119</v>
      </c>
      <c r="H438" s="161">
        <v>1.8681110208797094</v>
      </c>
      <c r="I438" s="161">
        <v>1.0891627145274796</v>
      </c>
      <c r="J438" s="161">
        <v>0.94650754177059471</v>
      </c>
      <c r="K438" s="161">
        <v>1.4239524765239928</v>
      </c>
      <c r="L438" s="161">
        <v>1.9002057172739188</v>
      </c>
      <c r="M438" s="161">
        <v>1.1078748500782838</v>
      </c>
      <c r="N438" s="161">
        <v>0.96228478668857309</v>
      </c>
      <c r="O438" s="161">
        <v>1.4476882060160732</v>
      </c>
      <c r="P438" s="161">
        <v>1.9318800671051848</v>
      </c>
      <c r="Q438" s="165">
        <v>1.1263419114346633</v>
      </c>
      <c r="R438" s="177"/>
      <c r="S438" s="170"/>
      <c r="T438" s="54"/>
    </row>
    <row r="439" spans="2:20" x14ac:dyDescent="0.25">
      <c r="B439" s="144"/>
      <c r="C439" s="17" t="s">
        <v>86</v>
      </c>
      <c r="D439" s="55"/>
      <c r="E439" s="161"/>
      <c r="F439" s="161">
        <v>12.892487585934152</v>
      </c>
      <c r="G439" s="161">
        <v>13.546454608040642</v>
      </c>
      <c r="H439" s="161">
        <v>13.84502039669856</v>
      </c>
      <c r="I439" s="161">
        <v>13.136180828945461</v>
      </c>
      <c r="J439" s="161">
        <v>13.139901848377315</v>
      </c>
      <c r="K439" s="161">
        <v>13.806418874302555</v>
      </c>
      <c r="L439" s="161">
        <v>14.110714312409362</v>
      </c>
      <c r="M439" s="161">
        <v>13.388271705081689</v>
      </c>
      <c r="N439" s="161">
        <v>13.391268929205125</v>
      </c>
      <c r="O439" s="161">
        <v>14.070536464309361</v>
      </c>
      <c r="P439" s="161">
        <v>14.380653091711853</v>
      </c>
      <c r="Q439" s="165">
        <v>13.644390115604789</v>
      </c>
      <c r="R439" s="177"/>
      <c r="S439" s="170"/>
      <c r="T439" s="54"/>
    </row>
    <row r="440" spans="2:20" x14ac:dyDescent="0.25">
      <c r="B440" s="144"/>
      <c r="C440" s="17" t="s">
        <v>87</v>
      </c>
      <c r="D440" s="55"/>
      <c r="E440" s="161"/>
      <c r="F440" s="161">
        <v>1.0438177577607395</v>
      </c>
      <c r="G440" s="161">
        <v>1.7429766652716281</v>
      </c>
      <c r="H440" s="161">
        <v>2.5653651388213876</v>
      </c>
      <c r="I440" s="161">
        <v>1.4678445094016719</v>
      </c>
      <c r="J440" s="161">
        <v>1.0728229332776662</v>
      </c>
      <c r="K440" s="161">
        <v>1.7914097789279482</v>
      </c>
      <c r="L440" s="161">
        <v>2.636650442758107</v>
      </c>
      <c r="M440" s="161">
        <v>1.5086323646668354</v>
      </c>
      <c r="N440" s="161">
        <v>1.102629778116702</v>
      </c>
      <c r="O440" s="161">
        <v>1.8411815275244305</v>
      </c>
      <c r="P440" s="161">
        <v>2.7099059896002675</v>
      </c>
      <c r="Q440" s="165">
        <v>1.550547548820653</v>
      </c>
      <c r="R440" s="177"/>
      <c r="S440" s="170"/>
      <c r="T440" s="54"/>
    </row>
    <row r="441" spans="2:20" x14ac:dyDescent="0.25">
      <c r="B441" s="144"/>
      <c r="C441" s="17" t="s">
        <v>88</v>
      </c>
      <c r="D441" s="55"/>
      <c r="E441" s="161"/>
      <c r="F441" s="161">
        <v>9.2998966782023498</v>
      </c>
      <c r="G441" s="161">
        <v>9.6964393611937396</v>
      </c>
      <c r="H441" s="161">
        <v>10.557707623710977</v>
      </c>
      <c r="I441" s="161">
        <v>8.5319432888537499</v>
      </c>
      <c r="J441" s="161">
        <v>9.4765947150881935</v>
      </c>
      <c r="K441" s="161">
        <v>9.8806717090564202</v>
      </c>
      <c r="L441" s="161">
        <v>10.758304068561484</v>
      </c>
      <c r="M441" s="161">
        <v>8.6940502113419704</v>
      </c>
      <c r="N441" s="161">
        <v>9.6376968252446922</v>
      </c>
      <c r="O441" s="161">
        <v>10.048643128110379</v>
      </c>
      <c r="P441" s="161">
        <v>10.941195237727028</v>
      </c>
      <c r="Q441" s="165">
        <v>8.8418490649347845</v>
      </c>
      <c r="R441" s="177"/>
      <c r="S441" s="170"/>
      <c r="T441" s="54"/>
    </row>
    <row r="442" spans="2:20" x14ac:dyDescent="0.25">
      <c r="B442" s="144"/>
      <c r="C442" s="17" t="s">
        <v>89</v>
      </c>
      <c r="D442" s="55"/>
      <c r="E442" s="161"/>
      <c r="F442" s="161">
        <v>18.842660271856488</v>
      </c>
      <c r="G442" s="161">
        <v>22.546289099243754</v>
      </c>
      <c r="H442" s="161">
        <v>23.305894645950389</v>
      </c>
      <c r="I442" s="161">
        <v>19.549460166774587</v>
      </c>
      <c r="J442" s="161">
        <v>19.25233833929595</v>
      </c>
      <c r="K442" s="161">
        <v>23.036491650945308</v>
      </c>
      <c r="L442" s="161">
        <v>23.812612579657522</v>
      </c>
      <c r="M442" s="161">
        <v>19.974505513082253</v>
      </c>
      <c r="N442" s="161">
        <v>19.663274214412933</v>
      </c>
      <c r="O442" s="161">
        <v>23.528199239362465</v>
      </c>
      <c r="P442" s="161">
        <v>24.320886256173491</v>
      </c>
      <c r="Q442" s="165">
        <v>20.400855848214981</v>
      </c>
      <c r="R442" s="177"/>
      <c r="S442" s="170"/>
      <c r="T442" s="54"/>
    </row>
    <row r="443" spans="2:20" x14ac:dyDescent="0.25">
      <c r="B443" s="148"/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86"/>
      <c r="R443" s="179"/>
      <c r="S443" s="64"/>
      <c r="T443" s="54"/>
    </row>
    <row r="444" spans="2:20" ht="3.75" customHeight="1" x14ac:dyDescent="0.25">
      <c r="B444" s="22"/>
      <c r="C444" s="33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5"/>
    </row>
    <row r="445" spans="2:20" ht="12.75" customHeight="1" x14ac:dyDescent="0.25">
      <c r="B445" s="197" t="s">
        <v>90</v>
      </c>
      <c r="C445" s="197"/>
      <c r="D445" s="197"/>
      <c r="E445" s="197"/>
      <c r="F445" s="197"/>
      <c r="G445" s="197"/>
      <c r="H445" s="197"/>
      <c r="I445" s="197"/>
      <c r="J445" s="197"/>
      <c r="K445" s="197"/>
      <c r="L445" s="197"/>
      <c r="M445" s="197"/>
      <c r="N445" s="197"/>
      <c r="O445" s="197"/>
      <c r="P445" s="197"/>
      <c r="Q445" s="197"/>
      <c r="R445" s="197"/>
    </row>
    <row r="446" spans="2:20" x14ac:dyDescent="0.25"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58"/>
      <c r="Q446" s="184"/>
      <c r="R446" s="137"/>
    </row>
    <row r="447" spans="2:20" ht="22.5" customHeight="1" x14ac:dyDescent="0.25">
      <c r="B447" s="198" t="s">
        <v>129</v>
      </c>
      <c r="C447" s="199"/>
      <c r="D447" s="199"/>
      <c r="E447" s="199"/>
      <c r="F447" s="199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200"/>
    </row>
    <row r="448" spans="2:20" x14ac:dyDescent="0.25">
      <c r="B448" s="189" t="s">
        <v>65</v>
      </c>
      <c r="C448" s="190"/>
      <c r="D448" s="190"/>
      <c r="E448" s="190"/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Q448" s="190"/>
      <c r="R448" s="191"/>
    </row>
    <row r="449" spans="2:18" ht="13.8" x14ac:dyDescent="0.25">
      <c r="B449" s="116"/>
      <c r="C449" s="117"/>
      <c r="D449" s="117"/>
      <c r="E449" s="117"/>
      <c r="F449" s="117">
        <v>2012</v>
      </c>
      <c r="G449" s="117">
        <v>2013</v>
      </c>
      <c r="H449" s="117">
        <v>2014</v>
      </c>
      <c r="I449" s="117">
        <v>2015</v>
      </c>
      <c r="J449" s="117">
        <v>2016</v>
      </c>
      <c r="K449" s="117">
        <v>2017</v>
      </c>
      <c r="L449" s="117">
        <v>2018</v>
      </c>
      <c r="M449" s="117">
        <v>2019</v>
      </c>
      <c r="N449" s="117">
        <v>2020</v>
      </c>
      <c r="O449" s="117">
        <v>2021</v>
      </c>
      <c r="P449" s="117">
        <v>2022</v>
      </c>
      <c r="Q449" s="117">
        <v>2023</v>
      </c>
      <c r="R449" s="118"/>
    </row>
    <row r="450" spans="2:18" x14ac:dyDescent="0.25">
      <c r="B450" s="36" t="s">
        <v>76</v>
      </c>
      <c r="C450" s="37"/>
      <c r="D450" s="111"/>
      <c r="E450" s="111"/>
      <c r="F450" s="111">
        <v>108.9155839183813</v>
      </c>
      <c r="G450" s="111">
        <v>111.69228831315145</v>
      </c>
      <c r="H450" s="111">
        <v>117.38515854240846</v>
      </c>
      <c r="I450" s="111">
        <v>121.94482588487375</v>
      </c>
      <c r="J450" s="111">
        <v>126.40220434740917</v>
      </c>
      <c r="K450" s="111">
        <v>133.32070561647765</v>
      </c>
      <c r="L450" s="111">
        <v>140.55615924837858</v>
      </c>
      <c r="M450" s="111">
        <v>146.34726647969171</v>
      </c>
      <c r="N450" s="111">
        <v>152.61182567031506</v>
      </c>
      <c r="O450" s="111">
        <v>158.74878807506661</v>
      </c>
      <c r="P450" s="111">
        <v>165.10118310813729</v>
      </c>
      <c r="Q450" s="111">
        <v>171.64110010491146</v>
      </c>
      <c r="R450" s="39"/>
    </row>
    <row r="451" spans="2:18" x14ac:dyDescent="0.25">
      <c r="B451" s="6"/>
      <c r="C451" s="13" t="s">
        <v>77</v>
      </c>
      <c r="D451" s="140"/>
      <c r="E451" s="165"/>
      <c r="F451" s="165">
        <v>108.916</v>
      </c>
      <c r="G451" s="165">
        <v>111.69199999999999</v>
      </c>
      <c r="H451" s="165">
        <v>117.38500000000001</v>
      </c>
      <c r="I451" s="165">
        <v>121.944</v>
      </c>
      <c r="J451" s="165">
        <v>126.404</v>
      </c>
      <c r="K451" s="165">
        <v>133.32</v>
      </c>
      <c r="L451" s="165">
        <v>140.55699999999999</v>
      </c>
      <c r="M451" s="165">
        <v>146.376562723295</v>
      </c>
      <c r="N451" s="165">
        <v>152.649187815951</v>
      </c>
      <c r="O451" s="165">
        <v>158.82871800131198</v>
      </c>
      <c r="P451" s="165">
        <v>165.21555902915202</v>
      </c>
      <c r="Q451" s="165">
        <v>171.64511548340502</v>
      </c>
      <c r="R451" s="9"/>
    </row>
    <row r="452" spans="2:18" x14ac:dyDescent="0.25">
      <c r="B452" s="6"/>
      <c r="C452" s="17" t="s">
        <v>78</v>
      </c>
      <c r="D452" s="140"/>
      <c r="E452" s="165"/>
      <c r="F452" s="165">
        <v>7.3140000000000001</v>
      </c>
      <c r="G452" s="165">
        <v>7.4660000000000002</v>
      </c>
      <c r="H452" s="165">
        <v>7.7720000000000002</v>
      </c>
      <c r="I452" s="165">
        <v>8.0030000000000001</v>
      </c>
      <c r="J452" s="165">
        <v>8.0830000000000002</v>
      </c>
      <c r="K452" s="165">
        <v>8.3689999999999998</v>
      </c>
      <c r="L452" s="165">
        <v>8.7829999999999995</v>
      </c>
      <c r="M452" s="165">
        <v>9.2189234741482711</v>
      </c>
      <c r="N452" s="165">
        <v>9.5340518859333692</v>
      </c>
      <c r="O452" s="165">
        <v>9.8872069684641186</v>
      </c>
      <c r="P452" s="165">
        <v>10.243595275219301</v>
      </c>
      <c r="Q452" s="165">
        <v>10.608083193269501</v>
      </c>
      <c r="R452" s="9"/>
    </row>
    <row r="453" spans="2:18" x14ac:dyDescent="0.25">
      <c r="B453" s="6"/>
      <c r="C453" s="17" t="s">
        <v>79</v>
      </c>
      <c r="D453" s="140"/>
      <c r="E453" s="165"/>
      <c r="F453" s="165">
        <v>6.8170000000000002</v>
      </c>
      <c r="G453" s="165">
        <v>6.7240000000000002</v>
      </c>
      <c r="H453" s="165">
        <v>6.9160000000000004</v>
      </c>
      <c r="I453" s="165">
        <v>6.8559999999999999</v>
      </c>
      <c r="J453" s="165">
        <v>6.8090000000000002</v>
      </c>
      <c r="K453" s="165">
        <v>7.39</v>
      </c>
      <c r="L453" s="165">
        <v>7.9089999999999998</v>
      </c>
      <c r="M453" s="165">
        <v>8.2853198787805997</v>
      </c>
      <c r="N453" s="165">
        <v>8.5344345968977304</v>
      </c>
      <c r="O453" s="165">
        <v>8.8221724167138191</v>
      </c>
      <c r="P453" s="165">
        <v>9.1056293526127696</v>
      </c>
      <c r="Q453" s="165">
        <v>9.3921144572850306</v>
      </c>
      <c r="R453" s="9"/>
    </row>
    <row r="454" spans="2:18" x14ac:dyDescent="0.25">
      <c r="B454" s="40"/>
      <c r="C454" s="17" t="s">
        <v>80</v>
      </c>
      <c r="D454" s="140"/>
      <c r="E454" s="165"/>
      <c r="F454" s="165">
        <v>6.181</v>
      </c>
      <c r="G454" s="165">
        <v>6.194</v>
      </c>
      <c r="H454" s="165">
        <v>6.3520000000000003</v>
      </c>
      <c r="I454" s="165">
        <v>6.54</v>
      </c>
      <c r="J454" s="165">
        <v>6.7830000000000004</v>
      </c>
      <c r="K454" s="165">
        <v>7.1369999999999996</v>
      </c>
      <c r="L454" s="165">
        <v>7.6180000000000003</v>
      </c>
      <c r="M454" s="165">
        <v>7.89716985892849</v>
      </c>
      <c r="N454" s="165">
        <v>8.2918875408065507</v>
      </c>
      <c r="O454" s="165">
        <v>8.67953291031567</v>
      </c>
      <c r="P454" s="165">
        <v>9.0849687610790895</v>
      </c>
      <c r="Q454" s="165">
        <v>9.5071021964294697</v>
      </c>
      <c r="R454" s="41"/>
    </row>
    <row r="455" spans="2:18" x14ac:dyDescent="0.25">
      <c r="B455" s="6"/>
      <c r="C455" s="17" t="s">
        <v>81</v>
      </c>
      <c r="D455" s="140"/>
      <c r="E455" s="165"/>
      <c r="F455" s="165">
        <v>4.2389999999999999</v>
      </c>
      <c r="G455" s="165">
        <v>4.266</v>
      </c>
      <c r="H455" s="165">
        <v>4.4349999999999996</v>
      </c>
      <c r="I455" s="165">
        <v>4.5780000000000003</v>
      </c>
      <c r="J455" s="165">
        <v>4.6970000000000001</v>
      </c>
      <c r="K455" s="165">
        <v>4.968</v>
      </c>
      <c r="L455" s="165">
        <v>5.2489999999999997</v>
      </c>
      <c r="M455" s="165">
        <v>5.5534084693818908</v>
      </c>
      <c r="N455" s="165">
        <v>5.9366883449625503</v>
      </c>
      <c r="O455" s="165">
        <v>6.2832032505066602</v>
      </c>
      <c r="P455" s="165">
        <v>6.65568774110187</v>
      </c>
      <c r="Q455" s="165">
        <v>7.0498034100901208</v>
      </c>
      <c r="R455" s="9"/>
    </row>
    <row r="456" spans="2:18" x14ac:dyDescent="0.25">
      <c r="B456" s="6"/>
      <c r="C456" s="17" t="s">
        <v>82</v>
      </c>
      <c r="D456" s="140"/>
      <c r="E456" s="165"/>
      <c r="F456" s="165">
        <v>2.573</v>
      </c>
      <c r="G456" s="165">
        <v>2.6259999999999999</v>
      </c>
      <c r="H456" s="165">
        <v>2.6960000000000002</v>
      </c>
      <c r="I456" s="165">
        <v>2.8639999999999999</v>
      </c>
      <c r="J456" s="165">
        <v>3.0710000000000002</v>
      </c>
      <c r="K456" s="165">
        <v>3.2970000000000002</v>
      </c>
      <c r="L456" s="165">
        <v>3.4</v>
      </c>
      <c r="M456" s="165">
        <v>3.5888341789010902</v>
      </c>
      <c r="N456" s="165">
        <v>3.7269568177710899</v>
      </c>
      <c r="O456" s="165">
        <v>3.8999352998814603</v>
      </c>
      <c r="P456" s="165">
        <v>4.0746359282745699</v>
      </c>
      <c r="Q456" s="165">
        <v>4.2544016443569701</v>
      </c>
      <c r="R456" s="9"/>
    </row>
    <row r="457" spans="2:18" x14ac:dyDescent="0.25">
      <c r="B457" s="6"/>
      <c r="C457" s="17" t="s">
        <v>83</v>
      </c>
      <c r="D457" s="140"/>
      <c r="E457" s="165"/>
      <c r="F457" s="165">
        <v>5.5449999999999999</v>
      </c>
      <c r="G457" s="165">
        <v>5.5309999999999997</v>
      </c>
      <c r="H457" s="165">
        <v>5.6639999999999997</v>
      </c>
      <c r="I457" s="165">
        <v>5.8159999999999998</v>
      </c>
      <c r="J457" s="165">
        <v>5.9710000000000001</v>
      </c>
      <c r="K457" s="165">
        <v>6.3849999999999998</v>
      </c>
      <c r="L457" s="165">
        <v>6.84</v>
      </c>
      <c r="M457" s="165">
        <v>7.0324931162686095</v>
      </c>
      <c r="N457" s="165">
        <v>7.28665508750694</v>
      </c>
      <c r="O457" s="165">
        <v>7.5449546329801596</v>
      </c>
      <c r="P457" s="165">
        <v>7.8048063590954602</v>
      </c>
      <c r="Q457" s="165">
        <v>8.0695192950552599</v>
      </c>
      <c r="R457" s="9"/>
    </row>
    <row r="458" spans="2:18" x14ac:dyDescent="0.25">
      <c r="B458" s="6"/>
      <c r="C458" s="17" t="s">
        <v>84</v>
      </c>
      <c r="D458" s="140"/>
      <c r="E458" s="165"/>
      <c r="F458" s="165">
        <v>24.652999999999999</v>
      </c>
      <c r="G458" s="165">
        <v>25.065000000000001</v>
      </c>
      <c r="H458" s="165">
        <v>25.768999999999998</v>
      </c>
      <c r="I458" s="165">
        <v>26.827999999999999</v>
      </c>
      <c r="J458" s="165">
        <v>28.039000000000001</v>
      </c>
      <c r="K458" s="165">
        <v>29.853999999999999</v>
      </c>
      <c r="L458" s="165">
        <v>31.891999999999999</v>
      </c>
      <c r="M458" s="165">
        <v>33.32714</v>
      </c>
      <c r="N458" s="165">
        <v>34.893515579999999</v>
      </c>
      <c r="O458" s="165">
        <v>36.393936749940003</v>
      </c>
      <c r="P458" s="165">
        <v>37.958876030187398</v>
      </c>
      <c r="Q458" s="165">
        <v>39.629066575515601</v>
      </c>
      <c r="R458" s="9"/>
    </row>
    <row r="459" spans="2:18" x14ac:dyDescent="0.25">
      <c r="B459" s="6"/>
      <c r="C459" s="17" t="s">
        <v>85</v>
      </c>
      <c r="D459" s="140"/>
      <c r="E459" s="165"/>
      <c r="F459" s="165">
        <v>1.012</v>
      </c>
      <c r="G459" s="165">
        <v>1.0229999999999999</v>
      </c>
      <c r="H459" s="165">
        <v>1.07</v>
      </c>
      <c r="I459" s="165">
        <v>1.1000000000000001</v>
      </c>
      <c r="J459" s="165">
        <v>1.1499999999999999</v>
      </c>
      <c r="K459" s="165">
        <v>1.2110000000000001</v>
      </c>
      <c r="L459" s="165">
        <v>1.238</v>
      </c>
      <c r="M459" s="165">
        <v>1.28510646842447</v>
      </c>
      <c r="N459" s="165">
        <v>1.33002157745438</v>
      </c>
      <c r="O459" s="165">
        <v>1.3526319442711099</v>
      </c>
      <c r="P459" s="165">
        <v>1.4006362286802501</v>
      </c>
      <c r="Q459" s="165">
        <v>1.4496150012697999</v>
      </c>
      <c r="R459" s="9"/>
    </row>
    <row r="460" spans="2:18" x14ac:dyDescent="0.25">
      <c r="B460" s="6"/>
      <c r="C460" s="17" t="s">
        <v>86</v>
      </c>
      <c r="D460" s="140"/>
      <c r="E460" s="165"/>
      <c r="F460" s="165">
        <v>10.37</v>
      </c>
      <c r="G460" s="165">
        <v>11.026</v>
      </c>
      <c r="H460" s="165">
        <v>11.882999999999999</v>
      </c>
      <c r="I460" s="165">
        <v>12.696</v>
      </c>
      <c r="J460" s="165">
        <v>13.477</v>
      </c>
      <c r="K460" s="165">
        <v>13.815</v>
      </c>
      <c r="L460" s="165">
        <v>14.169</v>
      </c>
      <c r="M460" s="165">
        <v>14.682587482426001</v>
      </c>
      <c r="N460" s="165">
        <v>15.396252524352299</v>
      </c>
      <c r="O460" s="165">
        <v>15.9705499834816</v>
      </c>
      <c r="P460" s="165">
        <v>16.5700206488529</v>
      </c>
      <c r="Q460" s="165">
        <v>17.190972210134802</v>
      </c>
      <c r="R460" s="9"/>
    </row>
    <row r="461" spans="2:18" x14ac:dyDescent="0.25">
      <c r="B461" s="6"/>
      <c r="C461" s="17" t="s">
        <v>87</v>
      </c>
      <c r="D461" s="140"/>
      <c r="E461" s="165"/>
      <c r="F461" s="165">
        <v>0.97699999999999998</v>
      </c>
      <c r="G461" s="165">
        <v>0.95799999999999996</v>
      </c>
      <c r="H461" s="165">
        <v>0.97899999999999998</v>
      </c>
      <c r="I461" s="165">
        <v>0.97399999999999998</v>
      </c>
      <c r="J461" s="165">
        <v>0.99399999999999999</v>
      </c>
      <c r="K461" s="165">
        <v>1.046</v>
      </c>
      <c r="L461" s="165">
        <v>1.159</v>
      </c>
      <c r="M461" s="165">
        <v>1.1817415219609799</v>
      </c>
      <c r="N461" s="165">
        <v>1.2402974244337899</v>
      </c>
      <c r="O461" s="165">
        <v>1.29699765950965</v>
      </c>
      <c r="P461" s="165">
        <v>1.34498657291151</v>
      </c>
      <c r="Q461" s="165">
        <v>1.39878603582797</v>
      </c>
      <c r="R461" s="9"/>
    </row>
    <row r="462" spans="2:18" x14ac:dyDescent="0.25">
      <c r="B462" s="6"/>
      <c r="C462" s="17" t="s">
        <v>88</v>
      </c>
      <c r="D462" s="140"/>
      <c r="E462" s="165"/>
      <c r="F462" s="165">
        <v>11.441000000000001</v>
      </c>
      <c r="G462" s="165">
        <v>11.602</v>
      </c>
      <c r="H462" s="165">
        <v>12.02</v>
      </c>
      <c r="I462" s="165">
        <v>12.321</v>
      </c>
      <c r="J462" s="165">
        <v>12.996</v>
      </c>
      <c r="K462" s="165">
        <v>13.694000000000001</v>
      </c>
      <c r="L462" s="165">
        <v>14.476000000000001</v>
      </c>
      <c r="M462" s="165">
        <v>14.986878274075099</v>
      </c>
      <c r="N462" s="165">
        <v>15.6466619558331</v>
      </c>
      <c r="O462" s="165">
        <v>16.2733928905281</v>
      </c>
      <c r="P462" s="165">
        <v>16.850544704628501</v>
      </c>
      <c r="Q462" s="165">
        <v>17.430239037733802</v>
      </c>
      <c r="R462" s="9"/>
    </row>
    <row r="463" spans="2:18" x14ac:dyDescent="0.25">
      <c r="B463" s="6"/>
      <c r="C463" s="17" t="s">
        <v>89</v>
      </c>
      <c r="D463" s="140"/>
      <c r="E463" s="165"/>
      <c r="F463" s="165">
        <v>27.794</v>
      </c>
      <c r="G463" s="165">
        <v>29.210999999999999</v>
      </c>
      <c r="H463" s="165">
        <v>31.829000000000001</v>
      </c>
      <c r="I463" s="165">
        <v>33.368000000000002</v>
      </c>
      <c r="J463" s="165">
        <v>34.334000000000003</v>
      </c>
      <c r="K463" s="165">
        <v>36.154000000000003</v>
      </c>
      <c r="L463" s="165">
        <v>37.823999999999998</v>
      </c>
      <c r="M463" s="165">
        <v>39.336959999999998</v>
      </c>
      <c r="N463" s="165">
        <v>40.831764479999997</v>
      </c>
      <c r="O463" s="165">
        <v>42.424203294720002</v>
      </c>
      <c r="P463" s="165">
        <v>44.121171426508802</v>
      </c>
      <c r="Q463" s="165">
        <v>45.665412426436596</v>
      </c>
      <c r="R463" s="9"/>
    </row>
    <row r="464" spans="2:18" x14ac:dyDescent="0.25">
      <c r="B464" s="10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64"/>
      <c r="Q464" s="164"/>
      <c r="R464" s="12"/>
    </row>
    <row r="465" spans="2:18" ht="3.75" customHeight="1" x14ac:dyDescent="0.25">
      <c r="B465" s="22"/>
      <c r="C465" s="33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5"/>
    </row>
    <row r="466" spans="2:18" ht="12.75" customHeight="1" x14ac:dyDescent="0.25">
      <c r="B466" s="197" t="s">
        <v>67</v>
      </c>
      <c r="C466" s="197"/>
      <c r="D466" s="197"/>
      <c r="E466" s="197"/>
      <c r="F466" s="197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</row>
    <row r="468" spans="2:18" ht="22.5" customHeight="1" x14ac:dyDescent="0.25">
      <c r="B468" s="198" t="s">
        <v>129</v>
      </c>
      <c r="C468" s="199"/>
      <c r="D468" s="199"/>
      <c r="E468" s="199"/>
      <c r="F468" s="199"/>
      <c r="G468" s="199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200"/>
    </row>
    <row r="469" spans="2:18" x14ac:dyDescent="0.25">
      <c r="B469" s="189" t="s">
        <v>91</v>
      </c>
      <c r="C469" s="190"/>
      <c r="D469" s="190"/>
      <c r="E469" s="190"/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Q469" s="190"/>
      <c r="R469" s="191"/>
    </row>
    <row r="470" spans="2:18" ht="13.8" x14ac:dyDescent="0.25">
      <c r="B470" s="116"/>
      <c r="C470" s="117"/>
      <c r="D470" s="117"/>
      <c r="E470" s="117"/>
      <c r="F470" s="117"/>
      <c r="G470" s="117">
        <v>2013</v>
      </c>
      <c r="H470" s="117">
        <v>2014</v>
      </c>
      <c r="I470" s="117">
        <v>2015</v>
      </c>
      <c r="J470" s="117">
        <v>2016</v>
      </c>
      <c r="K470" s="117">
        <v>2017</v>
      </c>
      <c r="L470" s="117">
        <v>2018</v>
      </c>
      <c r="M470" s="117">
        <v>2019</v>
      </c>
      <c r="N470" s="117">
        <v>2020</v>
      </c>
      <c r="O470" s="117">
        <v>2021</v>
      </c>
      <c r="P470" s="117">
        <v>2022</v>
      </c>
      <c r="Q470" s="117">
        <v>2023</v>
      </c>
      <c r="R470" s="118"/>
    </row>
    <row r="471" spans="2:18" x14ac:dyDescent="0.25">
      <c r="B471" s="36" t="s">
        <v>76</v>
      </c>
      <c r="C471" s="37"/>
      <c r="D471" s="111"/>
      <c r="E471" s="48"/>
      <c r="F471" s="48"/>
      <c r="G471" s="48">
        <f>G450/F450-1</f>
        <v>2.549409638983291E-2</v>
      </c>
      <c r="H471" s="48">
        <f>H450/G450-1</f>
        <v>5.0969232659070718E-2</v>
      </c>
      <c r="I471" s="48">
        <f>I450/H450-1</f>
        <v>3.8843644282492429E-2</v>
      </c>
      <c r="J471" s="48">
        <f t="shared" ref="J471:Q471" si="30">J450/I450-1</f>
        <v>3.6552419753697052E-2</v>
      </c>
      <c r="K471" s="48">
        <f t="shared" si="30"/>
        <v>5.473402386285442E-2</v>
      </c>
      <c r="L471" s="48">
        <f t="shared" si="30"/>
        <v>5.4271042134408365E-2</v>
      </c>
      <c r="M471" s="48">
        <f t="shared" si="30"/>
        <v>4.1201376462482786E-2</v>
      </c>
      <c r="N471" s="48">
        <f t="shared" si="30"/>
        <v>4.2806123690001918E-2</v>
      </c>
      <c r="O471" s="48">
        <f t="shared" si="30"/>
        <v>4.0212888993341522E-2</v>
      </c>
      <c r="P471" s="48">
        <f t="shared" si="30"/>
        <v>4.0015392306912423E-2</v>
      </c>
      <c r="Q471" s="48">
        <f t="shared" si="30"/>
        <v>3.9611569545753511E-2</v>
      </c>
      <c r="R471" s="39"/>
    </row>
    <row r="472" spans="2:18" x14ac:dyDescent="0.25">
      <c r="B472" s="6"/>
      <c r="C472" s="13" t="s">
        <v>77</v>
      </c>
      <c r="D472" s="55"/>
      <c r="E472" s="49"/>
      <c r="F472" s="49"/>
      <c r="G472" s="49">
        <f t="shared" ref="G472:H484" si="31">G451/F451-1</f>
        <v>2.5487531675786768E-2</v>
      </c>
      <c r="H472" s="49">
        <f t="shared" si="31"/>
        <v>5.0970526089603618E-2</v>
      </c>
      <c r="I472" s="49">
        <f t="shared" ref="I472:K472" si="32">I451/H451-1</f>
        <v>3.8838011670997208E-2</v>
      </c>
      <c r="J472" s="49">
        <f t="shared" si="32"/>
        <v>3.6574165190579322E-2</v>
      </c>
      <c r="K472" s="49">
        <f t="shared" si="32"/>
        <v>5.4713458434859641E-2</v>
      </c>
      <c r="L472" s="49">
        <f t="shared" ref="L472:Q472" si="33">L451/K451-1</f>
        <v>5.4282928292829213E-2</v>
      </c>
      <c r="M472" s="49">
        <f t="shared" si="33"/>
        <v>4.14035780736286E-2</v>
      </c>
      <c r="N472" s="49">
        <f t="shared" si="33"/>
        <v>4.2852660125060726E-2</v>
      </c>
      <c r="O472" s="49">
        <f t="shared" si="33"/>
        <v>4.0481906741696161E-2</v>
      </c>
      <c r="P472" s="49">
        <f t="shared" si="33"/>
        <v>4.021212982268918E-2</v>
      </c>
      <c r="Q472" s="49">
        <f t="shared" si="33"/>
        <v>3.8916168017314456E-2</v>
      </c>
      <c r="R472" s="9"/>
    </row>
    <row r="473" spans="2:18" x14ac:dyDescent="0.25">
      <c r="B473" s="6"/>
      <c r="C473" s="17" t="s">
        <v>78</v>
      </c>
      <c r="D473" s="55"/>
      <c r="E473" s="49"/>
      <c r="F473" s="49"/>
      <c r="G473" s="49">
        <f t="shared" si="31"/>
        <v>2.0782061799289098E-2</v>
      </c>
      <c r="H473" s="49">
        <f t="shared" si="31"/>
        <v>4.0985802303777019E-2</v>
      </c>
      <c r="I473" s="49">
        <f t="shared" ref="I473:K473" si="34">I452/H452-1</f>
        <v>2.9722079258877931E-2</v>
      </c>
      <c r="J473" s="49">
        <f t="shared" si="34"/>
        <v>9.9962514057228002E-3</v>
      </c>
      <c r="K473" s="49">
        <f t="shared" si="34"/>
        <v>3.5382902387727233E-2</v>
      </c>
      <c r="L473" s="49">
        <f t="shared" ref="L473:Q473" si="35">L452/K452-1</f>
        <v>4.9468275779662951E-2</v>
      </c>
      <c r="M473" s="49">
        <f t="shared" si="35"/>
        <v>4.9632639661649991E-2</v>
      </c>
      <c r="N473" s="49">
        <f t="shared" si="35"/>
        <v>3.4182777703793965E-2</v>
      </c>
      <c r="O473" s="49">
        <f t="shared" si="35"/>
        <v>3.7041447514230219E-2</v>
      </c>
      <c r="P473" s="49">
        <f t="shared" si="35"/>
        <v>3.6045397642823218E-2</v>
      </c>
      <c r="Q473" s="49">
        <f t="shared" si="35"/>
        <v>3.5582030357246497E-2</v>
      </c>
      <c r="R473" s="9"/>
    </row>
    <row r="474" spans="2:18" x14ac:dyDescent="0.25">
      <c r="B474" s="6"/>
      <c r="C474" s="17" t="s">
        <v>79</v>
      </c>
      <c r="D474" s="55"/>
      <c r="E474" s="49"/>
      <c r="F474" s="49"/>
      <c r="G474" s="49">
        <f t="shared" si="31"/>
        <v>-1.3642364676543894E-2</v>
      </c>
      <c r="H474" s="49">
        <f t="shared" si="31"/>
        <v>2.8554431885782217E-2</v>
      </c>
      <c r="I474" s="49">
        <f t="shared" ref="I474:K474" si="36">I453/H453-1</f>
        <v>-8.6755349913245627E-3</v>
      </c>
      <c r="J474" s="49">
        <f t="shared" si="36"/>
        <v>-6.8553092182029873E-3</v>
      </c>
      <c r="K474" s="49">
        <f t="shared" si="36"/>
        <v>8.5328242032603807E-2</v>
      </c>
      <c r="L474" s="49">
        <f t="shared" ref="L474:Q474" si="37">L453/K453-1</f>
        <v>7.0230040595399279E-2</v>
      </c>
      <c r="M474" s="49">
        <f t="shared" si="37"/>
        <v>4.7581221239170635E-2</v>
      </c>
      <c r="N474" s="49">
        <f t="shared" si="37"/>
        <v>3.0067000642320929E-2</v>
      </c>
      <c r="O474" s="49">
        <f t="shared" si="37"/>
        <v>3.3714924702883176E-2</v>
      </c>
      <c r="P474" s="49">
        <f t="shared" si="37"/>
        <v>3.2130060773005731E-2</v>
      </c>
      <c r="Q474" s="49">
        <f t="shared" si="37"/>
        <v>3.1462416663166293E-2</v>
      </c>
      <c r="R474" s="9"/>
    </row>
    <row r="475" spans="2:18" x14ac:dyDescent="0.25">
      <c r="B475" s="40"/>
      <c r="C475" s="17" t="s">
        <v>80</v>
      </c>
      <c r="D475" s="55"/>
      <c r="E475" s="49"/>
      <c r="F475" s="49"/>
      <c r="G475" s="49">
        <f t="shared" si="31"/>
        <v>2.1032195437631351E-3</v>
      </c>
      <c r="H475" s="49">
        <f t="shared" si="31"/>
        <v>2.5508556667743099E-2</v>
      </c>
      <c r="I475" s="49">
        <f t="shared" ref="I475:K475" si="38">I454/H454-1</f>
        <v>2.9596977329974683E-2</v>
      </c>
      <c r="J475" s="49">
        <f t="shared" si="38"/>
        <v>3.7155963302752282E-2</v>
      </c>
      <c r="K475" s="49">
        <f t="shared" si="38"/>
        <v>5.2189296771339988E-2</v>
      </c>
      <c r="L475" s="49">
        <f t="shared" ref="L475:Q475" si="39">L454/K454-1</f>
        <v>6.7395264116575593E-2</v>
      </c>
      <c r="M475" s="49">
        <f t="shared" si="39"/>
        <v>3.6646082820752213E-2</v>
      </c>
      <c r="N475" s="49">
        <f t="shared" si="39"/>
        <v>4.9982169426404655E-2</v>
      </c>
      <c r="O475" s="49">
        <f t="shared" si="39"/>
        <v>4.6749955013429156E-2</v>
      </c>
      <c r="P475" s="49">
        <f t="shared" si="39"/>
        <v>4.6711713055613391E-2</v>
      </c>
      <c r="Q475" s="49">
        <f t="shared" si="39"/>
        <v>4.6465039831379729E-2</v>
      </c>
      <c r="R475" s="41"/>
    </row>
    <row r="476" spans="2:18" x14ac:dyDescent="0.25">
      <c r="B476" s="6"/>
      <c r="C476" s="17" t="s">
        <v>81</v>
      </c>
      <c r="D476" s="55"/>
      <c r="E476" s="49"/>
      <c r="F476" s="49"/>
      <c r="G476" s="49">
        <f t="shared" si="31"/>
        <v>6.3694267515923553E-3</v>
      </c>
      <c r="H476" s="49">
        <f t="shared" si="31"/>
        <v>3.9615564932020453E-2</v>
      </c>
      <c r="I476" s="49">
        <f t="shared" ref="I476:K476" si="40">I455/H455-1</f>
        <v>3.2243517474633832E-2</v>
      </c>
      <c r="J476" s="49">
        <f t="shared" si="40"/>
        <v>2.5993883792048811E-2</v>
      </c>
      <c r="K476" s="49">
        <f t="shared" si="40"/>
        <v>5.7696401958696963E-2</v>
      </c>
      <c r="L476" s="49">
        <f t="shared" ref="L476:Q476" si="41">L455/K455-1</f>
        <v>5.6561996779388002E-2</v>
      </c>
      <c r="M476" s="49">
        <f t="shared" si="41"/>
        <v>5.7993611998836236E-2</v>
      </c>
      <c r="N476" s="49">
        <f t="shared" si="41"/>
        <v>6.9017051004591323E-2</v>
      </c>
      <c r="O476" s="49">
        <f t="shared" si="41"/>
        <v>5.8368384090456304E-2</v>
      </c>
      <c r="P476" s="49">
        <f t="shared" si="41"/>
        <v>5.9282578605932112E-2</v>
      </c>
      <c r="Q476" s="49">
        <f t="shared" si="41"/>
        <v>5.9214867691945505E-2</v>
      </c>
      <c r="R476" s="9"/>
    </row>
    <row r="477" spans="2:18" x14ac:dyDescent="0.25">
      <c r="B477" s="6"/>
      <c r="C477" s="17" t="s">
        <v>82</v>
      </c>
      <c r="D477" s="55"/>
      <c r="E477" s="49"/>
      <c r="F477" s="49"/>
      <c r="G477" s="49">
        <f t="shared" si="31"/>
        <v>2.0598523124756962E-2</v>
      </c>
      <c r="H477" s="49">
        <f t="shared" si="31"/>
        <v>2.6656511805026817E-2</v>
      </c>
      <c r="I477" s="49">
        <f t="shared" ref="I477:K477" si="42">I456/H456-1</f>
        <v>6.2314540059347001E-2</v>
      </c>
      <c r="J477" s="49">
        <f t="shared" si="42"/>
        <v>7.2276536312849249E-2</v>
      </c>
      <c r="K477" s="49">
        <f t="shared" si="42"/>
        <v>7.3591663953109787E-2</v>
      </c>
      <c r="L477" s="49">
        <f t="shared" ref="L477:Q477" si="43">L456/K456-1</f>
        <v>3.1240521686381584E-2</v>
      </c>
      <c r="M477" s="49">
        <f t="shared" si="43"/>
        <v>5.5539464382673653E-2</v>
      </c>
      <c r="N477" s="49">
        <f t="shared" si="43"/>
        <v>3.8486770907953494E-2</v>
      </c>
      <c r="O477" s="49">
        <f t="shared" si="43"/>
        <v>4.6412794826482751E-2</v>
      </c>
      <c r="P477" s="49">
        <f t="shared" si="43"/>
        <v>4.4795776073110583E-2</v>
      </c>
      <c r="Q477" s="49">
        <f t="shared" si="43"/>
        <v>4.4118227799194498E-2</v>
      </c>
      <c r="R477" s="9"/>
    </row>
    <row r="478" spans="2:18" x14ac:dyDescent="0.25">
      <c r="B478" s="6"/>
      <c r="C478" s="17" t="s">
        <v>83</v>
      </c>
      <c r="D478" s="55"/>
      <c r="E478" s="49"/>
      <c r="F478" s="49"/>
      <c r="G478" s="49">
        <f t="shared" si="31"/>
        <v>-2.5247971145175852E-3</v>
      </c>
      <c r="H478" s="49">
        <f t="shared" si="31"/>
        <v>2.4046284577833976E-2</v>
      </c>
      <c r="I478" s="49">
        <f t="shared" ref="I478:K478" si="44">I457/H457-1</f>
        <v>2.6836158192090398E-2</v>
      </c>
      <c r="J478" s="49">
        <f t="shared" si="44"/>
        <v>2.665061898211829E-2</v>
      </c>
      <c r="K478" s="49">
        <f t="shared" si="44"/>
        <v>6.9335119745436158E-2</v>
      </c>
      <c r="L478" s="49">
        <f t="shared" ref="L478:Q478" si="45">L457/K457-1</f>
        <v>7.1260767423649174E-2</v>
      </c>
      <c r="M478" s="49">
        <f t="shared" si="45"/>
        <v>2.8142268460322972E-2</v>
      </c>
      <c r="N478" s="49">
        <f t="shared" si="45"/>
        <v>3.6141090653948105E-2</v>
      </c>
      <c r="O478" s="49">
        <f t="shared" si="45"/>
        <v>3.5448301363416812E-2</v>
      </c>
      <c r="P478" s="49">
        <f t="shared" si="45"/>
        <v>3.4440462369309532E-2</v>
      </c>
      <c r="Q478" s="49">
        <f t="shared" si="45"/>
        <v>3.3916656452509075E-2</v>
      </c>
      <c r="R478" s="9"/>
    </row>
    <row r="479" spans="2:18" x14ac:dyDescent="0.25">
      <c r="B479" s="6"/>
      <c r="C479" s="17" t="s">
        <v>84</v>
      </c>
      <c r="D479" s="55"/>
      <c r="E479" s="49"/>
      <c r="F479" s="49"/>
      <c r="G479" s="49">
        <f t="shared" si="31"/>
        <v>1.6711962033018501E-2</v>
      </c>
      <c r="H479" s="49">
        <f t="shared" si="31"/>
        <v>2.8086973867943232E-2</v>
      </c>
      <c r="I479" s="49">
        <f t="shared" ref="I479:K479" si="46">I458/H458-1</f>
        <v>4.1095890410958846E-2</v>
      </c>
      <c r="J479" s="49">
        <f t="shared" si="46"/>
        <v>4.5139406590129827E-2</v>
      </c>
      <c r="K479" s="49">
        <f t="shared" si="46"/>
        <v>6.4731267163593564E-2</v>
      </c>
      <c r="L479" s="49">
        <f t="shared" ref="L479:Q479" si="47">L458/K458-1</f>
        <v>6.8265559054063063E-2</v>
      </c>
      <c r="M479" s="49">
        <f t="shared" si="47"/>
        <v>4.4999999999999929E-2</v>
      </c>
      <c r="N479" s="49">
        <f t="shared" si="47"/>
        <v>4.6999999999999931E-2</v>
      </c>
      <c r="O479" s="49">
        <f t="shared" si="47"/>
        <v>4.3000000000000149E-2</v>
      </c>
      <c r="P479" s="49">
        <f t="shared" si="47"/>
        <v>4.2999999999999261E-2</v>
      </c>
      <c r="Q479" s="49">
        <f t="shared" si="47"/>
        <v>4.3999999999998929E-2</v>
      </c>
      <c r="R479" s="9"/>
    </row>
    <row r="480" spans="2:18" x14ac:dyDescent="0.25">
      <c r="B480" s="6"/>
      <c r="C480" s="17" t="s">
        <v>85</v>
      </c>
      <c r="D480" s="55"/>
      <c r="E480" s="49"/>
      <c r="F480" s="49"/>
      <c r="G480" s="49">
        <f t="shared" si="31"/>
        <v>1.0869565217391131E-2</v>
      </c>
      <c r="H480" s="49">
        <f t="shared" si="31"/>
        <v>4.5943304007820318E-2</v>
      </c>
      <c r="I480" s="49">
        <f t="shared" ref="I480:K480" si="48">I459/H459-1</f>
        <v>2.8037383177570208E-2</v>
      </c>
      <c r="J480" s="49">
        <f t="shared" si="48"/>
        <v>4.5454545454545192E-2</v>
      </c>
      <c r="K480" s="49">
        <f t="shared" si="48"/>
        <v>5.3043478260869747E-2</v>
      </c>
      <c r="L480" s="49">
        <f t="shared" ref="L480:Q480" si="49">L459/K459-1</f>
        <v>2.229562345169267E-2</v>
      </c>
      <c r="M480" s="49">
        <f t="shared" si="49"/>
        <v>3.8050459147390914E-2</v>
      </c>
      <c r="N480" s="49">
        <f t="shared" si="49"/>
        <v>3.4950496424607902E-2</v>
      </c>
      <c r="O480" s="49">
        <f t="shared" si="49"/>
        <v>1.7000000000004123E-2</v>
      </c>
      <c r="P480" s="49">
        <f t="shared" si="49"/>
        <v>3.5489539199821341E-2</v>
      </c>
      <c r="Q480" s="49">
        <f t="shared" si="49"/>
        <v>3.4968945959437336E-2</v>
      </c>
      <c r="R480" s="9"/>
    </row>
    <row r="481" spans="2:20" x14ac:dyDescent="0.25">
      <c r="B481" s="6"/>
      <c r="C481" s="17" t="s">
        <v>86</v>
      </c>
      <c r="D481" s="55"/>
      <c r="E481" s="49"/>
      <c r="F481" s="49"/>
      <c r="G481" s="49">
        <f t="shared" si="31"/>
        <v>6.3259402121504493E-2</v>
      </c>
      <c r="H481" s="49">
        <f t="shared" si="31"/>
        <v>7.7725376383094513E-2</v>
      </c>
      <c r="I481" s="49">
        <f t="shared" ref="I481:K481" si="50">I460/H460-1</f>
        <v>6.8417066397374438E-2</v>
      </c>
      <c r="J481" s="49">
        <f t="shared" si="50"/>
        <v>6.1515437933207462E-2</v>
      </c>
      <c r="K481" s="49">
        <f t="shared" si="50"/>
        <v>2.5079765526452524E-2</v>
      </c>
      <c r="L481" s="49">
        <f t="shared" ref="L481:Q481" si="51">L460/K460-1</f>
        <v>2.5624321389793758E-2</v>
      </c>
      <c r="M481" s="49">
        <f t="shared" si="51"/>
        <v>3.624726391601385E-2</v>
      </c>
      <c r="N481" s="49">
        <f t="shared" si="51"/>
        <v>4.860621758804462E-2</v>
      </c>
      <c r="O481" s="49">
        <f t="shared" si="51"/>
        <v>3.7301119751116829E-2</v>
      </c>
      <c r="P481" s="49">
        <f t="shared" si="51"/>
        <v>3.7536006336120753E-2</v>
      </c>
      <c r="Q481" s="49">
        <f t="shared" si="51"/>
        <v>3.7474398761530248E-2</v>
      </c>
      <c r="R481" s="9"/>
    </row>
    <row r="482" spans="2:20" x14ac:dyDescent="0.25">
      <c r="B482" s="6"/>
      <c r="C482" s="17" t="s">
        <v>87</v>
      </c>
      <c r="D482" s="55"/>
      <c r="E482" s="49"/>
      <c r="F482" s="49"/>
      <c r="G482" s="49">
        <f t="shared" si="31"/>
        <v>-1.9447287615148467E-2</v>
      </c>
      <c r="H482" s="49">
        <f t="shared" si="31"/>
        <v>2.1920668058455162E-2</v>
      </c>
      <c r="I482" s="49">
        <f t="shared" ref="I482:K482" si="52">I461/H461-1</f>
        <v>-5.1072522982635871E-3</v>
      </c>
      <c r="J482" s="49">
        <f t="shared" si="52"/>
        <v>2.0533880903490731E-2</v>
      </c>
      <c r="K482" s="49">
        <f t="shared" si="52"/>
        <v>5.2313883299798913E-2</v>
      </c>
      <c r="L482" s="49">
        <f t="shared" ref="L482:Q482" si="53">L461/K461-1</f>
        <v>0.10803059273422555</v>
      </c>
      <c r="M482" s="49">
        <f t="shared" si="53"/>
        <v>1.962167554873151E-2</v>
      </c>
      <c r="N482" s="49">
        <f t="shared" si="53"/>
        <v>4.9550516237800046E-2</v>
      </c>
      <c r="O482" s="49">
        <f t="shared" si="53"/>
        <v>4.5715030894097453E-2</v>
      </c>
      <c r="P482" s="49">
        <f t="shared" si="53"/>
        <v>3.7000000000002364E-2</v>
      </c>
      <c r="Q482" s="49">
        <f t="shared" si="53"/>
        <v>3.9999999999999591E-2</v>
      </c>
      <c r="R482" s="9"/>
    </row>
    <row r="483" spans="2:20" x14ac:dyDescent="0.25">
      <c r="B483" s="6"/>
      <c r="C483" s="17" t="s">
        <v>88</v>
      </c>
      <c r="D483" s="55"/>
      <c r="E483" s="49"/>
      <c r="F483" s="49"/>
      <c r="G483" s="49">
        <f t="shared" si="31"/>
        <v>1.4072196486321076E-2</v>
      </c>
      <c r="H483" s="49">
        <f t="shared" si="31"/>
        <v>3.6028270987760624E-2</v>
      </c>
      <c r="I483" s="49">
        <f t="shared" ref="I483:K483" si="54">I462/H462-1</f>
        <v>2.5041597337770449E-2</v>
      </c>
      <c r="J483" s="49">
        <f t="shared" si="54"/>
        <v>5.4784514243973792E-2</v>
      </c>
      <c r="K483" s="49">
        <f t="shared" si="54"/>
        <v>5.3708833487226881E-2</v>
      </c>
      <c r="L483" s="49">
        <f t="shared" ref="L483:Q483" si="55">L462/K462-1</f>
        <v>5.7105301591938051E-2</v>
      </c>
      <c r="M483" s="49">
        <f t="shared" si="55"/>
        <v>3.529139776700041E-2</v>
      </c>
      <c r="N483" s="49">
        <f t="shared" si="55"/>
        <v>4.4024090253626857E-2</v>
      </c>
      <c r="O483" s="49">
        <f t="shared" si="55"/>
        <v>4.0055248618786399E-2</v>
      </c>
      <c r="P483" s="49">
        <f t="shared" si="55"/>
        <v>3.5465979220370869E-2</v>
      </c>
      <c r="Q483" s="49">
        <f t="shared" si="55"/>
        <v>3.4402112410411911E-2</v>
      </c>
      <c r="R483" s="9"/>
    </row>
    <row r="484" spans="2:20" x14ac:dyDescent="0.25">
      <c r="B484" s="6"/>
      <c r="C484" s="17" t="s">
        <v>89</v>
      </c>
      <c r="D484" s="55"/>
      <c r="E484" s="49"/>
      <c r="F484" s="49"/>
      <c r="G484" s="49">
        <f t="shared" si="31"/>
        <v>5.0982226379794104E-2</v>
      </c>
      <c r="H484" s="49">
        <f t="shared" si="31"/>
        <v>8.9623771866762514E-2</v>
      </c>
      <c r="I484" s="49">
        <f t="shared" ref="I484:K484" si="56">I463/H463-1</f>
        <v>4.8352131703792267E-2</v>
      </c>
      <c r="J484" s="49">
        <f t="shared" si="56"/>
        <v>2.8949892112203335E-2</v>
      </c>
      <c r="K484" s="49">
        <f t="shared" si="56"/>
        <v>5.3008679443117712E-2</v>
      </c>
      <c r="L484" s="49">
        <f t="shared" ref="L484:Q484" si="57">L463/K463-1</f>
        <v>4.6191292803009265E-2</v>
      </c>
      <c r="M484" s="49">
        <f t="shared" si="57"/>
        <v>4.0000000000000036E-2</v>
      </c>
      <c r="N484" s="49">
        <f t="shared" si="57"/>
        <v>3.8000000000000034E-2</v>
      </c>
      <c r="O484" s="49">
        <f t="shared" si="57"/>
        <v>3.9000000000000146E-2</v>
      </c>
      <c r="P484" s="49">
        <f t="shared" si="57"/>
        <v>4.0000000000000036E-2</v>
      </c>
      <c r="Q484" s="49">
        <f t="shared" si="57"/>
        <v>3.4999999999999698E-2</v>
      </c>
      <c r="R484" s="9"/>
    </row>
    <row r="485" spans="2:20" x14ac:dyDescent="0.25">
      <c r="B485" s="10"/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64"/>
      <c r="Q485" s="164"/>
      <c r="R485" s="12"/>
    </row>
    <row r="486" spans="2:20" ht="4.5" customHeight="1" x14ac:dyDescent="0.25">
      <c r="B486" s="22"/>
      <c r="C486" s="33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5"/>
    </row>
    <row r="487" spans="2:20" ht="12.75" customHeight="1" x14ac:dyDescent="0.25">
      <c r="B487" s="197" t="s">
        <v>67</v>
      </c>
      <c r="C487" s="197"/>
      <c r="D487" s="197"/>
      <c r="E487" s="197"/>
      <c r="F487" s="197"/>
      <c r="G487" s="197"/>
      <c r="H487" s="197"/>
      <c r="I487" s="197"/>
      <c r="J487" s="197"/>
      <c r="K487" s="197"/>
      <c r="L487" s="197"/>
      <c r="M487" s="197"/>
      <c r="N487" s="197"/>
      <c r="O487" s="197"/>
      <c r="P487" s="197"/>
      <c r="Q487" s="197"/>
      <c r="R487" s="197"/>
    </row>
    <row r="489" spans="2:20" ht="22.5" customHeight="1" x14ac:dyDescent="0.25">
      <c r="B489" s="198" t="s">
        <v>130</v>
      </c>
      <c r="C489" s="199"/>
      <c r="D489" s="199"/>
      <c r="E489" s="199"/>
      <c r="F489" s="199"/>
      <c r="G489" s="199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200"/>
      <c r="S489" s="174"/>
      <c r="T489" s="174"/>
    </row>
    <row r="490" spans="2:20" x14ac:dyDescent="0.25">
      <c r="B490" s="218" t="s">
        <v>65</v>
      </c>
      <c r="C490" s="219"/>
      <c r="D490" s="219"/>
      <c r="E490" s="219"/>
      <c r="F490" s="219"/>
      <c r="G490" s="219"/>
      <c r="H490" s="219"/>
      <c r="I490" s="219"/>
      <c r="J490" s="219"/>
      <c r="K490" s="219"/>
      <c r="L490" s="219"/>
      <c r="M490" s="219"/>
      <c r="N490" s="219"/>
      <c r="O490" s="219"/>
      <c r="P490" s="219"/>
      <c r="Q490" s="219"/>
      <c r="R490" s="220"/>
      <c r="S490" s="169"/>
      <c r="T490" s="169"/>
    </row>
    <row r="491" spans="2:20" ht="13.8" x14ac:dyDescent="0.25">
      <c r="B491" s="116"/>
      <c r="C491" s="117"/>
      <c r="D491" s="117"/>
      <c r="E491" s="117"/>
      <c r="F491" s="167" t="s">
        <v>93</v>
      </c>
      <c r="G491" s="167" t="s">
        <v>94</v>
      </c>
      <c r="H491" s="167" t="s">
        <v>95</v>
      </c>
      <c r="I491" s="167" t="s">
        <v>96</v>
      </c>
      <c r="J491" s="167" t="s">
        <v>97</v>
      </c>
      <c r="K491" s="167" t="s">
        <v>98</v>
      </c>
      <c r="L491" s="167" t="s">
        <v>99</v>
      </c>
      <c r="M491" s="117" t="s">
        <v>100</v>
      </c>
      <c r="N491" s="117" t="s">
        <v>101</v>
      </c>
      <c r="O491" s="117" t="s">
        <v>102</v>
      </c>
      <c r="P491" s="117" t="s">
        <v>103</v>
      </c>
      <c r="Q491" s="117" t="s">
        <v>104</v>
      </c>
      <c r="R491" s="118"/>
      <c r="S491" s="180"/>
      <c r="T491" s="180"/>
    </row>
    <row r="492" spans="2:20" x14ac:dyDescent="0.25">
      <c r="B492" s="142" t="s">
        <v>76</v>
      </c>
      <c r="C492" s="37"/>
      <c r="D492" s="51"/>
      <c r="F492" s="165">
        <v>22.070149209798402</v>
      </c>
      <c r="G492" s="165">
        <v>24.524464277873498</v>
      </c>
      <c r="H492" s="165">
        <v>26.165167461477299</v>
      </c>
      <c r="I492" s="165">
        <v>22.2261462510162</v>
      </c>
      <c r="J492" s="165">
        <v>23.043105707779102</v>
      </c>
      <c r="K492" s="165">
        <v>25.889270486411501</v>
      </c>
      <c r="L492" s="165">
        <v>27.533602297710399</v>
      </c>
      <c r="M492" s="165">
        <v>23.673648004900301</v>
      </c>
      <c r="N492" s="165">
        <v>25.359954202857399</v>
      </c>
      <c r="O492" s="165">
        <v>28.096018206639098</v>
      </c>
      <c r="P492" s="165">
        <v>29.6850738031882</v>
      </c>
      <c r="Q492" s="165">
        <v>25.9443301258524</v>
      </c>
      <c r="R492" s="171"/>
      <c r="S492" s="170"/>
      <c r="T492" s="54"/>
    </row>
    <row r="493" spans="2:20" x14ac:dyDescent="0.25">
      <c r="B493" s="144"/>
      <c r="C493" s="13" t="s">
        <v>77</v>
      </c>
      <c r="D493" s="55"/>
      <c r="F493" s="165">
        <v>22.070149209798402</v>
      </c>
      <c r="G493" s="165">
        <v>24.524464277873498</v>
      </c>
      <c r="H493" s="165">
        <v>26.165167461477299</v>
      </c>
      <c r="I493" s="165">
        <v>22.2261462510162</v>
      </c>
      <c r="J493" s="165">
        <v>23.043105707779102</v>
      </c>
      <c r="K493" s="165">
        <v>25.889270486411501</v>
      </c>
      <c r="L493" s="165">
        <v>27.533602297710399</v>
      </c>
      <c r="M493" s="165">
        <v>23.673648004900301</v>
      </c>
      <c r="N493" s="165">
        <v>25.359954202857399</v>
      </c>
      <c r="O493" s="165">
        <v>28.096018206639098</v>
      </c>
      <c r="P493" s="165">
        <v>29.6850738031882</v>
      </c>
      <c r="Q493" s="165">
        <v>25.9443301258524</v>
      </c>
      <c r="R493" s="171"/>
      <c r="S493" s="170"/>
      <c r="T493" s="54"/>
    </row>
    <row r="494" spans="2:20" x14ac:dyDescent="0.25">
      <c r="B494" s="144"/>
      <c r="C494" s="17" t="s">
        <v>78</v>
      </c>
      <c r="D494" s="55"/>
      <c r="F494" s="165">
        <v>1.3044585464746898</v>
      </c>
      <c r="G494" s="165">
        <v>1.63075784184245</v>
      </c>
      <c r="H494" s="165">
        <v>1.85870987282994</v>
      </c>
      <c r="I494" s="165">
        <v>1.37182410782224</v>
      </c>
      <c r="J494" s="165">
        <v>1.3688161721447301</v>
      </c>
      <c r="K494" s="165">
        <v>1.71885313173639</v>
      </c>
      <c r="L494" s="165">
        <v>1.96380388601228</v>
      </c>
      <c r="M494" s="165">
        <v>1.4840763883541399</v>
      </c>
      <c r="N494" s="165">
        <v>1.52959466479923</v>
      </c>
      <c r="O494" s="165">
        <v>1.91207068421156</v>
      </c>
      <c r="P494" s="165">
        <v>2.12832767767356</v>
      </c>
      <c r="Q494" s="165">
        <v>1.6760378458295</v>
      </c>
      <c r="R494" s="171"/>
      <c r="S494" s="170"/>
      <c r="T494" s="54"/>
    </row>
    <row r="495" spans="2:20" x14ac:dyDescent="0.25">
      <c r="B495" s="144"/>
      <c r="C495" s="17" t="s">
        <v>79</v>
      </c>
      <c r="D495" s="55"/>
      <c r="F495" s="165">
        <v>1.3166651598776999</v>
      </c>
      <c r="G495" s="165">
        <v>1.57768206310906</v>
      </c>
      <c r="H495" s="165">
        <v>1.6620568985219999</v>
      </c>
      <c r="I495" s="165">
        <v>1.34664246565727</v>
      </c>
      <c r="J495" s="165">
        <v>1.3447537651522901</v>
      </c>
      <c r="K495" s="165">
        <v>1.5733003977412299</v>
      </c>
      <c r="L495" s="165">
        <v>1.6674144917399698</v>
      </c>
      <c r="M495" s="165">
        <v>1.3785853642396702</v>
      </c>
      <c r="N495" s="165">
        <v>1.4109746803298699</v>
      </c>
      <c r="O495" s="165">
        <v>1.6318011799369598</v>
      </c>
      <c r="P495" s="165">
        <v>1.7093117910430602</v>
      </c>
      <c r="Q495" s="165">
        <v>1.50333946306848</v>
      </c>
      <c r="R495" s="171"/>
      <c r="S495" s="170"/>
      <c r="T495" s="54"/>
    </row>
    <row r="496" spans="2:20" x14ac:dyDescent="0.25">
      <c r="B496" s="146"/>
      <c r="C496" s="17" t="s">
        <v>80</v>
      </c>
      <c r="D496" s="55"/>
      <c r="F496" s="165">
        <v>1.499474046932</v>
      </c>
      <c r="G496" s="165">
        <v>1.42848176306751</v>
      </c>
      <c r="H496" s="165">
        <v>1.3705732901990499</v>
      </c>
      <c r="I496" s="165">
        <v>1.3454171958271199</v>
      </c>
      <c r="J496" s="165">
        <v>1.5313063094721799</v>
      </c>
      <c r="K496" s="165">
        <v>1.4939212367850701</v>
      </c>
      <c r="L496" s="165">
        <v>1.42498780174082</v>
      </c>
      <c r="M496" s="165">
        <v>1.3841730797754999</v>
      </c>
      <c r="N496" s="165">
        <v>1.63968666297002</v>
      </c>
      <c r="O496" s="165">
        <v>1.43059915578137</v>
      </c>
      <c r="P496" s="165">
        <v>1.2528408594416101</v>
      </c>
      <c r="Q496" s="165">
        <v>1.3737390803778702</v>
      </c>
      <c r="R496" s="171"/>
      <c r="S496" s="170"/>
      <c r="T496" s="59"/>
    </row>
    <row r="497" spans="2:20" x14ac:dyDescent="0.25">
      <c r="B497" s="144"/>
      <c r="C497" s="17" t="s">
        <v>81</v>
      </c>
      <c r="D497" s="55"/>
      <c r="F497" s="165">
        <v>0.87463765625905598</v>
      </c>
      <c r="G497" s="165">
        <v>0.928740186388754</v>
      </c>
      <c r="H497" s="165">
        <v>1.0090614077287599</v>
      </c>
      <c r="I497" s="165">
        <v>0.83426471808756897</v>
      </c>
      <c r="J497" s="165">
        <v>0.91784367921959598</v>
      </c>
      <c r="K497" s="165">
        <v>0.99929244526697703</v>
      </c>
      <c r="L497" s="165">
        <v>1.0866051912079699</v>
      </c>
      <c r="M497" s="165">
        <v>0.9102289798045029</v>
      </c>
      <c r="N497" s="165">
        <v>0.96772969733430203</v>
      </c>
      <c r="O497" s="165">
        <v>1.0231398611426601</v>
      </c>
      <c r="P497" s="165">
        <v>1.0635354243009298</v>
      </c>
      <c r="Q497" s="165">
        <v>0.93816647674221809</v>
      </c>
      <c r="R497" s="171"/>
      <c r="S497" s="170"/>
      <c r="T497" s="54"/>
    </row>
    <row r="498" spans="2:20" x14ac:dyDescent="0.25">
      <c r="B498" s="144"/>
      <c r="C498" s="17" t="s">
        <v>82</v>
      </c>
      <c r="D498" s="55"/>
      <c r="F498" s="165">
        <v>0.413368485998652</v>
      </c>
      <c r="G498" s="165">
        <v>0.48267896232647794</v>
      </c>
      <c r="H498" s="165">
        <v>0.53847840669963598</v>
      </c>
      <c r="I498" s="165">
        <v>0.40557978156902602</v>
      </c>
      <c r="J498" s="165">
        <v>0.45146429141991901</v>
      </c>
      <c r="K498" s="165">
        <v>0.51399864956353203</v>
      </c>
      <c r="L498" s="165">
        <v>0.574654988305769</v>
      </c>
      <c r="M498" s="165">
        <v>0.43696181348607899</v>
      </c>
      <c r="N498" s="165">
        <v>0.47000450004053196</v>
      </c>
      <c r="O498" s="165">
        <v>0.59433548695533001</v>
      </c>
      <c r="P498" s="165">
        <v>0.76734282528300601</v>
      </c>
      <c r="Q498" s="165">
        <v>0.52420938082002</v>
      </c>
      <c r="R498" s="171"/>
      <c r="S498" s="170"/>
      <c r="T498" s="54"/>
    </row>
    <row r="499" spans="2:20" x14ac:dyDescent="0.25">
      <c r="B499" s="144"/>
      <c r="C499" s="17" t="s">
        <v>83</v>
      </c>
      <c r="D499" s="55"/>
      <c r="F499" s="165">
        <v>1.08885098373745</v>
      </c>
      <c r="G499" s="165">
        <v>1.0372995625696302</v>
      </c>
      <c r="H499" s="165">
        <v>0.99524901972857904</v>
      </c>
      <c r="I499" s="165">
        <v>0.97698178918870404</v>
      </c>
      <c r="J499" s="165">
        <v>1.1068307519928502</v>
      </c>
      <c r="K499" s="165">
        <v>1.0798087591625298</v>
      </c>
      <c r="L499" s="165">
        <v>1.0299835574536902</v>
      </c>
      <c r="M499" s="165">
        <v>1.0004826084105001</v>
      </c>
      <c r="N499" s="165">
        <v>1.18347832132527</v>
      </c>
      <c r="O499" s="165">
        <v>1.22884777103571</v>
      </c>
      <c r="P499" s="165">
        <v>1.2851598770932602</v>
      </c>
      <c r="Q499" s="165">
        <v>1.18893428998293</v>
      </c>
      <c r="R499" s="171"/>
      <c r="S499" s="170"/>
      <c r="T499" s="54"/>
    </row>
    <row r="500" spans="2:20" x14ac:dyDescent="0.25">
      <c r="B500" s="144"/>
      <c r="C500" s="17" t="s">
        <v>84</v>
      </c>
      <c r="D500" s="55"/>
      <c r="F500" s="165">
        <v>5.2363664697876802</v>
      </c>
      <c r="G500" s="165">
        <v>5.6610702248602305</v>
      </c>
      <c r="H500" s="165">
        <v>5.9469414255748596</v>
      </c>
      <c r="I500" s="165">
        <v>5.1974769139213901</v>
      </c>
      <c r="J500" s="165">
        <v>5.3854235520381399</v>
      </c>
      <c r="K500" s="165">
        <v>5.8256882654163702</v>
      </c>
      <c r="L500" s="165">
        <v>6.1667300415679902</v>
      </c>
      <c r="M500" s="165">
        <v>5.4222952863929503</v>
      </c>
      <c r="N500" s="165">
        <v>5.83833663571545</v>
      </c>
      <c r="O500" s="165">
        <v>6.1490538991271997</v>
      </c>
      <c r="P500" s="165">
        <v>6.4176028106749001</v>
      </c>
      <c r="Q500" s="165">
        <v>5.6459200540117198</v>
      </c>
      <c r="R500" s="171"/>
      <c r="S500" s="170"/>
      <c r="T500" s="54"/>
    </row>
    <row r="501" spans="2:20" x14ac:dyDescent="0.25">
      <c r="B501" s="144"/>
      <c r="C501" s="17" t="s">
        <v>85</v>
      </c>
      <c r="D501" s="55"/>
      <c r="F501" s="165">
        <v>0.16780125817556399</v>
      </c>
      <c r="G501" s="165">
        <v>0.217827372059366</v>
      </c>
      <c r="H501" s="165">
        <v>0.25809038281499602</v>
      </c>
      <c r="I501" s="165">
        <v>0.19297367023427298</v>
      </c>
      <c r="J501" s="165">
        <v>0.17536413100333401</v>
      </c>
      <c r="K501" s="165">
        <v>0.228099368767439</v>
      </c>
      <c r="L501" s="165">
        <v>0.27036382595306296</v>
      </c>
      <c r="M501" s="165">
        <v>0.20695227988671799</v>
      </c>
      <c r="N501" s="165">
        <v>0.19168406582223199</v>
      </c>
      <c r="O501" s="165">
        <v>0.25268267980687803</v>
      </c>
      <c r="P501" s="165">
        <v>0.31792297767100097</v>
      </c>
      <c r="Q501" s="165">
        <v>0.22267580647867199</v>
      </c>
      <c r="R501" s="171"/>
      <c r="S501" s="170"/>
      <c r="T501" s="54"/>
    </row>
    <row r="502" spans="2:20" x14ac:dyDescent="0.25">
      <c r="B502" s="144"/>
      <c r="C502" s="17" t="s">
        <v>86</v>
      </c>
      <c r="D502" s="55"/>
      <c r="F502" s="165">
        <v>2.1310286700984697</v>
      </c>
      <c r="G502" s="165">
        <v>2.3395178590257699</v>
      </c>
      <c r="H502" s="165">
        <v>2.5029393688457398</v>
      </c>
      <c r="I502" s="165">
        <v>2.1652733137050699</v>
      </c>
      <c r="J502" s="165">
        <v>2.3370852200997603</v>
      </c>
      <c r="K502" s="165">
        <v>2.5589480999062699</v>
      </c>
      <c r="L502" s="165">
        <v>2.6956528753113096</v>
      </c>
      <c r="M502" s="165">
        <v>2.37346232020198</v>
      </c>
      <c r="N502" s="165">
        <v>2.64053148629784</v>
      </c>
      <c r="O502" s="165">
        <v>2.8276480286093704</v>
      </c>
      <c r="P502" s="165">
        <v>2.9333247401217299</v>
      </c>
      <c r="Q502" s="165">
        <v>2.6972240766080899</v>
      </c>
      <c r="R502" s="171"/>
      <c r="S502" s="170"/>
      <c r="T502" s="54"/>
    </row>
    <row r="503" spans="2:20" x14ac:dyDescent="0.25">
      <c r="B503" s="144"/>
      <c r="C503" s="17" t="s">
        <v>87</v>
      </c>
      <c r="D503" s="55"/>
      <c r="F503" s="165">
        <v>0.173255505146754</v>
      </c>
      <c r="G503" s="165">
        <v>0.21209955737834801</v>
      </c>
      <c r="H503" s="165">
        <v>0.239621131605604</v>
      </c>
      <c r="I503" s="165">
        <v>0.18774986671263802</v>
      </c>
      <c r="J503" s="165">
        <v>0.170909918294228</v>
      </c>
      <c r="K503" s="165">
        <v>0.21504199346901898</v>
      </c>
      <c r="L503" s="165">
        <v>0.23575581765234402</v>
      </c>
      <c r="M503" s="165">
        <v>0.18840704494801802</v>
      </c>
      <c r="N503" s="165">
        <v>0.17681434231683099</v>
      </c>
      <c r="O503" s="165">
        <v>0.216159069826658</v>
      </c>
      <c r="P503" s="165">
        <v>0.25881257932901003</v>
      </c>
      <c r="Q503" s="165">
        <v>0.20234386966881399</v>
      </c>
      <c r="R503" s="171"/>
      <c r="S503" s="170"/>
      <c r="T503" s="54"/>
    </row>
    <row r="504" spans="2:20" x14ac:dyDescent="0.25">
      <c r="B504" s="144"/>
      <c r="C504" s="17" t="s">
        <v>88</v>
      </c>
      <c r="D504" s="55"/>
      <c r="F504" s="165">
        <v>2.3599822551161402</v>
      </c>
      <c r="G504" s="165">
        <v>2.5641701819564502</v>
      </c>
      <c r="H504" s="165">
        <v>2.8174626337829398</v>
      </c>
      <c r="I504" s="165">
        <v>2.20569505912853</v>
      </c>
      <c r="J504" s="165">
        <v>2.3736857807089402</v>
      </c>
      <c r="K504" s="165">
        <v>2.6230822699615302</v>
      </c>
      <c r="L504" s="165">
        <v>2.90904005418821</v>
      </c>
      <c r="M504" s="165">
        <v>2.3624688888135301</v>
      </c>
      <c r="N504" s="165">
        <v>2.6265174443915997</v>
      </c>
      <c r="O504" s="165">
        <v>2.85391771456072</v>
      </c>
      <c r="P504" s="165">
        <v>3.02922700308013</v>
      </c>
      <c r="Q504" s="165">
        <v>2.5183281891315001</v>
      </c>
      <c r="R504" s="171"/>
      <c r="S504" s="170"/>
      <c r="T504" s="54"/>
    </row>
    <row r="505" spans="2:20" x14ac:dyDescent="0.25">
      <c r="B505" s="144"/>
      <c r="C505" s="17" t="s">
        <v>89</v>
      </c>
      <c r="D505" s="55"/>
      <c r="F505" s="165">
        <v>5.5042601721942601</v>
      </c>
      <c r="G505" s="165">
        <v>6.4441387032895099</v>
      </c>
      <c r="H505" s="165">
        <v>6.9659836231451697</v>
      </c>
      <c r="I505" s="165">
        <v>5.9962673691624007</v>
      </c>
      <c r="J505" s="165">
        <v>5.8796221362331602</v>
      </c>
      <c r="K505" s="165">
        <v>7.0592358686351897</v>
      </c>
      <c r="L505" s="165">
        <v>7.5086097665769804</v>
      </c>
      <c r="M505" s="165">
        <v>6.5255539505867102</v>
      </c>
      <c r="N505" s="165">
        <v>6.6846017015142793</v>
      </c>
      <c r="O505" s="165">
        <v>7.9757626756446394</v>
      </c>
      <c r="P505" s="165">
        <v>8.5216652374759789</v>
      </c>
      <c r="Q505" s="165">
        <v>7.4534115931326292</v>
      </c>
      <c r="R505" s="171"/>
      <c r="S505" s="170"/>
      <c r="T505" s="54"/>
    </row>
    <row r="506" spans="2:20" x14ac:dyDescent="0.25">
      <c r="B506" s="148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86"/>
      <c r="R506" s="173"/>
      <c r="S506" s="54"/>
      <c r="T506" s="54"/>
    </row>
    <row r="507" spans="2:20" ht="4.5" customHeight="1" x14ac:dyDescent="0.25">
      <c r="B507" s="22"/>
      <c r="C507" s="33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5"/>
    </row>
    <row r="508" spans="2:20" ht="12.75" customHeight="1" x14ac:dyDescent="0.25">
      <c r="B508" s="197" t="s">
        <v>67</v>
      </c>
      <c r="C508" s="197"/>
      <c r="D508" s="197"/>
      <c r="E508" s="197"/>
      <c r="F508" s="197"/>
      <c r="G508" s="197"/>
      <c r="H508" s="197"/>
      <c r="I508" s="197"/>
      <c r="J508" s="197"/>
      <c r="K508" s="197"/>
      <c r="L508" s="197"/>
      <c r="M508" s="197"/>
      <c r="N508" s="197"/>
      <c r="O508" s="197"/>
      <c r="P508" s="197"/>
      <c r="Q508" s="197"/>
      <c r="R508" s="197"/>
    </row>
    <row r="510" spans="2:20" ht="22.5" customHeight="1" x14ac:dyDescent="0.25">
      <c r="B510" s="198" t="s">
        <v>130</v>
      </c>
      <c r="C510" s="199"/>
      <c r="D510" s="199"/>
      <c r="E510" s="199"/>
      <c r="F510" s="199"/>
      <c r="G510" s="199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200"/>
      <c r="S510" s="174"/>
      <c r="T510" s="174"/>
    </row>
    <row r="511" spans="2:20" ht="12.75" customHeight="1" x14ac:dyDescent="0.25">
      <c r="B511" s="189" t="s">
        <v>65</v>
      </c>
      <c r="C511" s="190"/>
      <c r="D511" s="190"/>
      <c r="E511" s="190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Q511" s="190"/>
      <c r="R511" s="191"/>
      <c r="S511" s="169"/>
      <c r="T511" s="169"/>
    </row>
    <row r="512" spans="2:20" ht="15" customHeight="1" x14ac:dyDescent="0.25">
      <c r="B512" s="116"/>
      <c r="C512" s="117"/>
      <c r="D512" s="117"/>
      <c r="E512" s="117"/>
      <c r="F512" s="167" t="s">
        <v>105</v>
      </c>
      <c r="G512" s="167" t="s">
        <v>106</v>
      </c>
      <c r="H512" s="167" t="s">
        <v>107</v>
      </c>
      <c r="I512" s="167" t="s">
        <v>108</v>
      </c>
      <c r="J512" s="167" t="s">
        <v>109</v>
      </c>
      <c r="K512" s="167" t="s">
        <v>110</v>
      </c>
      <c r="L512" s="135" t="s">
        <v>111</v>
      </c>
      <c r="M512" s="117" t="s">
        <v>112</v>
      </c>
      <c r="N512" s="117" t="s">
        <v>113</v>
      </c>
      <c r="O512" s="117" t="s">
        <v>114</v>
      </c>
      <c r="P512" s="117" t="s">
        <v>115</v>
      </c>
      <c r="Q512" s="117" t="s">
        <v>116</v>
      </c>
      <c r="R512" s="118"/>
      <c r="S512" s="50"/>
      <c r="T512" s="50"/>
    </row>
    <row r="513" spans="2:20" x14ac:dyDescent="0.25">
      <c r="B513" s="142" t="s">
        <v>76</v>
      </c>
      <c r="C513" s="37"/>
      <c r="D513" s="51"/>
      <c r="F513" s="182">
        <v>27.658183362726501</v>
      </c>
      <c r="G513" s="182">
        <v>29.9140112004979</v>
      </c>
      <c r="H513" s="182">
        <v>31.5128325278875</v>
      </c>
      <c r="I513" s="182">
        <v>27.647903234797401</v>
      </c>
      <c r="J513" s="165">
        <v>29.687223173496999</v>
      </c>
      <c r="K513" s="165">
        <v>31.387788261489298</v>
      </c>
      <c r="L513" s="165">
        <v>33.087052136692598</v>
      </c>
      <c r="M513" s="165">
        <v>29.129613147311002</v>
      </c>
      <c r="N513" s="165">
        <v>30.692450583818101</v>
      </c>
      <c r="O513" s="165">
        <v>34.065045010505798</v>
      </c>
      <c r="P513" s="165">
        <v>35.0852573836857</v>
      </c>
      <c r="Q513" s="165">
        <v>30.894007140145799</v>
      </c>
      <c r="R513" s="176">
        <f>$I$450*$Z$363</f>
        <v>0</v>
      </c>
      <c r="S513" s="170"/>
      <c r="T513" s="54"/>
    </row>
    <row r="514" spans="2:20" x14ac:dyDescent="0.25">
      <c r="B514" s="144"/>
      <c r="C514" s="13" t="s">
        <v>77</v>
      </c>
      <c r="D514" s="55"/>
      <c r="F514" s="182">
        <v>27.658183362726501</v>
      </c>
      <c r="G514" s="182">
        <v>29.9140112004979</v>
      </c>
      <c r="H514" s="182">
        <v>31.5128325278875</v>
      </c>
      <c r="I514" s="182">
        <v>27.647903234797401</v>
      </c>
      <c r="J514" s="165">
        <v>29.687223173496999</v>
      </c>
      <c r="K514" s="165">
        <v>31.387788261489298</v>
      </c>
      <c r="L514" s="165">
        <v>33.087052136692598</v>
      </c>
      <c r="M514" s="165">
        <v>29.129613147311002</v>
      </c>
      <c r="N514" s="165">
        <v>30.692450583818101</v>
      </c>
      <c r="O514" s="165">
        <v>34.065045010505798</v>
      </c>
      <c r="P514" s="165">
        <v>35.0852573836857</v>
      </c>
      <c r="Q514" s="165">
        <v>30.894007140145799</v>
      </c>
      <c r="R514" s="177"/>
      <c r="S514" s="170"/>
      <c r="T514" s="54"/>
    </row>
    <row r="515" spans="2:20" x14ac:dyDescent="0.25">
      <c r="B515" s="144"/>
      <c r="C515" s="17" t="s">
        <v>78</v>
      </c>
      <c r="D515" s="55"/>
      <c r="F515" s="165">
        <v>1.7267614819650001</v>
      </c>
      <c r="G515" s="165">
        <v>2.03252234742863</v>
      </c>
      <c r="H515" s="165">
        <v>2.2512030230921902</v>
      </c>
      <c r="I515" s="165">
        <v>1.7736997858713401</v>
      </c>
      <c r="J515" s="165">
        <v>1.7942942090840499</v>
      </c>
      <c r="K515" s="165">
        <v>2.0929494424115203</v>
      </c>
      <c r="L515" s="165">
        <v>2.3011239709379501</v>
      </c>
      <c r="M515" s="165">
        <v>1.8291993355234</v>
      </c>
      <c r="N515" s="165">
        <v>1.79359702211909</v>
      </c>
      <c r="O515" s="165">
        <v>2.20415251697947</v>
      </c>
      <c r="P515" s="165">
        <v>2.3645138301180699</v>
      </c>
      <c r="Q515" s="165">
        <v>1.95560776741875</v>
      </c>
      <c r="R515" s="177"/>
      <c r="S515" s="170"/>
      <c r="T515" s="54"/>
    </row>
    <row r="516" spans="2:20" x14ac:dyDescent="0.25">
      <c r="B516" s="144"/>
      <c r="C516" s="17" t="s">
        <v>79</v>
      </c>
      <c r="D516" s="55"/>
      <c r="F516" s="165">
        <v>1.50264557603542</v>
      </c>
      <c r="G516" s="165">
        <v>1.68603512857382</v>
      </c>
      <c r="H516" s="165">
        <v>1.7487591378499998</v>
      </c>
      <c r="I516" s="165">
        <v>1.51311220359747</v>
      </c>
      <c r="J516" s="165">
        <v>1.4907515938320199</v>
      </c>
      <c r="K516" s="165">
        <v>1.7137095985148201</v>
      </c>
      <c r="L516" s="165">
        <v>1.7961367508835999</v>
      </c>
      <c r="M516" s="165">
        <v>1.5323862847171699</v>
      </c>
      <c r="N516" s="165">
        <v>1.62708732488857</v>
      </c>
      <c r="O516" s="165">
        <v>1.9406463108499699</v>
      </c>
      <c r="P516" s="165">
        <v>1.9959404162544399</v>
      </c>
      <c r="Q516" s="165">
        <v>1.70542498613747</v>
      </c>
      <c r="R516" s="177"/>
      <c r="S516" s="170"/>
      <c r="T516" s="54"/>
    </row>
    <row r="517" spans="2:20" x14ac:dyDescent="0.25">
      <c r="B517" s="146"/>
      <c r="C517" s="17" t="s">
        <v>80</v>
      </c>
      <c r="D517" s="55"/>
      <c r="F517" s="165">
        <v>1.7336676734918599</v>
      </c>
      <c r="G517" s="165">
        <v>1.4993414845206401</v>
      </c>
      <c r="H517" s="165">
        <v>1.3527236500325601</v>
      </c>
      <c r="I517" s="165">
        <v>1.43853647657218</v>
      </c>
      <c r="J517" s="165">
        <v>1.8544162988994102</v>
      </c>
      <c r="K517" s="165">
        <v>1.5696635950826201</v>
      </c>
      <c r="L517" s="165">
        <v>1.4474591943445101</v>
      </c>
      <c r="M517" s="165">
        <v>1.59425796276664</v>
      </c>
      <c r="N517" s="165">
        <v>1.8826771800461599</v>
      </c>
      <c r="O517" s="165">
        <v>1.7790623577176601</v>
      </c>
      <c r="P517" s="165">
        <v>1.5235481446815999</v>
      </c>
      <c r="Q517" s="165">
        <v>1.6567077890878599</v>
      </c>
      <c r="R517" s="177"/>
      <c r="S517" s="170"/>
      <c r="T517" s="59"/>
    </row>
    <row r="518" spans="2:20" x14ac:dyDescent="0.25">
      <c r="B518" s="144"/>
      <c r="C518" s="17" t="s">
        <v>81</v>
      </c>
      <c r="D518" s="55"/>
      <c r="F518" s="165">
        <v>1.01091742123872</v>
      </c>
      <c r="G518" s="165">
        <v>1.1176812215041101</v>
      </c>
      <c r="H518" s="165">
        <v>1.1393436061780902</v>
      </c>
      <c r="I518" s="165">
        <v>1.02216495650998</v>
      </c>
      <c r="J518" s="165">
        <v>1.0486399350884101</v>
      </c>
      <c r="K518" s="165">
        <v>1.1449409560567101</v>
      </c>
      <c r="L518" s="165">
        <v>1.1787228056982102</v>
      </c>
      <c r="M518" s="165">
        <v>1.0551814494739999</v>
      </c>
      <c r="N518" s="165">
        <v>1.14888629206895</v>
      </c>
      <c r="O518" s="165">
        <v>1.26566422626354</v>
      </c>
      <c r="P518" s="165">
        <v>1.2837822025025001</v>
      </c>
      <c r="Q518" s="165">
        <v>1.15005925860497</v>
      </c>
      <c r="R518" s="177"/>
      <c r="S518" s="170"/>
      <c r="T518" s="54"/>
    </row>
    <row r="519" spans="2:20" x14ac:dyDescent="0.25">
      <c r="B519" s="144"/>
      <c r="C519" s="17" t="s">
        <v>82</v>
      </c>
      <c r="D519" s="55"/>
      <c r="F519" s="165">
        <v>0.56092446219288794</v>
      </c>
      <c r="G519" s="165">
        <v>0.66373584343193892</v>
      </c>
      <c r="H519" s="165">
        <v>0.84633887628731697</v>
      </c>
      <c r="I519" s="165">
        <v>0.61999881271699808</v>
      </c>
      <c r="J519" s="165">
        <v>0.71269479928155199</v>
      </c>
      <c r="K519" s="165">
        <v>0.74659395836215503</v>
      </c>
      <c r="L519" s="165">
        <v>0.96588105469012098</v>
      </c>
      <c r="M519" s="165">
        <v>0.65631539257228799</v>
      </c>
      <c r="N519" s="165">
        <v>0.76233527366823606</v>
      </c>
      <c r="O519" s="165">
        <v>0.84467875234187895</v>
      </c>
      <c r="P519" s="165">
        <v>1.02475417017755</v>
      </c>
      <c r="Q519" s="165">
        <v>0.70987029173251703</v>
      </c>
      <c r="R519" s="177"/>
      <c r="S519" s="170"/>
      <c r="T519" s="54"/>
    </row>
    <row r="520" spans="2:20" x14ac:dyDescent="0.25">
      <c r="B520" s="144"/>
      <c r="C520" s="17" t="s">
        <v>83</v>
      </c>
      <c r="D520" s="55"/>
      <c r="F520" s="165">
        <v>1.2982493940075899</v>
      </c>
      <c r="G520" s="165">
        <v>1.3394124430910499</v>
      </c>
      <c r="H520" s="165">
        <v>1.40508206587621</v>
      </c>
      <c r="I520" s="165">
        <v>1.30425628568023</v>
      </c>
      <c r="J520" s="165">
        <v>1.3995443912607</v>
      </c>
      <c r="K520" s="165">
        <v>1.43058188400609</v>
      </c>
      <c r="L520" s="165">
        <v>1.4818847092164398</v>
      </c>
      <c r="M520" s="165">
        <v>1.3662211595987601</v>
      </c>
      <c r="N520" s="165">
        <v>1.4952719522207698</v>
      </c>
      <c r="O520" s="165">
        <v>1.5713273106234702</v>
      </c>
      <c r="P520" s="165">
        <v>1.5900894079839198</v>
      </c>
      <c r="Q520" s="165">
        <v>1.4717986225543001</v>
      </c>
      <c r="R520" s="177"/>
      <c r="S520" s="170"/>
      <c r="T520" s="54"/>
    </row>
    <row r="521" spans="2:20" x14ac:dyDescent="0.25">
      <c r="B521" s="144"/>
      <c r="C521" s="17" t="s">
        <v>84</v>
      </c>
      <c r="D521" s="55"/>
      <c r="F521" s="165">
        <v>6.1135702605174504</v>
      </c>
      <c r="G521" s="165">
        <v>6.4009778251824301</v>
      </c>
      <c r="H521" s="165">
        <v>6.7781529395934506</v>
      </c>
      <c r="I521" s="165">
        <v>6.0046073627405905</v>
      </c>
      <c r="J521" s="165">
        <v>6.7691965890247099</v>
      </c>
      <c r="K521" s="165">
        <v>6.8034605793960203</v>
      </c>
      <c r="L521" s="165">
        <v>7.1954754418127704</v>
      </c>
      <c r="M521" s="165">
        <v>6.3700410316617901</v>
      </c>
      <c r="N521" s="165">
        <v>6.86095288315774</v>
      </c>
      <c r="O521" s="165">
        <v>7.5405549144033506</v>
      </c>
      <c r="P521" s="165">
        <v>7.70196284261546</v>
      </c>
      <c r="Q521" s="165">
        <v>6.9038423873068897</v>
      </c>
      <c r="R521" s="177"/>
      <c r="S521" s="170"/>
      <c r="T521" s="54"/>
    </row>
    <row r="522" spans="2:20" x14ac:dyDescent="0.25">
      <c r="B522" s="144"/>
      <c r="C522" s="17" t="s">
        <v>85</v>
      </c>
      <c r="D522" s="55"/>
      <c r="F522" s="165">
        <v>0.21429201859024599</v>
      </c>
      <c r="G522" s="165">
        <v>0.27394240559663002</v>
      </c>
      <c r="H522" s="165">
        <v>0.33947648833967098</v>
      </c>
      <c r="I522" s="165">
        <v>0.248398847094842</v>
      </c>
      <c r="J522" s="165">
        <v>0.236593614084047</v>
      </c>
      <c r="K522" s="165">
        <v>0.296296898003647</v>
      </c>
      <c r="L522" s="165">
        <v>0.36439536563506697</v>
      </c>
      <c r="M522" s="165">
        <v>0.27181060309455396</v>
      </c>
      <c r="N522" s="165">
        <v>0.25628044774191</v>
      </c>
      <c r="O522" s="165">
        <v>0.327455518074657</v>
      </c>
      <c r="P522" s="165">
        <v>0.37793212264499298</v>
      </c>
      <c r="Q522" s="165">
        <v>0.284776226520014</v>
      </c>
      <c r="R522" s="177"/>
      <c r="S522" s="170"/>
      <c r="T522" s="54"/>
    </row>
    <row r="523" spans="2:20" x14ac:dyDescent="0.25">
      <c r="B523" s="144"/>
      <c r="C523" s="17" t="s">
        <v>86</v>
      </c>
      <c r="D523" s="55"/>
      <c r="F523" s="165">
        <v>2.8910770271122801</v>
      </c>
      <c r="G523" s="165">
        <v>3.0909878398961501</v>
      </c>
      <c r="H523" s="165">
        <v>3.3016845545186801</v>
      </c>
      <c r="I523" s="165">
        <v>2.9877918912385999</v>
      </c>
      <c r="J523" s="165">
        <v>3.2014767262840902</v>
      </c>
      <c r="K523" s="165">
        <v>3.3332817474622898</v>
      </c>
      <c r="L523" s="165">
        <v>3.5552249471463</v>
      </c>
      <c r="M523" s="165">
        <v>3.2428839988366898</v>
      </c>
      <c r="N523" s="165">
        <v>3.29456436893379</v>
      </c>
      <c r="O523" s="165">
        <v>3.5314198412315401</v>
      </c>
      <c r="P523" s="165">
        <v>3.5796356285754398</v>
      </c>
      <c r="Q523" s="165">
        <v>3.3107190679573999</v>
      </c>
      <c r="R523" s="177"/>
      <c r="S523" s="170"/>
      <c r="T523" s="54"/>
    </row>
    <row r="524" spans="2:20" x14ac:dyDescent="0.25">
      <c r="B524" s="144"/>
      <c r="C524" s="17" t="s">
        <v>87</v>
      </c>
      <c r="D524" s="55"/>
      <c r="F524" s="165">
        <v>0.1880470778777</v>
      </c>
      <c r="G524" s="165">
        <v>0.23036898773882999</v>
      </c>
      <c r="H524" s="165">
        <v>0.25541160975053501</v>
      </c>
      <c r="I524" s="165">
        <v>0.20491991732620202</v>
      </c>
      <c r="J524" s="165">
        <v>0.195617386492108</v>
      </c>
      <c r="K524" s="165">
        <v>0.24123784970831699</v>
      </c>
      <c r="L524" s="165">
        <v>0.26654226575776896</v>
      </c>
      <c r="M524" s="165">
        <v>0.20649262650761099</v>
      </c>
      <c r="N524" s="165">
        <v>0.20610034478071299</v>
      </c>
      <c r="O524" s="165">
        <v>0.26176651120633898</v>
      </c>
      <c r="P524" s="165">
        <v>0.29808226780656599</v>
      </c>
      <c r="Q524" s="165">
        <v>0.22361339497145</v>
      </c>
      <c r="R524" s="177"/>
      <c r="S524" s="170"/>
      <c r="T524" s="54"/>
    </row>
    <row r="525" spans="2:20" x14ac:dyDescent="0.25">
      <c r="B525" s="144"/>
      <c r="C525" s="17" t="s">
        <v>88</v>
      </c>
      <c r="D525" s="55"/>
      <c r="F525" s="165">
        <v>2.8003947294609404</v>
      </c>
      <c r="G525" s="165">
        <v>3.0388174701125501</v>
      </c>
      <c r="H525" s="165">
        <v>3.1343944831044999</v>
      </c>
      <c r="I525" s="165">
        <v>2.67537270129854</v>
      </c>
      <c r="J525" s="165">
        <v>3.01120274770394</v>
      </c>
      <c r="K525" s="165">
        <v>3.2224150547645101</v>
      </c>
      <c r="L525" s="165">
        <v>3.4322578553676797</v>
      </c>
      <c r="M525" s="165">
        <v>2.9244298223125904</v>
      </c>
      <c r="N525" s="165">
        <v>3.1980365754558902</v>
      </c>
      <c r="O525" s="165">
        <v>3.4892181088465799</v>
      </c>
      <c r="P525" s="165">
        <v>3.6262888399039297</v>
      </c>
      <c r="Q525" s="165">
        <v>3.0400279713592999</v>
      </c>
      <c r="R525" s="177"/>
      <c r="S525" s="170"/>
      <c r="T525" s="54"/>
    </row>
    <row r="526" spans="2:20" x14ac:dyDescent="0.25">
      <c r="B526" s="144"/>
      <c r="C526" s="17" t="s">
        <v>89</v>
      </c>
      <c r="D526" s="55"/>
      <c r="F526" s="165">
        <v>7.6176362402364104</v>
      </c>
      <c r="G526" s="165">
        <v>8.54018820342114</v>
      </c>
      <c r="H526" s="165">
        <v>8.9602620932643298</v>
      </c>
      <c r="I526" s="165">
        <v>7.85504399415046</v>
      </c>
      <c r="J526" s="165">
        <v>7.9727948824619395</v>
      </c>
      <c r="K526" s="165">
        <v>8.79265669772062</v>
      </c>
      <c r="L526" s="165">
        <v>9.1019477752021505</v>
      </c>
      <c r="M526" s="165">
        <v>8.0803934802455402</v>
      </c>
      <c r="N526" s="165">
        <v>8.1666609187362997</v>
      </c>
      <c r="O526" s="165">
        <v>9.3090986419673296</v>
      </c>
      <c r="P526" s="165">
        <v>9.7187275104212691</v>
      </c>
      <c r="Q526" s="165">
        <v>8.4815593764949</v>
      </c>
      <c r="R526" s="177"/>
      <c r="S526" s="170"/>
      <c r="T526" s="54"/>
    </row>
    <row r="527" spans="2:20" x14ac:dyDescent="0.25">
      <c r="B527" s="148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86"/>
      <c r="R527" s="179"/>
      <c r="S527" s="64"/>
      <c r="T527" s="54"/>
    </row>
    <row r="528" spans="2:20" ht="3.75" customHeight="1" x14ac:dyDescent="0.25">
      <c r="B528" s="22"/>
      <c r="C528" s="33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5"/>
    </row>
    <row r="529" spans="2:20" ht="12.75" customHeight="1" x14ac:dyDescent="0.25">
      <c r="B529" s="197" t="s">
        <v>67</v>
      </c>
      <c r="C529" s="197"/>
      <c r="D529" s="197"/>
      <c r="E529" s="197"/>
      <c r="F529" s="197"/>
      <c r="G529" s="197"/>
      <c r="H529" s="197"/>
      <c r="I529" s="197"/>
      <c r="J529" s="197"/>
      <c r="K529" s="197"/>
      <c r="L529" s="197"/>
      <c r="M529" s="197"/>
      <c r="N529" s="197"/>
      <c r="O529" s="197"/>
      <c r="P529" s="197"/>
      <c r="Q529" s="197"/>
      <c r="R529" s="197"/>
    </row>
    <row r="531" spans="2:20" ht="22.5" customHeight="1" x14ac:dyDescent="0.25">
      <c r="B531" s="198" t="s">
        <v>130</v>
      </c>
      <c r="C531" s="199"/>
      <c r="D531" s="199"/>
      <c r="E531" s="199"/>
      <c r="F531" s="199"/>
      <c r="G531" s="199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200"/>
      <c r="S531" s="174"/>
      <c r="T531" s="174"/>
    </row>
    <row r="532" spans="2:20" x14ac:dyDescent="0.25">
      <c r="B532" s="189" t="s">
        <v>65</v>
      </c>
      <c r="C532" s="190"/>
      <c r="D532" s="190"/>
      <c r="E532" s="190"/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Q532" s="190"/>
      <c r="R532" s="191"/>
      <c r="S532" s="169"/>
      <c r="T532" s="169"/>
    </row>
    <row r="533" spans="2:20" ht="13.8" x14ac:dyDescent="0.25">
      <c r="B533" s="116"/>
      <c r="C533" s="117"/>
      <c r="D533" s="117"/>
      <c r="E533" s="117"/>
      <c r="F533" s="167" t="s">
        <v>117</v>
      </c>
      <c r="G533" s="167" t="s">
        <v>118</v>
      </c>
      <c r="H533" s="167" t="s">
        <v>119</v>
      </c>
      <c r="I533" s="167" t="s">
        <v>120</v>
      </c>
      <c r="J533" s="167" t="s">
        <v>121</v>
      </c>
      <c r="K533" s="167" t="s">
        <v>122</v>
      </c>
      <c r="L533" s="167" t="s">
        <v>123</v>
      </c>
      <c r="M533" s="167" t="s">
        <v>124</v>
      </c>
      <c r="N533" s="167" t="s">
        <v>125</v>
      </c>
      <c r="O533" s="167" t="s">
        <v>126</v>
      </c>
      <c r="P533" s="167" t="s">
        <v>127</v>
      </c>
      <c r="Q533" s="167" t="s">
        <v>128</v>
      </c>
      <c r="R533" s="134"/>
      <c r="S533" s="180"/>
      <c r="T533" s="50"/>
    </row>
    <row r="534" spans="2:20" x14ac:dyDescent="0.25">
      <c r="B534" s="142" t="s">
        <v>76</v>
      </c>
      <c r="C534" s="37"/>
      <c r="D534" s="51"/>
      <c r="F534" s="111">
        <v>33.3960856301508</v>
      </c>
      <c r="G534" s="111">
        <v>36.418717293971696</v>
      </c>
      <c r="H534" s="111">
        <v>37.478447508417702</v>
      </c>
      <c r="I534" s="111">
        <v>33.263749567459698</v>
      </c>
      <c r="J534" s="111">
        <v>34.775371568884999</v>
      </c>
      <c r="K534" s="111">
        <v>37.927328580499996</v>
      </c>
      <c r="L534" s="111">
        <v>39.034041262937897</v>
      </c>
      <c r="M534" s="111">
        <v>34.639821310972494</v>
      </c>
      <c r="N534" s="111">
        <v>36.270965744090098</v>
      </c>
      <c r="O534" s="111">
        <v>39.550249425227499</v>
      </c>
      <c r="P534" s="111">
        <v>40.699727692728302</v>
      </c>
      <c r="Q534" s="111">
        <v>36.128244953905899</v>
      </c>
      <c r="R534" s="176">
        <f>$L$450*$Z$363</f>
        <v>0</v>
      </c>
      <c r="S534" s="170"/>
      <c r="T534" s="54"/>
    </row>
    <row r="535" spans="2:20" x14ac:dyDescent="0.25">
      <c r="B535" s="144"/>
      <c r="C535" s="13" t="s">
        <v>77</v>
      </c>
      <c r="D535" s="55"/>
      <c r="F535" s="165">
        <v>33.3960856301508</v>
      </c>
      <c r="G535" s="165">
        <v>36.418717293971696</v>
      </c>
      <c r="H535" s="165">
        <v>37.478447508417702</v>
      </c>
      <c r="I535" s="165">
        <v>33.263749567459698</v>
      </c>
      <c r="J535" s="165">
        <v>34.775371568884999</v>
      </c>
      <c r="K535" s="165">
        <v>37.927328580499996</v>
      </c>
      <c r="L535" s="165">
        <v>39.034041262937897</v>
      </c>
      <c r="M535" s="165">
        <v>34.639821310972494</v>
      </c>
      <c r="N535" s="165">
        <v>36.270965744090098</v>
      </c>
      <c r="O535" s="165">
        <v>39.550249425227499</v>
      </c>
      <c r="P535" s="165">
        <v>40.699727692728302</v>
      </c>
      <c r="Q535" s="165">
        <v>36.128244953905899</v>
      </c>
      <c r="R535" s="177"/>
      <c r="S535" s="170"/>
      <c r="T535" s="54"/>
    </row>
    <row r="536" spans="2:20" x14ac:dyDescent="0.25">
      <c r="B536" s="144"/>
      <c r="C536" s="17" t="s">
        <v>78</v>
      </c>
      <c r="D536" s="55"/>
      <c r="F536" s="165">
        <v>1.9660319623768101</v>
      </c>
      <c r="G536" s="165">
        <v>2.2818874319903397</v>
      </c>
      <c r="H536" s="165">
        <v>2.50188191295514</v>
      </c>
      <c r="I536" s="165">
        <v>2.0331986926776899</v>
      </c>
      <c r="J536" s="165">
        <v>2.0636113183287499</v>
      </c>
      <c r="K536" s="165">
        <v>2.3951435286507601</v>
      </c>
      <c r="L536" s="165">
        <v>2.6260569164168501</v>
      </c>
      <c r="M536" s="165">
        <v>2.1341117107518999</v>
      </c>
      <c r="N536" s="165">
        <v>2.1341512852902103</v>
      </c>
      <c r="O536" s="165">
        <v>2.4770161874593102</v>
      </c>
      <c r="P536" s="165">
        <v>2.7158228362282397</v>
      </c>
      <c r="Q536" s="165">
        <v>2.2070615769555904</v>
      </c>
      <c r="R536" s="177"/>
      <c r="S536" s="170"/>
      <c r="T536" s="54"/>
    </row>
    <row r="537" spans="2:20" x14ac:dyDescent="0.25">
      <c r="B537" s="144"/>
      <c r="C537" s="17" t="s">
        <v>79</v>
      </c>
      <c r="D537" s="55"/>
      <c r="F537" s="165">
        <v>1.79968171130623</v>
      </c>
      <c r="G537" s="165">
        <v>2.1091565415857998</v>
      </c>
      <c r="H537" s="165">
        <v>2.1390021737707499</v>
      </c>
      <c r="I537" s="165">
        <v>1.8611595733372002</v>
      </c>
      <c r="J537" s="165">
        <v>1.8853127649719799</v>
      </c>
      <c r="K537" s="165">
        <v>2.2095127856190402</v>
      </c>
      <c r="L537" s="165">
        <v>2.2407785094320101</v>
      </c>
      <c r="M537" s="165">
        <v>1.9497158187575601</v>
      </c>
      <c r="N537" s="165">
        <v>1.9419984650873701</v>
      </c>
      <c r="O537" s="165">
        <v>2.2759462079634698</v>
      </c>
      <c r="P537" s="165">
        <v>2.3081519983143997</v>
      </c>
      <c r="Q537" s="165">
        <v>2.0083379255324902</v>
      </c>
      <c r="R537" s="177"/>
      <c r="S537" s="170"/>
      <c r="T537" s="54"/>
    </row>
    <row r="538" spans="2:20" x14ac:dyDescent="0.25">
      <c r="B538" s="146"/>
      <c r="C538" s="17" t="s">
        <v>80</v>
      </c>
      <c r="D538" s="55"/>
      <c r="F538" s="165">
        <v>2.1655961721407002</v>
      </c>
      <c r="G538" s="165">
        <v>1.9342058585778299</v>
      </c>
      <c r="H538" s="165">
        <v>1.67245292197075</v>
      </c>
      <c r="I538" s="165">
        <v>1.8457450473107</v>
      </c>
      <c r="J538" s="165">
        <v>2.24495678882128</v>
      </c>
      <c r="K538" s="165">
        <v>2.0050869266636502</v>
      </c>
      <c r="L538" s="165">
        <v>1.7337417702631002</v>
      </c>
      <c r="M538" s="165">
        <v>1.9133843731804401</v>
      </c>
      <c r="N538" s="165">
        <v>2.3571645993951003</v>
      </c>
      <c r="O538" s="165">
        <v>2.1053055211468301</v>
      </c>
      <c r="P538" s="165">
        <v>1.8203979451660199</v>
      </c>
      <c r="Q538" s="165">
        <v>2.0090194750985901</v>
      </c>
      <c r="R538" s="177"/>
      <c r="S538" s="170"/>
      <c r="T538" s="59"/>
    </row>
    <row r="539" spans="2:20" x14ac:dyDescent="0.25">
      <c r="B539" s="144"/>
      <c r="C539" s="17" t="s">
        <v>81</v>
      </c>
      <c r="D539" s="55"/>
      <c r="F539" s="165">
        <v>1.2129956758718499</v>
      </c>
      <c r="G539" s="165">
        <v>1.36991678638099</v>
      </c>
      <c r="H539" s="165">
        <v>1.373841736558</v>
      </c>
      <c r="I539" s="165">
        <v>1.29224580118914</v>
      </c>
      <c r="J539" s="165">
        <v>1.2833416764546299</v>
      </c>
      <c r="K539" s="165">
        <v>1.4493632089610702</v>
      </c>
      <c r="L539" s="165">
        <v>1.45351578117576</v>
      </c>
      <c r="M539" s="165">
        <v>1.3671878027904198</v>
      </c>
      <c r="N539" s="165">
        <v>1.37191413439481</v>
      </c>
      <c r="O539" s="165">
        <v>1.5493939834781099</v>
      </c>
      <c r="P539" s="165">
        <v>1.5538331539811399</v>
      </c>
      <c r="Q539" s="165">
        <v>1.4615470731084699</v>
      </c>
      <c r="R539" s="177"/>
      <c r="S539" s="170"/>
      <c r="T539" s="54"/>
    </row>
    <row r="540" spans="2:20" x14ac:dyDescent="0.25">
      <c r="B540" s="144"/>
      <c r="C540" s="17" t="s">
        <v>82</v>
      </c>
      <c r="D540" s="55"/>
      <c r="F540" s="165">
        <v>0.75311921706282303</v>
      </c>
      <c r="G540" s="165">
        <v>0.85053361309151998</v>
      </c>
      <c r="H540" s="165">
        <v>1.0275876236714501</v>
      </c>
      <c r="I540" s="165">
        <v>0.76875954617419695</v>
      </c>
      <c r="J540" s="165">
        <v>0.79494705499479101</v>
      </c>
      <c r="K540" s="165">
        <v>0.89777179440208399</v>
      </c>
      <c r="L540" s="165">
        <v>1.08465928989643</v>
      </c>
      <c r="M540" s="165">
        <v>0.81145603960777901</v>
      </c>
      <c r="N540" s="165">
        <v>0.82554200018432899</v>
      </c>
      <c r="O540" s="165">
        <v>0.93232413178086093</v>
      </c>
      <c r="P540" s="165">
        <v>1.1264043234998602</v>
      </c>
      <c r="Q540" s="165">
        <v>0.84268636230603999</v>
      </c>
      <c r="R540" s="177"/>
      <c r="S540" s="170"/>
      <c r="T540" s="54"/>
    </row>
    <row r="541" spans="2:20" x14ac:dyDescent="0.25">
      <c r="B541" s="144"/>
      <c r="C541" s="17" t="s">
        <v>83</v>
      </c>
      <c r="D541" s="55"/>
      <c r="F541" s="165">
        <v>1.6805853069968599</v>
      </c>
      <c r="G541" s="165">
        <v>1.74621092162464</v>
      </c>
      <c r="H541" s="165">
        <v>1.7678090433462901</v>
      </c>
      <c r="I541" s="165">
        <v>1.6453947280321799</v>
      </c>
      <c r="J541" s="165">
        <v>1.72788078987684</v>
      </c>
      <c r="K541" s="165">
        <v>1.7953532581693501</v>
      </c>
      <c r="L541" s="165">
        <v>1.8175592000307299</v>
      </c>
      <c r="M541" s="165">
        <v>1.69169986819167</v>
      </c>
      <c r="N541" s="165">
        <v>1.7903282861430001</v>
      </c>
      <c r="O541" s="165">
        <v>1.86023928302871</v>
      </c>
      <c r="P541" s="165">
        <v>1.8832477718479599</v>
      </c>
      <c r="Q541" s="165">
        <v>1.75283974648725</v>
      </c>
      <c r="R541" s="177"/>
      <c r="S541" s="170"/>
      <c r="T541" s="54"/>
    </row>
    <row r="542" spans="2:20" x14ac:dyDescent="0.25">
      <c r="B542" s="144"/>
      <c r="C542" s="17" t="s">
        <v>84</v>
      </c>
      <c r="D542" s="55"/>
      <c r="F542" s="165">
        <v>7.70108437211268</v>
      </c>
      <c r="G542" s="165">
        <v>8.1696880528182803</v>
      </c>
      <c r="H542" s="165">
        <v>8.4040376715778287</v>
      </c>
      <c r="I542" s="165">
        <v>7.6171899034912007</v>
      </c>
      <c r="J542" s="165">
        <v>8.0476331688577503</v>
      </c>
      <c r="K542" s="165">
        <v>8.5373240151951002</v>
      </c>
      <c r="L542" s="165">
        <v>8.7822193667988309</v>
      </c>
      <c r="M542" s="165">
        <v>7.9599634491483107</v>
      </c>
      <c r="N542" s="165">
        <v>8.4258719277940592</v>
      </c>
      <c r="O542" s="165">
        <v>8.9385782439092711</v>
      </c>
      <c r="P542" s="165">
        <v>9.1949836770383691</v>
      </c>
      <c r="Q542" s="165">
        <v>8.33408173125828</v>
      </c>
      <c r="R542" s="177"/>
      <c r="S542" s="170"/>
      <c r="T542" s="54"/>
    </row>
    <row r="543" spans="2:20" x14ac:dyDescent="0.25">
      <c r="B543" s="144"/>
      <c r="C543" s="17" t="s">
        <v>85</v>
      </c>
      <c r="D543" s="55"/>
      <c r="F543" s="165">
        <v>0.25598947837643499</v>
      </c>
      <c r="G543" s="165">
        <v>0.32250656068702999</v>
      </c>
      <c r="H543" s="165">
        <v>0.37804358448251602</v>
      </c>
      <c r="I543" s="165">
        <v>0.281460376454017</v>
      </c>
      <c r="J543" s="165">
        <v>0.26572999556555998</v>
      </c>
      <c r="K543" s="165">
        <v>0.334778083399219</v>
      </c>
      <c r="L543" s="165">
        <v>0.39242831644980297</v>
      </c>
      <c r="M543" s="165">
        <v>0.29217007300989101</v>
      </c>
      <c r="N543" s="165">
        <v>0.27501739082548604</v>
      </c>
      <c r="O543" s="165">
        <v>0.34647874360610098</v>
      </c>
      <c r="P543" s="165">
        <v>0.40614388092079701</v>
      </c>
      <c r="Q543" s="165">
        <v>0.30238156210200101</v>
      </c>
      <c r="R543" s="177"/>
      <c r="S543" s="170"/>
      <c r="T543" s="54"/>
    </row>
    <row r="544" spans="2:20" x14ac:dyDescent="0.25">
      <c r="B544" s="144"/>
      <c r="C544" s="17" t="s">
        <v>86</v>
      </c>
      <c r="D544" s="55"/>
      <c r="F544" s="165">
        <v>3.3861353674614403</v>
      </c>
      <c r="G544" s="165">
        <v>3.6168857804389698</v>
      </c>
      <c r="H544" s="165">
        <v>3.7420747135943304</v>
      </c>
      <c r="I544" s="165">
        <v>3.42390413850524</v>
      </c>
      <c r="J544" s="165">
        <v>3.5088735097811701</v>
      </c>
      <c r="K544" s="165">
        <v>3.7479879938766301</v>
      </c>
      <c r="L544" s="165">
        <v>3.87771468333144</v>
      </c>
      <c r="M544" s="165">
        <v>3.54801129543677</v>
      </c>
      <c r="N544" s="165">
        <v>3.6794265790865102</v>
      </c>
      <c r="O544" s="165">
        <v>3.93016351382437</v>
      </c>
      <c r="P544" s="165">
        <v>4.0661957269737998</v>
      </c>
      <c r="Q544" s="165">
        <v>3.7204667044676096</v>
      </c>
      <c r="R544" s="177"/>
      <c r="S544" s="170"/>
      <c r="T544" s="54"/>
    </row>
    <row r="545" spans="2:20" x14ac:dyDescent="0.25">
      <c r="B545" s="144"/>
      <c r="C545" s="17" t="s">
        <v>87</v>
      </c>
      <c r="D545" s="55"/>
      <c r="F545" s="165">
        <v>0.21491104518308501</v>
      </c>
      <c r="G545" s="165">
        <v>0.284232530405162</v>
      </c>
      <c r="H545" s="165">
        <v>0.34086817928916996</v>
      </c>
      <c r="I545" s="165">
        <v>0.318988245122582</v>
      </c>
      <c r="J545" s="165">
        <v>0.21912795998350601</v>
      </c>
      <c r="K545" s="165">
        <v>0.28980964889716698</v>
      </c>
      <c r="L545" s="165">
        <v>0.347556584108069</v>
      </c>
      <c r="M545" s="165">
        <v>0.32524732897223602</v>
      </c>
      <c r="N545" s="165">
        <v>0.22998586352282502</v>
      </c>
      <c r="O545" s="165">
        <v>0.30416986661071799</v>
      </c>
      <c r="P545" s="165">
        <v>0.36477819227246999</v>
      </c>
      <c r="Q545" s="165">
        <v>0.34136350202777599</v>
      </c>
      <c r="R545" s="177"/>
      <c r="S545" s="170"/>
      <c r="T545" s="54"/>
    </row>
    <row r="546" spans="2:20" x14ac:dyDescent="0.25">
      <c r="B546" s="144"/>
      <c r="C546" s="17" t="s">
        <v>88</v>
      </c>
      <c r="D546" s="55"/>
      <c r="F546" s="165">
        <v>3.4823482749580599</v>
      </c>
      <c r="G546" s="165">
        <v>3.7454020295996502</v>
      </c>
      <c r="H546" s="165">
        <v>3.8803490187768599</v>
      </c>
      <c r="I546" s="165">
        <v>3.36790067666541</v>
      </c>
      <c r="J546" s="165">
        <v>3.6052452130928399</v>
      </c>
      <c r="K546" s="165">
        <v>3.8775825024235901</v>
      </c>
      <c r="L546" s="165">
        <v>4.0172919594733196</v>
      </c>
      <c r="M546" s="165">
        <v>3.4867585990853698</v>
      </c>
      <c r="N546" s="165">
        <v>3.7639628537405003</v>
      </c>
      <c r="O546" s="165">
        <v>4.0482895444761695</v>
      </c>
      <c r="P546" s="165">
        <v>4.1941495832723401</v>
      </c>
      <c r="Q546" s="165">
        <v>3.6402599743441102</v>
      </c>
      <c r="R546" s="177"/>
      <c r="S546" s="170"/>
      <c r="T546" s="54"/>
    </row>
    <row r="547" spans="2:20" x14ac:dyDescent="0.25">
      <c r="B547" s="144"/>
      <c r="C547" s="17" t="s">
        <v>89</v>
      </c>
      <c r="D547" s="55"/>
      <c r="F547" s="165">
        <v>8.7776070463037996</v>
      </c>
      <c r="G547" s="165">
        <v>9.9880911867714808</v>
      </c>
      <c r="H547" s="165">
        <v>10.2504989284245</v>
      </c>
      <c r="I547" s="165">
        <v>8.8078028385001392</v>
      </c>
      <c r="J547" s="165">
        <v>9.1287113281559513</v>
      </c>
      <c r="K547" s="165">
        <v>10.387614834242301</v>
      </c>
      <c r="L547" s="165">
        <v>10.660518885561499</v>
      </c>
      <c r="M547" s="165">
        <v>9.1601149520401393</v>
      </c>
      <c r="N547" s="165">
        <v>9.4756023586258795</v>
      </c>
      <c r="O547" s="165">
        <v>10.7823441979435</v>
      </c>
      <c r="P547" s="165">
        <v>11.065618603212801</v>
      </c>
      <c r="Q547" s="165">
        <v>9.5081993202176704</v>
      </c>
      <c r="R547" s="177"/>
      <c r="S547" s="170"/>
      <c r="T547" s="54"/>
    </row>
    <row r="548" spans="2:20" x14ac:dyDescent="0.25">
      <c r="B548" s="148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221"/>
      <c r="O548" s="221"/>
      <c r="P548" s="166"/>
      <c r="Q548" s="186"/>
      <c r="R548" s="179"/>
      <c r="S548" s="64"/>
      <c r="T548" s="54"/>
    </row>
    <row r="549" spans="2:20" ht="3.75" customHeight="1" x14ac:dyDescent="0.25">
      <c r="B549" s="22"/>
      <c r="C549" s="33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5"/>
    </row>
    <row r="550" spans="2:20" ht="12.75" customHeight="1" x14ac:dyDescent="0.25">
      <c r="B550" s="197" t="s">
        <v>67</v>
      </c>
      <c r="C550" s="197"/>
      <c r="D550" s="197"/>
      <c r="E550" s="197"/>
      <c r="F550" s="197"/>
      <c r="G550" s="197"/>
      <c r="H550" s="197"/>
      <c r="I550" s="197"/>
      <c r="J550" s="197"/>
      <c r="K550" s="197"/>
      <c r="L550" s="197"/>
      <c r="M550" s="197"/>
      <c r="N550" s="197"/>
      <c r="O550" s="197"/>
      <c r="P550" s="197"/>
      <c r="Q550" s="197"/>
      <c r="R550" s="197"/>
    </row>
  </sheetData>
  <mergeCells count="80">
    <mergeCell ref="N548:O548"/>
    <mergeCell ref="B550:R550"/>
    <mergeCell ref="B529:R529"/>
    <mergeCell ref="B531:R531"/>
    <mergeCell ref="B532:R532"/>
    <mergeCell ref="B508:R508"/>
    <mergeCell ref="B510:R510"/>
    <mergeCell ref="B511:R511"/>
    <mergeCell ref="B490:R490"/>
    <mergeCell ref="B405:R405"/>
    <mergeCell ref="B406:R406"/>
    <mergeCell ref="B424:R424"/>
    <mergeCell ref="B426:R426"/>
    <mergeCell ref="B427:R427"/>
    <mergeCell ref="B468:R468"/>
    <mergeCell ref="B469:R469"/>
    <mergeCell ref="B487:R487"/>
    <mergeCell ref="B445:R445"/>
    <mergeCell ref="B447:R447"/>
    <mergeCell ref="B448:R448"/>
    <mergeCell ref="B466:R466"/>
    <mergeCell ref="B489:R489"/>
    <mergeCell ref="B382:R382"/>
    <mergeCell ref="B384:R384"/>
    <mergeCell ref="B385:R385"/>
    <mergeCell ref="B403:R403"/>
    <mergeCell ref="B321:R321"/>
    <mergeCell ref="B322:R322"/>
    <mergeCell ref="B340:R340"/>
    <mergeCell ref="B342:R342"/>
    <mergeCell ref="B343:R343"/>
    <mergeCell ref="B361:R361"/>
    <mergeCell ref="B363:R363"/>
    <mergeCell ref="B364:R364"/>
    <mergeCell ref="B236:R236"/>
    <mergeCell ref="B237:R238"/>
    <mergeCell ref="B319:R319"/>
    <mergeCell ref="B241:R241"/>
    <mergeCell ref="B242:R242"/>
    <mergeCell ref="B252:H252"/>
    <mergeCell ref="B256:R256"/>
    <mergeCell ref="B257:R257"/>
    <mergeCell ref="C281:C282"/>
    <mergeCell ref="B290:R290"/>
    <mergeCell ref="B293:R293"/>
    <mergeCell ref="B294:R294"/>
    <mergeCell ref="B203:R203"/>
    <mergeCell ref="B204:R204"/>
    <mergeCell ref="B218:R218"/>
    <mergeCell ref="B221:R221"/>
    <mergeCell ref="B222:R222"/>
    <mergeCell ref="B201:R201"/>
    <mergeCell ref="X144:AM144"/>
    <mergeCell ref="B145:R145"/>
    <mergeCell ref="X145:AM145"/>
    <mergeCell ref="B165:R165"/>
    <mergeCell ref="B167:R167"/>
    <mergeCell ref="B168:R168"/>
    <mergeCell ref="B144:R144"/>
    <mergeCell ref="B188:R188"/>
    <mergeCell ref="B189:R190"/>
    <mergeCell ref="B193:R193"/>
    <mergeCell ref="B194:R194"/>
    <mergeCell ref="B200:R200"/>
    <mergeCell ref="B118:R118"/>
    <mergeCell ref="B121:R121"/>
    <mergeCell ref="B122:R122"/>
    <mergeCell ref="B140:R140"/>
    <mergeCell ref="B141:R142"/>
    <mergeCell ref="B100:R100"/>
    <mergeCell ref="B2:R2"/>
    <mergeCell ref="B3:R3"/>
    <mergeCell ref="B35:R35"/>
    <mergeCell ref="B38:R38"/>
    <mergeCell ref="B39:R39"/>
    <mergeCell ref="B65:R65"/>
    <mergeCell ref="B67:R67"/>
    <mergeCell ref="B68:R68"/>
    <mergeCell ref="B96:R96"/>
    <mergeCell ref="B99:R99"/>
  </mergeCells>
  <pageMargins left="0.75" right="0.75" top="1" bottom="1" header="0.5" footer="0.5"/>
  <pageSetup scale="85" orientation="portrait" r:id="rId1"/>
  <headerFooter alignWithMargins="0">
    <oddHeader>&amp;F</oddHeader>
  </headerFooter>
  <rowBreaks count="2" manualBreakCount="2">
    <brk id="65" max="11" man="1"/>
    <brk id="142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forecast table</vt:lpstr>
      <vt:lpstr>'forecast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Cardamone</dc:creator>
  <cp:lastModifiedBy>Emina Cardamone</cp:lastModifiedBy>
  <dcterms:created xsi:type="dcterms:W3CDTF">2017-01-26T17:12:39Z</dcterms:created>
  <dcterms:modified xsi:type="dcterms:W3CDTF">2019-05-31T14:05:29Z</dcterms:modified>
</cp:coreProperties>
</file>